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min\OSE\Operatorzy\28 postępowanie\"/>
    </mc:Choice>
  </mc:AlternateContent>
  <xr:revisionPtr revIDLastSave="0" documentId="13_ncr:1_{4A8477AC-0A4E-4A13-9799-D143B0136211}" xr6:coauthVersionLast="47" xr6:coauthVersionMax="47" xr10:uidLastSave="{00000000-0000-0000-0000-000000000000}"/>
  <bookViews>
    <workbookView xWindow="28680" yWindow="-120" windowWidth="29040" windowHeight="15840" tabRatio="652" xr2:uid="{F69377C0-9DA2-4A30-ADC2-C20B6F1C51C9}"/>
  </bookViews>
  <sheets>
    <sheet name="formularz cenowy" sheetId="1" r:id="rId1"/>
    <sheet name="Listy punktów styku" sheetId="2" r:id="rId2"/>
    <sheet name="Szczegółowe dane adresowe ogł" sheetId="7" r:id="rId3"/>
    <sheet name="Limity" sheetId="4" r:id="rId4"/>
  </sheets>
  <definedNames>
    <definedName name="_xlnm._FilterDatabase" localSheetId="0" hidden="1">'formularz cenowy'!$A$14:$V$581</definedName>
    <definedName name="_xlnm._FilterDatabase" localSheetId="2" hidden="1">'Szczegółowe dane adresowe ogł'!$A$2:$O$335</definedName>
    <definedName name="data_do">Limity!$D$5</definedName>
    <definedName name="data_od">Limity!$C$5</definedName>
    <definedName name="_xlnm.Print_Area" localSheetId="1">'Listy punktów styku'!$A$1:$C$60</definedName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'formularz cenowy'!$J$15</definedName>
    <definedName name="solver_typ" localSheetId="0" hidden="1">1</definedName>
    <definedName name="solver_val" localSheetId="0" hidden="1">0</definedName>
    <definedName name="solver_ver" localSheetId="0" hidden="1">3</definedName>
    <definedName name="_xlnm.Print_Titles" localSheetId="0">'formularz cenowy'!$14:$14</definedName>
    <definedName name="_xlnm.Print_Titles" localSheetId="2">'Szczegółowe dane adresowe ogł'!$2:$2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87" i="1" l="1"/>
  <c r="U287" i="1"/>
  <c r="T288" i="1"/>
  <c r="U288" i="1"/>
  <c r="T289" i="1"/>
  <c r="U289" i="1"/>
  <c r="T290" i="1"/>
  <c r="U290" i="1"/>
  <c r="T291" i="1"/>
  <c r="U291" i="1"/>
  <c r="T292" i="1"/>
  <c r="U292" i="1"/>
  <c r="T293" i="1"/>
  <c r="U293" i="1"/>
  <c r="T294" i="1"/>
  <c r="U294" i="1"/>
  <c r="T295" i="1"/>
  <c r="U295" i="1"/>
  <c r="T296" i="1"/>
  <c r="U296" i="1"/>
  <c r="T297" i="1"/>
  <c r="U297" i="1"/>
  <c r="T298" i="1"/>
  <c r="U298" i="1"/>
  <c r="T299" i="1"/>
  <c r="U299" i="1"/>
  <c r="T300" i="1"/>
  <c r="U300" i="1"/>
  <c r="T301" i="1"/>
  <c r="U301" i="1"/>
  <c r="T302" i="1"/>
  <c r="U302" i="1"/>
  <c r="T303" i="1"/>
  <c r="U303" i="1"/>
  <c r="T304" i="1"/>
  <c r="U304" i="1"/>
  <c r="T305" i="1"/>
  <c r="U305" i="1"/>
  <c r="T306" i="1"/>
  <c r="U306" i="1"/>
  <c r="T307" i="1"/>
  <c r="U307" i="1"/>
  <c r="T308" i="1"/>
  <c r="U308" i="1"/>
  <c r="T309" i="1"/>
  <c r="U309" i="1"/>
  <c r="T310" i="1"/>
  <c r="U310" i="1"/>
  <c r="T311" i="1"/>
  <c r="U311" i="1"/>
  <c r="T312" i="1"/>
  <c r="U312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N286" i="1"/>
  <c r="O286" i="1"/>
  <c r="N287" i="1"/>
  <c r="O287" i="1"/>
  <c r="N288" i="1"/>
  <c r="O288" i="1"/>
  <c r="N289" i="1"/>
  <c r="O289" i="1"/>
  <c r="N290" i="1"/>
  <c r="O290" i="1"/>
  <c r="N291" i="1"/>
  <c r="O291" i="1"/>
  <c r="N292" i="1"/>
  <c r="O292" i="1"/>
  <c r="N293" i="1"/>
  <c r="O293" i="1"/>
  <c r="N294" i="1"/>
  <c r="O294" i="1"/>
  <c r="N295" i="1"/>
  <c r="O295" i="1"/>
  <c r="N296" i="1"/>
  <c r="O296" i="1"/>
  <c r="N297" i="1"/>
  <c r="O297" i="1"/>
  <c r="N298" i="1"/>
  <c r="O298" i="1"/>
  <c r="N299" i="1"/>
  <c r="O299" i="1"/>
  <c r="N300" i="1"/>
  <c r="O300" i="1"/>
  <c r="N301" i="1"/>
  <c r="O301" i="1"/>
  <c r="N302" i="1"/>
  <c r="O302" i="1"/>
  <c r="N303" i="1"/>
  <c r="O303" i="1"/>
  <c r="N304" i="1"/>
  <c r="O304" i="1"/>
  <c r="N305" i="1"/>
  <c r="O305" i="1"/>
  <c r="N306" i="1"/>
  <c r="O306" i="1"/>
  <c r="N307" i="1"/>
  <c r="O307" i="1"/>
  <c r="N308" i="1"/>
  <c r="O308" i="1"/>
  <c r="N309" i="1"/>
  <c r="O309" i="1"/>
  <c r="N310" i="1"/>
  <c r="O310" i="1"/>
  <c r="N311" i="1"/>
  <c r="O311" i="1"/>
  <c r="N312" i="1"/>
  <c r="O312" i="1"/>
  <c r="N313" i="1"/>
  <c r="O313" i="1"/>
  <c r="N314" i="1"/>
  <c r="O314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T244" i="1"/>
  <c r="U244" i="1"/>
  <c r="T245" i="1"/>
  <c r="U245" i="1"/>
  <c r="T246" i="1"/>
  <c r="U246" i="1"/>
  <c r="T247" i="1"/>
  <c r="U247" i="1"/>
  <c r="T248" i="1"/>
  <c r="U248" i="1"/>
  <c r="T249" i="1"/>
  <c r="U249" i="1"/>
  <c r="T250" i="1"/>
  <c r="U250" i="1"/>
  <c r="T251" i="1"/>
  <c r="U251" i="1"/>
  <c r="R244" i="1"/>
  <c r="R245" i="1"/>
  <c r="R246" i="1"/>
  <c r="R247" i="1"/>
  <c r="R248" i="1"/>
  <c r="R249" i="1"/>
  <c r="N244" i="1"/>
  <c r="O244" i="1"/>
  <c r="N245" i="1"/>
  <c r="O245" i="1"/>
  <c r="N246" i="1"/>
  <c r="O246" i="1"/>
  <c r="N247" i="1"/>
  <c r="O247" i="1"/>
  <c r="N248" i="1"/>
  <c r="O248" i="1"/>
  <c r="N249" i="1"/>
  <c r="O249" i="1"/>
  <c r="L243" i="1"/>
  <c r="L244" i="1"/>
  <c r="L245" i="1"/>
  <c r="L246" i="1"/>
  <c r="L247" i="1"/>
  <c r="L248" i="1"/>
  <c r="L249" i="1"/>
  <c r="L250" i="1"/>
  <c r="I244" i="1"/>
  <c r="I245" i="1"/>
  <c r="I246" i="1"/>
  <c r="I247" i="1"/>
  <c r="I248" i="1"/>
  <c r="I249" i="1"/>
  <c r="T177" i="1"/>
  <c r="U177" i="1"/>
  <c r="T178" i="1"/>
  <c r="U178" i="1"/>
  <c r="T179" i="1"/>
  <c r="U179" i="1"/>
  <c r="T180" i="1"/>
  <c r="U180" i="1"/>
  <c r="T181" i="1"/>
  <c r="U181" i="1"/>
  <c r="T182" i="1"/>
  <c r="U182" i="1"/>
  <c r="T183" i="1"/>
  <c r="U183" i="1"/>
  <c r="T184" i="1"/>
  <c r="U184" i="1"/>
  <c r="T185" i="1"/>
  <c r="U185" i="1"/>
  <c r="T186" i="1"/>
  <c r="U186" i="1"/>
  <c r="T187" i="1"/>
  <c r="U187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N177" i="1"/>
  <c r="O177" i="1"/>
  <c r="N178" i="1"/>
  <c r="O178" i="1"/>
  <c r="N179" i="1"/>
  <c r="O179" i="1"/>
  <c r="N180" i="1"/>
  <c r="O180" i="1"/>
  <c r="N181" i="1"/>
  <c r="O181" i="1"/>
  <c r="N182" i="1"/>
  <c r="O182" i="1"/>
  <c r="N183" i="1"/>
  <c r="O183" i="1"/>
  <c r="N184" i="1"/>
  <c r="O184" i="1"/>
  <c r="L177" i="1"/>
  <c r="L178" i="1"/>
  <c r="L179" i="1"/>
  <c r="L180" i="1"/>
  <c r="L181" i="1"/>
  <c r="L182" i="1"/>
  <c r="L183" i="1"/>
  <c r="L184" i="1"/>
  <c r="I178" i="1"/>
  <c r="I179" i="1"/>
  <c r="I180" i="1"/>
  <c r="I181" i="1"/>
  <c r="I182" i="1"/>
  <c r="I183" i="1"/>
  <c r="I184" i="1"/>
  <c r="U49" i="1"/>
  <c r="U50" i="1"/>
  <c r="U51" i="1"/>
  <c r="T49" i="1"/>
  <c r="T50" i="1"/>
  <c r="T51" i="1"/>
  <c r="R49" i="1"/>
  <c r="R50" i="1"/>
  <c r="R51" i="1"/>
  <c r="O49" i="1"/>
  <c r="O50" i="1"/>
  <c r="O51" i="1"/>
  <c r="N49" i="1"/>
  <c r="N50" i="1"/>
  <c r="N51" i="1"/>
  <c r="L48" i="1"/>
  <c r="L49" i="1"/>
  <c r="L50" i="1"/>
  <c r="L51" i="1"/>
  <c r="L52" i="1"/>
  <c r="L53" i="1"/>
  <c r="L54" i="1"/>
  <c r="I49" i="1"/>
  <c r="I50" i="1"/>
  <c r="I51" i="1"/>
  <c r="I52" i="1"/>
  <c r="I53" i="1"/>
  <c r="I54" i="1"/>
  <c r="I55" i="1"/>
  <c r="I56" i="1"/>
  <c r="I57" i="1"/>
  <c r="I58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I339" i="1"/>
  <c r="L339" i="1"/>
  <c r="N339" i="1"/>
  <c r="O339" i="1"/>
  <c r="R339" i="1"/>
  <c r="T339" i="1"/>
  <c r="U339" i="1"/>
  <c r="I340" i="1"/>
  <c r="L340" i="1"/>
  <c r="N340" i="1"/>
  <c r="O340" i="1"/>
  <c r="R340" i="1"/>
  <c r="T340" i="1"/>
  <c r="U340" i="1"/>
  <c r="I341" i="1"/>
  <c r="L341" i="1"/>
  <c r="N341" i="1"/>
  <c r="O341" i="1"/>
  <c r="R341" i="1"/>
  <c r="T341" i="1"/>
  <c r="U341" i="1"/>
  <c r="I342" i="1"/>
  <c r="L342" i="1"/>
  <c r="N342" i="1"/>
  <c r="O342" i="1"/>
  <c r="R342" i="1"/>
  <c r="T342" i="1"/>
  <c r="U342" i="1"/>
  <c r="I343" i="1"/>
  <c r="L343" i="1"/>
  <c r="N343" i="1"/>
  <c r="O343" i="1"/>
  <c r="R343" i="1"/>
  <c r="T343" i="1"/>
  <c r="U343" i="1"/>
  <c r="I344" i="1"/>
  <c r="L344" i="1"/>
  <c r="N344" i="1"/>
  <c r="O344" i="1"/>
  <c r="R344" i="1"/>
  <c r="T344" i="1"/>
  <c r="U344" i="1"/>
  <c r="I345" i="1"/>
  <c r="L345" i="1"/>
  <c r="N345" i="1"/>
  <c r="O345" i="1"/>
  <c r="R345" i="1"/>
  <c r="T345" i="1"/>
  <c r="U345" i="1"/>
  <c r="I346" i="1"/>
  <c r="L346" i="1"/>
  <c r="N346" i="1"/>
  <c r="O346" i="1"/>
  <c r="R346" i="1"/>
  <c r="T346" i="1"/>
  <c r="U346" i="1"/>
  <c r="I347" i="1"/>
  <c r="L347" i="1"/>
  <c r="N347" i="1"/>
  <c r="O347" i="1"/>
  <c r="R347" i="1"/>
  <c r="T347" i="1"/>
  <c r="U347" i="1"/>
  <c r="I314" i="1"/>
  <c r="L314" i="1"/>
  <c r="R314" i="1"/>
  <c r="T314" i="1"/>
  <c r="U314" i="1"/>
  <c r="I315" i="1"/>
  <c r="L315" i="1"/>
  <c r="N315" i="1"/>
  <c r="O315" i="1"/>
  <c r="R315" i="1"/>
  <c r="T315" i="1"/>
  <c r="U315" i="1"/>
  <c r="I316" i="1"/>
  <c r="L316" i="1"/>
  <c r="N316" i="1"/>
  <c r="O316" i="1"/>
  <c r="R316" i="1"/>
  <c r="T316" i="1"/>
  <c r="U316" i="1"/>
  <c r="I317" i="1"/>
  <c r="L317" i="1"/>
  <c r="N317" i="1"/>
  <c r="O317" i="1"/>
  <c r="R317" i="1"/>
  <c r="T317" i="1"/>
  <c r="U317" i="1"/>
  <c r="I318" i="1"/>
  <c r="L318" i="1"/>
  <c r="N318" i="1"/>
  <c r="O318" i="1"/>
  <c r="R318" i="1"/>
  <c r="T318" i="1"/>
  <c r="U318" i="1"/>
  <c r="I319" i="1"/>
  <c r="L319" i="1"/>
  <c r="N319" i="1"/>
  <c r="O319" i="1"/>
  <c r="R319" i="1"/>
  <c r="T319" i="1"/>
  <c r="U319" i="1"/>
  <c r="I320" i="1"/>
  <c r="L320" i="1"/>
  <c r="N320" i="1"/>
  <c r="O320" i="1"/>
  <c r="R320" i="1"/>
  <c r="T320" i="1"/>
  <c r="U320" i="1"/>
  <c r="I321" i="1"/>
  <c r="L321" i="1"/>
  <c r="N321" i="1"/>
  <c r="O321" i="1"/>
  <c r="R321" i="1"/>
  <c r="T321" i="1"/>
  <c r="U321" i="1"/>
  <c r="I322" i="1"/>
  <c r="L322" i="1"/>
  <c r="N322" i="1"/>
  <c r="O322" i="1"/>
  <c r="R322" i="1"/>
  <c r="T322" i="1"/>
  <c r="U322" i="1"/>
  <c r="I323" i="1"/>
  <c r="L323" i="1"/>
  <c r="N323" i="1"/>
  <c r="O323" i="1"/>
  <c r="R323" i="1"/>
  <c r="T323" i="1"/>
  <c r="U323" i="1"/>
  <c r="I324" i="1"/>
  <c r="L324" i="1"/>
  <c r="N324" i="1"/>
  <c r="O324" i="1"/>
  <c r="R324" i="1"/>
  <c r="T324" i="1"/>
  <c r="U324" i="1"/>
  <c r="I325" i="1"/>
  <c r="L325" i="1"/>
  <c r="N325" i="1"/>
  <c r="O325" i="1"/>
  <c r="R325" i="1"/>
  <c r="T325" i="1"/>
  <c r="U325" i="1"/>
  <c r="I326" i="1"/>
  <c r="L326" i="1"/>
  <c r="N326" i="1"/>
  <c r="O326" i="1"/>
  <c r="R326" i="1"/>
  <c r="T326" i="1"/>
  <c r="U326" i="1"/>
  <c r="I327" i="1"/>
  <c r="L327" i="1"/>
  <c r="N327" i="1"/>
  <c r="O327" i="1"/>
  <c r="R327" i="1"/>
  <c r="T327" i="1"/>
  <c r="U327" i="1"/>
  <c r="I328" i="1"/>
  <c r="L328" i="1"/>
  <c r="N328" i="1"/>
  <c r="O328" i="1"/>
  <c r="R328" i="1"/>
  <c r="T328" i="1"/>
  <c r="U328" i="1"/>
  <c r="I329" i="1"/>
  <c r="L329" i="1"/>
  <c r="N329" i="1"/>
  <c r="O329" i="1"/>
  <c r="R329" i="1"/>
  <c r="T329" i="1"/>
  <c r="U329" i="1"/>
  <c r="I330" i="1"/>
  <c r="L330" i="1"/>
  <c r="N330" i="1"/>
  <c r="O330" i="1"/>
  <c r="R330" i="1"/>
  <c r="T330" i="1"/>
  <c r="U330" i="1"/>
  <c r="I331" i="1"/>
  <c r="L331" i="1"/>
  <c r="N331" i="1"/>
  <c r="O331" i="1"/>
  <c r="R331" i="1"/>
  <c r="T331" i="1"/>
  <c r="U331" i="1"/>
  <c r="I332" i="1"/>
  <c r="L332" i="1"/>
  <c r="N332" i="1"/>
  <c r="O332" i="1"/>
  <c r="R332" i="1"/>
  <c r="T332" i="1"/>
  <c r="U332" i="1"/>
  <c r="I333" i="1"/>
  <c r="L333" i="1"/>
  <c r="N333" i="1"/>
  <c r="O333" i="1"/>
  <c r="R333" i="1"/>
  <c r="T333" i="1"/>
  <c r="U333" i="1"/>
  <c r="I334" i="1"/>
  <c r="L334" i="1"/>
  <c r="N334" i="1"/>
  <c r="O334" i="1"/>
  <c r="R334" i="1"/>
  <c r="T334" i="1"/>
  <c r="U334" i="1"/>
  <c r="I335" i="1"/>
  <c r="L335" i="1"/>
  <c r="N335" i="1"/>
  <c r="O335" i="1"/>
  <c r="R335" i="1"/>
  <c r="T335" i="1"/>
  <c r="U335" i="1"/>
  <c r="I336" i="1"/>
  <c r="L336" i="1"/>
  <c r="N336" i="1"/>
  <c r="O336" i="1"/>
  <c r="R336" i="1"/>
  <c r="T336" i="1"/>
  <c r="U336" i="1"/>
  <c r="I337" i="1"/>
  <c r="L337" i="1"/>
  <c r="N337" i="1"/>
  <c r="O337" i="1"/>
  <c r="R337" i="1"/>
  <c r="T337" i="1"/>
  <c r="U337" i="1"/>
  <c r="I338" i="1"/>
  <c r="L338" i="1"/>
  <c r="N338" i="1"/>
  <c r="O338" i="1"/>
  <c r="R338" i="1"/>
  <c r="T338" i="1"/>
  <c r="U338" i="1"/>
  <c r="I313" i="1" l="1"/>
  <c r="R313" i="1"/>
  <c r="T313" i="1"/>
  <c r="U313" i="1"/>
  <c r="N15" i="1"/>
  <c r="V581" i="1"/>
  <c r="V580" i="1"/>
  <c r="V579" i="1"/>
  <c r="V578" i="1"/>
  <c r="V577" i="1"/>
  <c r="V576" i="1"/>
  <c r="V575" i="1"/>
  <c r="V574" i="1"/>
  <c r="V573" i="1"/>
  <c r="V572" i="1"/>
  <c r="V571" i="1"/>
  <c r="V570" i="1"/>
  <c r="V569" i="1"/>
  <c r="V568" i="1"/>
  <c r="V567" i="1"/>
  <c r="V566" i="1"/>
  <c r="V565" i="1"/>
  <c r="V564" i="1"/>
  <c r="V563" i="1"/>
  <c r="V562" i="1"/>
  <c r="V561" i="1"/>
  <c r="V560" i="1"/>
  <c r="V559" i="1"/>
  <c r="V558" i="1"/>
  <c r="V557" i="1"/>
  <c r="V556" i="1"/>
  <c r="V555" i="1"/>
  <c r="V554" i="1"/>
  <c r="V553" i="1"/>
  <c r="V552" i="1"/>
  <c r="V551" i="1"/>
  <c r="V550" i="1"/>
  <c r="V549" i="1"/>
  <c r="V548" i="1"/>
  <c r="V547" i="1"/>
  <c r="V546" i="1"/>
  <c r="V545" i="1"/>
  <c r="V544" i="1"/>
  <c r="V543" i="1"/>
  <c r="V542" i="1"/>
  <c r="V541" i="1"/>
  <c r="V540" i="1"/>
  <c r="V539" i="1"/>
  <c r="V538" i="1"/>
  <c r="V537" i="1"/>
  <c r="V536" i="1"/>
  <c r="V535" i="1"/>
  <c r="V534" i="1"/>
  <c r="V533" i="1"/>
  <c r="V532" i="1"/>
  <c r="V531" i="1"/>
  <c r="V530" i="1"/>
  <c r="V529" i="1"/>
  <c r="V528" i="1"/>
  <c r="V527" i="1"/>
  <c r="V526" i="1"/>
  <c r="V525" i="1"/>
  <c r="V524" i="1"/>
  <c r="V523" i="1"/>
  <c r="V522" i="1"/>
  <c r="V521" i="1"/>
  <c r="V520" i="1"/>
  <c r="V519" i="1"/>
  <c r="V518" i="1"/>
  <c r="V517" i="1"/>
  <c r="V516" i="1"/>
  <c r="V515" i="1"/>
  <c r="V514" i="1"/>
  <c r="V513" i="1"/>
  <c r="V512" i="1"/>
  <c r="V511" i="1"/>
  <c r="V510" i="1"/>
  <c r="V509" i="1"/>
  <c r="V508" i="1"/>
  <c r="V507" i="1"/>
  <c r="V506" i="1"/>
  <c r="V505" i="1"/>
  <c r="V504" i="1"/>
  <c r="V503" i="1"/>
  <c r="V502" i="1"/>
  <c r="V501" i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I348" i="1"/>
  <c r="L348" i="1"/>
  <c r="N348" i="1"/>
  <c r="O348" i="1"/>
  <c r="R348" i="1"/>
  <c r="T348" i="1"/>
  <c r="U348" i="1"/>
  <c r="I349" i="1"/>
  <c r="L349" i="1"/>
  <c r="N349" i="1"/>
  <c r="O349" i="1"/>
  <c r="R349" i="1"/>
  <c r="T349" i="1"/>
  <c r="U349" i="1"/>
  <c r="I350" i="1"/>
  <c r="L350" i="1"/>
  <c r="N350" i="1"/>
  <c r="O350" i="1"/>
  <c r="R350" i="1"/>
  <c r="T350" i="1"/>
  <c r="U350" i="1"/>
  <c r="I351" i="1"/>
  <c r="L351" i="1"/>
  <c r="N351" i="1"/>
  <c r="O351" i="1"/>
  <c r="R351" i="1"/>
  <c r="T351" i="1"/>
  <c r="U351" i="1"/>
  <c r="I352" i="1"/>
  <c r="L352" i="1"/>
  <c r="N352" i="1"/>
  <c r="O352" i="1"/>
  <c r="R352" i="1"/>
  <c r="T352" i="1"/>
  <c r="U352" i="1"/>
  <c r="I353" i="1"/>
  <c r="L353" i="1"/>
  <c r="N353" i="1"/>
  <c r="O353" i="1"/>
  <c r="R353" i="1"/>
  <c r="T353" i="1"/>
  <c r="U353" i="1"/>
  <c r="I354" i="1"/>
  <c r="L354" i="1"/>
  <c r="N354" i="1"/>
  <c r="O354" i="1"/>
  <c r="R354" i="1"/>
  <c r="T354" i="1"/>
  <c r="U354" i="1"/>
  <c r="I355" i="1"/>
  <c r="L355" i="1"/>
  <c r="N355" i="1"/>
  <c r="O355" i="1"/>
  <c r="R355" i="1"/>
  <c r="T355" i="1"/>
  <c r="U355" i="1"/>
  <c r="I356" i="1"/>
  <c r="L356" i="1"/>
  <c r="N356" i="1"/>
  <c r="O356" i="1"/>
  <c r="R356" i="1"/>
  <c r="T356" i="1"/>
  <c r="U356" i="1"/>
  <c r="I357" i="1"/>
  <c r="L357" i="1"/>
  <c r="N357" i="1"/>
  <c r="O357" i="1"/>
  <c r="R357" i="1"/>
  <c r="T357" i="1"/>
  <c r="U357" i="1"/>
  <c r="I358" i="1"/>
  <c r="L358" i="1"/>
  <c r="N358" i="1"/>
  <c r="O358" i="1"/>
  <c r="R358" i="1"/>
  <c r="T358" i="1"/>
  <c r="U358" i="1"/>
  <c r="I359" i="1"/>
  <c r="L359" i="1"/>
  <c r="N359" i="1"/>
  <c r="O359" i="1"/>
  <c r="R359" i="1"/>
  <c r="T359" i="1"/>
  <c r="U359" i="1"/>
  <c r="I360" i="1"/>
  <c r="L360" i="1"/>
  <c r="N360" i="1"/>
  <c r="O360" i="1"/>
  <c r="R360" i="1"/>
  <c r="T360" i="1"/>
  <c r="U360" i="1"/>
  <c r="I361" i="1"/>
  <c r="L361" i="1"/>
  <c r="N361" i="1"/>
  <c r="O361" i="1"/>
  <c r="R361" i="1"/>
  <c r="T361" i="1"/>
  <c r="U361" i="1"/>
  <c r="I362" i="1"/>
  <c r="L362" i="1"/>
  <c r="N362" i="1"/>
  <c r="O362" i="1"/>
  <c r="R362" i="1"/>
  <c r="T362" i="1"/>
  <c r="U362" i="1"/>
  <c r="I363" i="1"/>
  <c r="L363" i="1"/>
  <c r="N363" i="1"/>
  <c r="O363" i="1"/>
  <c r="R363" i="1"/>
  <c r="T363" i="1"/>
  <c r="U363" i="1"/>
  <c r="I364" i="1"/>
  <c r="L364" i="1"/>
  <c r="N364" i="1"/>
  <c r="O364" i="1"/>
  <c r="R364" i="1"/>
  <c r="T364" i="1"/>
  <c r="U364" i="1"/>
  <c r="I365" i="1"/>
  <c r="L365" i="1"/>
  <c r="N365" i="1"/>
  <c r="O365" i="1"/>
  <c r="R365" i="1"/>
  <c r="T365" i="1"/>
  <c r="U365" i="1"/>
  <c r="I366" i="1"/>
  <c r="L366" i="1"/>
  <c r="N366" i="1"/>
  <c r="O366" i="1"/>
  <c r="R366" i="1"/>
  <c r="T366" i="1"/>
  <c r="U366" i="1"/>
  <c r="I367" i="1"/>
  <c r="L367" i="1"/>
  <c r="N367" i="1"/>
  <c r="O367" i="1"/>
  <c r="R367" i="1"/>
  <c r="T367" i="1"/>
  <c r="U367" i="1"/>
  <c r="I368" i="1"/>
  <c r="L368" i="1"/>
  <c r="N368" i="1"/>
  <c r="O368" i="1"/>
  <c r="R368" i="1"/>
  <c r="T368" i="1"/>
  <c r="U368" i="1"/>
  <c r="I369" i="1"/>
  <c r="L369" i="1"/>
  <c r="N369" i="1"/>
  <c r="O369" i="1"/>
  <c r="R369" i="1"/>
  <c r="T369" i="1"/>
  <c r="U369" i="1"/>
  <c r="I370" i="1"/>
  <c r="L370" i="1"/>
  <c r="N370" i="1"/>
  <c r="O370" i="1"/>
  <c r="R370" i="1"/>
  <c r="T370" i="1"/>
  <c r="U370" i="1"/>
  <c r="I371" i="1"/>
  <c r="L371" i="1"/>
  <c r="N371" i="1"/>
  <c r="O371" i="1"/>
  <c r="R371" i="1"/>
  <c r="T371" i="1"/>
  <c r="U371" i="1"/>
  <c r="I372" i="1"/>
  <c r="L372" i="1"/>
  <c r="N372" i="1"/>
  <c r="O372" i="1"/>
  <c r="R372" i="1"/>
  <c r="T372" i="1"/>
  <c r="U372" i="1"/>
  <c r="I373" i="1"/>
  <c r="L373" i="1"/>
  <c r="N373" i="1"/>
  <c r="O373" i="1"/>
  <c r="R373" i="1"/>
  <c r="T373" i="1"/>
  <c r="U373" i="1"/>
  <c r="I374" i="1"/>
  <c r="L374" i="1"/>
  <c r="N374" i="1"/>
  <c r="O374" i="1"/>
  <c r="R374" i="1"/>
  <c r="T374" i="1"/>
  <c r="U374" i="1"/>
  <c r="I375" i="1"/>
  <c r="L375" i="1"/>
  <c r="N375" i="1"/>
  <c r="O375" i="1"/>
  <c r="R375" i="1"/>
  <c r="T375" i="1"/>
  <c r="U375" i="1"/>
  <c r="I376" i="1"/>
  <c r="L376" i="1"/>
  <c r="N376" i="1"/>
  <c r="O376" i="1"/>
  <c r="R376" i="1"/>
  <c r="T376" i="1"/>
  <c r="U376" i="1"/>
  <c r="I377" i="1"/>
  <c r="L377" i="1"/>
  <c r="N377" i="1"/>
  <c r="O377" i="1"/>
  <c r="R377" i="1"/>
  <c r="T377" i="1"/>
  <c r="U377" i="1"/>
  <c r="I378" i="1"/>
  <c r="L378" i="1"/>
  <c r="N378" i="1"/>
  <c r="O378" i="1"/>
  <c r="R378" i="1"/>
  <c r="T378" i="1"/>
  <c r="U378" i="1"/>
  <c r="I379" i="1"/>
  <c r="L379" i="1"/>
  <c r="N379" i="1"/>
  <c r="O379" i="1"/>
  <c r="R379" i="1"/>
  <c r="T379" i="1"/>
  <c r="U379" i="1"/>
  <c r="I380" i="1"/>
  <c r="L380" i="1"/>
  <c r="N380" i="1"/>
  <c r="O380" i="1"/>
  <c r="R380" i="1"/>
  <c r="T380" i="1"/>
  <c r="U380" i="1"/>
  <c r="I381" i="1"/>
  <c r="L381" i="1"/>
  <c r="N381" i="1"/>
  <c r="O381" i="1"/>
  <c r="R381" i="1"/>
  <c r="T381" i="1"/>
  <c r="U381" i="1"/>
  <c r="I382" i="1"/>
  <c r="L382" i="1"/>
  <c r="N382" i="1"/>
  <c r="O382" i="1"/>
  <c r="R382" i="1"/>
  <c r="T382" i="1"/>
  <c r="U382" i="1"/>
  <c r="I383" i="1"/>
  <c r="L383" i="1"/>
  <c r="N383" i="1"/>
  <c r="O383" i="1"/>
  <c r="R383" i="1"/>
  <c r="T383" i="1"/>
  <c r="U383" i="1"/>
  <c r="I384" i="1"/>
  <c r="L384" i="1"/>
  <c r="N384" i="1"/>
  <c r="O384" i="1"/>
  <c r="R384" i="1"/>
  <c r="T384" i="1"/>
  <c r="U384" i="1"/>
  <c r="I385" i="1"/>
  <c r="L385" i="1"/>
  <c r="N385" i="1"/>
  <c r="O385" i="1"/>
  <c r="R385" i="1"/>
  <c r="T385" i="1"/>
  <c r="U385" i="1"/>
  <c r="I386" i="1"/>
  <c r="L386" i="1"/>
  <c r="N386" i="1"/>
  <c r="O386" i="1"/>
  <c r="R386" i="1"/>
  <c r="T386" i="1"/>
  <c r="U386" i="1"/>
  <c r="I387" i="1"/>
  <c r="L387" i="1"/>
  <c r="N387" i="1"/>
  <c r="O387" i="1"/>
  <c r="R387" i="1"/>
  <c r="T387" i="1"/>
  <c r="U387" i="1"/>
  <c r="I388" i="1"/>
  <c r="L388" i="1"/>
  <c r="N388" i="1"/>
  <c r="O388" i="1"/>
  <c r="R388" i="1"/>
  <c r="T388" i="1"/>
  <c r="U388" i="1"/>
  <c r="I389" i="1"/>
  <c r="L389" i="1"/>
  <c r="N389" i="1"/>
  <c r="O389" i="1"/>
  <c r="R389" i="1"/>
  <c r="T389" i="1"/>
  <c r="U389" i="1"/>
  <c r="I390" i="1"/>
  <c r="L390" i="1"/>
  <c r="N390" i="1"/>
  <c r="O390" i="1"/>
  <c r="R390" i="1"/>
  <c r="T390" i="1"/>
  <c r="U390" i="1"/>
  <c r="I391" i="1"/>
  <c r="L391" i="1"/>
  <c r="N391" i="1"/>
  <c r="O391" i="1"/>
  <c r="R391" i="1"/>
  <c r="T391" i="1"/>
  <c r="U391" i="1"/>
  <c r="I392" i="1"/>
  <c r="L392" i="1"/>
  <c r="N392" i="1"/>
  <c r="O392" i="1"/>
  <c r="R392" i="1"/>
  <c r="T392" i="1"/>
  <c r="U392" i="1"/>
  <c r="I393" i="1"/>
  <c r="L393" i="1"/>
  <c r="N393" i="1"/>
  <c r="O393" i="1"/>
  <c r="R393" i="1"/>
  <c r="T393" i="1"/>
  <c r="U393" i="1"/>
  <c r="I394" i="1"/>
  <c r="L394" i="1"/>
  <c r="N394" i="1"/>
  <c r="O394" i="1"/>
  <c r="R394" i="1"/>
  <c r="T394" i="1"/>
  <c r="U394" i="1"/>
  <c r="I395" i="1"/>
  <c r="L395" i="1"/>
  <c r="N395" i="1"/>
  <c r="O395" i="1"/>
  <c r="R395" i="1"/>
  <c r="T395" i="1"/>
  <c r="U395" i="1"/>
  <c r="I396" i="1"/>
  <c r="L396" i="1"/>
  <c r="N396" i="1"/>
  <c r="O396" i="1"/>
  <c r="R396" i="1"/>
  <c r="T396" i="1"/>
  <c r="U396" i="1"/>
  <c r="I397" i="1"/>
  <c r="L397" i="1"/>
  <c r="N397" i="1"/>
  <c r="O397" i="1"/>
  <c r="R397" i="1"/>
  <c r="T397" i="1"/>
  <c r="U397" i="1"/>
  <c r="I398" i="1"/>
  <c r="L398" i="1"/>
  <c r="N398" i="1"/>
  <c r="O398" i="1"/>
  <c r="R398" i="1"/>
  <c r="T398" i="1"/>
  <c r="U398" i="1"/>
  <c r="I399" i="1"/>
  <c r="L399" i="1"/>
  <c r="N399" i="1"/>
  <c r="O399" i="1"/>
  <c r="R399" i="1"/>
  <c r="T399" i="1"/>
  <c r="U399" i="1"/>
  <c r="I400" i="1"/>
  <c r="L400" i="1"/>
  <c r="N400" i="1"/>
  <c r="O400" i="1"/>
  <c r="R400" i="1"/>
  <c r="T400" i="1"/>
  <c r="U400" i="1"/>
  <c r="I401" i="1"/>
  <c r="L401" i="1"/>
  <c r="N401" i="1"/>
  <c r="O401" i="1"/>
  <c r="R401" i="1"/>
  <c r="T401" i="1"/>
  <c r="U401" i="1"/>
  <c r="I402" i="1"/>
  <c r="L402" i="1"/>
  <c r="N402" i="1"/>
  <c r="O402" i="1"/>
  <c r="R402" i="1"/>
  <c r="T402" i="1"/>
  <c r="U402" i="1"/>
  <c r="I403" i="1"/>
  <c r="L403" i="1"/>
  <c r="N403" i="1"/>
  <c r="O403" i="1"/>
  <c r="R403" i="1"/>
  <c r="T403" i="1"/>
  <c r="U403" i="1"/>
  <c r="I404" i="1"/>
  <c r="L404" i="1"/>
  <c r="N404" i="1"/>
  <c r="O404" i="1"/>
  <c r="R404" i="1"/>
  <c r="T404" i="1"/>
  <c r="U404" i="1"/>
  <c r="I405" i="1"/>
  <c r="L405" i="1"/>
  <c r="N405" i="1"/>
  <c r="O405" i="1"/>
  <c r="R405" i="1"/>
  <c r="T405" i="1"/>
  <c r="U405" i="1"/>
  <c r="I406" i="1"/>
  <c r="L406" i="1"/>
  <c r="N406" i="1"/>
  <c r="O406" i="1"/>
  <c r="R406" i="1"/>
  <c r="T406" i="1"/>
  <c r="U406" i="1"/>
  <c r="I407" i="1"/>
  <c r="L407" i="1"/>
  <c r="N407" i="1"/>
  <c r="O407" i="1"/>
  <c r="R407" i="1"/>
  <c r="T407" i="1"/>
  <c r="U407" i="1"/>
  <c r="I408" i="1"/>
  <c r="L408" i="1"/>
  <c r="N408" i="1"/>
  <c r="O408" i="1"/>
  <c r="R408" i="1"/>
  <c r="T408" i="1"/>
  <c r="U408" i="1"/>
  <c r="I409" i="1"/>
  <c r="L409" i="1"/>
  <c r="N409" i="1"/>
  <c r="O409" i="1"/>
  <c r="R409" i="1"/>
  <c r="T409" i="1"/>
  <c r="U409" i="1"/>
  <c r="I410" i="1"/>
  <c r="L410" i="1"/>
  <c r="N410" i="1"/>
  <c r="O410" i="1"/>
  <c r="R410" i="1"/>
  <c r="T410" i="1"/>
  <c r="U410" i="1"/>
  <c r="I411" i="1"/>
  <c r="L411" i="1"/>
  <c r="N411" i="1"/>
  <c r="O411" i="1"/>
  <c r="R411" i="1"/>
  <c r="T411" i="1"/>
  <c r="U411" i="1"/>
  <c r="I412" i="1"/>
  <c r="L412" i="1"/>
  <c r="N412" i="1"/>
  <c r="O412" i="1"/>
  <c r="R412" i="1"/>
  <c r="T412" i="1"/>
  <c r="U412" i="1"/>
  <c r="I413" i="1"/>
  <c r="L413" i="1"/>
  <c r="N413" i="1"/>
  <c r="O413" i="1"/>
  <c r="R413" i="1"/>
  <c r="T413" i="1"/>
  <c r="U413" i="1"/>
  <c r="I414" i="1"/>
  <c r="L414" i="1"/>
  <c r="N414" i="1"/>
  <c r="O414" i="1"/>
  <c r="R414" i="1"/>
  <c r="T414" i="1"/>
  <c r="U414" i="1"/>
  <c r="I415" i="1"/>
  <c r="L415" i="1"/>
  <c r="N415" i="1"/>
  <c r="O415" i="1"/>
  <c r="R415" i="1"/>
  <c r="T415" i="1"/>
  <c r="U415" i="1"/>
  <c r="I416" i="1"/>
  <c r="L416" i="1"/>
  <c r="N416" i="1"/>
  <c r="O416" i="1"/>
  <c r="R416" i="1"/>
  <c r="T416" i="1"/>
  <c r="U416" i="1"/>
  <c r="I417" i="1"/>
  <c r="L417" i="1"/>
  <c r="N417" i="1"/>
  <c r="O417" i="1"/>
  <c r="R417" i="1"/>
  <c r="T417" i="1"/>
  <c r="U417" i="1"/>
  <c r="I418" i="1"/>
  <c r="L418" i="1"/>
  <c r="N418" i="1"/>
  <c r="O418" i="1"/>
  <c r="R418" i="1"/>
  <c r="T418" i="1"/>
  <c r="U418" i="1"/>
  <c r="I419" i="1"/>
  <c r="L419" i="1"/>
  <c r="N419" i="1"/>
  <c r="O419" i="1"/>
  <c r="R419" i="1"/>
  <c r="T419" i="1"/>
  <c r="U419" i="1"/>
  <c r="I420" i="1"/>
  <c r="L420" i="1"/>
  <c r="N420" i="1"/>
  <c r="O420" i="1"/>
  <c r="R420" i="1"/>
  <c r="T420" i="1"/>
  <c r="U420" i="1"/>
  <c r="I421" i="1"/>
  <c r="L421" i="1"/>
  <c r="N421" i="1"/>
  <c r="O421" i="1"/>
  <c r="R421" i="1"/>
  <c r="T421" i="1"/>
  <c r="U421" i="1"/>
  <c r="I422" i="1"/>
  <c r="L422" i="1"/>
  <c r="N422" i="1"/>
  <c r="O422" i="1"/>
  <c r="R422" i="1"/>
  <c r="T422" i="1"/>
  <c r="U422" i="1"/>
  <c r="I423" i="1"/>
  <c r="L423" i="1"/>
  <c r="N423" i="1"/>
  <c r="O423" i="1"/>
  <c r="R423" i="1"/>
  <c r="T423" i="1"/>
  <c r="U423" i="1"/>
  <c r="I424" i="1"/>
  <c r="L424" i="1"/>
  <c r="N424" i="1"/>
  <c r="O424" i="1"/>
  <c r="R424" i="1"/>
  <c r="T424" i="1"/>
  <c r="U424" i="1"/>
  <c r="I425" i="1"/>
  <c r="L425" i="1"/>
  <c r="N425" i="1"/>
  <c r="O425" i="1"/>
  <c r="R425" i="1"/>
  <c r="T425" i="1"/>
  <c r="U425" i="1"/>
  <c r="I426" i="1"/>
  <c r="L426" i="1"/>
  <c r="N426" i="1"/>
  <c r="O426" i="1"/>
  <c r="R426" i="1"/>
  <c r="T426" i="1"/>
  <c r="U426" i="1"/>
  <c r="I427" i="1"/>
  <c r="L427" i="1"/>
  <c r="N427" i="1"/>
  <c r="O427" i="1"/>
  <c r="R427" i="1"/>
  <c r="T427" i="1"/>
  <c r="U427" i="1"/>
  <c r="I428" i="1"/>
  <c r="L428" i="1"/>
  <c r="N428" i="1"/>
  <c r="O428" i="1"/>
  <c r="R428" i="1"/>
  <c r="T428" i="1"/>
  <c r="U428" i="1"/>
  <c r="I429" i="1"/>
  <c r="L429" i="1"/>
  <c r="N429" i="1"/>
  <c r="O429" i="1"/>
  <c r="R429" i="1"/>
  <c r="T429" i="1"/>
  <c r="U429" i="1"/>
  <c r="I430" i="1"/>
  <c r="L430" i="1"/>
  <c r="N430" i="1"/>
  <c r="O430" i="1"/>
  <c r="R430" i="1"/>
  <c r="T430" i="1"/>
  <c r="U430" i="1"/>
  <c r="I431" i="1"/>
  <c r="L431" i="1"/>
  <c r="N431" i="1"/>
  <c r="O431" i="1"/>
  <c r="R431" i="1"/>
  <c r="T431" i="1"/>
  <c r="U431" i="1"/>
  <c r="I432" i="1"/>
  <c r="L432" i="1"/>
  <c r="N432" i="1"/>
  <c r="O432" i="1"/>
  <c r="R432" i="1"/>
  <c r="T432" i="1"/>
  <c r="U432" i="1"/>
  <c r="I433" i="1"/>
  <c r="L433" i="1"/>
  <c r="N433" i="1"/>
  <c r="O433" i="1"/>
  <c r="R433" i="1"/>
  <c r="T433" i="1"/>
  <c r="U433" i="1"/>
  <c r="I434" i="1"/>
  <c r="L434" i="1"/>
  <c r="N434" i="1"/>
  <c r="O434" i="1"/>
  <c r="R434" i="1"/>
  <c r="T434" i="1"/>
  <c r="U434" i="1"/>
  <c r="I435" i="1"/>
  <c r="L435" i="1"/>
  <c r="N435" i="1"/>
  <c r="O435" i="1"/>
  <c r="R435" i="1"/>
  <c r="T435" i="1"/>
  <c r="U435" i="1"/>
  <c r="I436" i="1"/>
  <c r="L436" i="1"/>
  <c r="N436" i="1"/>
  <c r="O436" i="1"/>
  <c r="R436" i="1"/>
  <c r="T436" i="1"/>
  <c r="U436" i="1"/>
  <c r="I437" i="1"/>
  <c r="L437" i="1"/>
  <c r="N437" i="1"/>
  <c r="O437" i="1"/>
  <c r="R437" i="1"/>
  <c r="T437" i="1"/>
  <c r="U437" i="1"/>
  <c r="I438" i="1"/>
  <c r="L438" i="1"/>
  <c r="N438" i="1"/>
  <c r="O438" i="1"/>
  <c r="R438" i="1"/>
  <c r="T438" i="1"/>
  <c r="U438" i="1"/>
  <c r="I439" i="1"/>
  <c r="L439" i="1"/>
  <c r="N439" i="1"/>
  <c r="O439" i="1"/>
  <c r="R439" i="1"/>
  <c r="T439" i="1"/>
  <c r="U439" i="1"/>
  <c r="I440" i="1"/>
  <c r="L440" i="1"/>
  <c r="N440" i="1"/>
  <c r="O440" i="1"/>
  <c r="R440" i="1"/>
  <c r="T440" i="1"/>
  <c r="U440" i="1"/>
  <c r="I441" i="1"/>
  <c r="L441" i="1"/>
  <c r="N441" i="1"/>
  <c r="O441" i="1"/>
  <c r="R441" i="1"/>
  <c r="T441" i="1"/>
  <c r="U441" i="1"/>
  <c r="I442" i="1"/>
  <c r="L442" i="1"/>
  <c r="N442" i="1"/>
  <c r="O442" i="1"/>
  <c r="R442" i="1"/>
  <c r="T442" i="1"/>
  <c r="U442" i="1"/>
  <c r="I443" i="1"/>
  <c r="L443" i="1"/>
  <c r="N443" i="1"/>
  <c r="O443" i="1"/>
  <c r="R443" i="1"/>
  <c r="T443" i="1"/>
  <c r="U443" i="1"/>
  <c r="I444" i="1"/>
  <c r="L444" i="1"/>
  <c r="N444" i="1"/>
  <c r="O444" i="1"/>
  <c r="R444" i="1"/>
  <c r="T444" i="1"/>
  <c r="U444" i="1"/>
  <c r="I445" i="1"/>
  <c r="L445" i="1"/>
  <c r="N445" i="1"/>
  <c r="O445" i="1"/>
  <c r="R445" i="1"/>
  <c r="T445" i="1"/>
  <c r="U445" i="1"/>
  <c r="I446" i="1"/>
  <c r="L446" i="1"/>
  <c r="N446" i="1"/>
  <c r="O446" i="1"/>
  <c r="R446" i="1"/>
  <c r="T446" i="1"/>
  <c r="U446" i="1"/>
  <c r="I447" i="1"/>
  <c r="L447" i="1"/>
  <c r="N447" i="1"/>
  <c r="O447" i="1"/>
  <c r="R447" i="1"/>
  <c r="T447" i="1"/>
  <c r="U447" i="1"/>
  <c r="I448" i="1"/>
  <c r="L448" i="1"/>
  <c r="N448" i="1"/>
  <c r="O448" i="1"/>
  <c r="R448" i="1"/>
  <c r="T448" i="1"/>
  <c r="U448" i="1"/>
  <c r="I449" i="1"/>
  <c r="L449" i="1"/>
  <c r="N449" i="1"/>
  <c r="O449" i="1"/>
  <c r="R449" i="1"/>
  <c r="T449" i="1"/>
  <c r="U449" i="1"/>
  <c r="I450" i="1"/>
  <c r="L450" i="1"/>
  <c r="N450" i="1"/>
  <c r="O450" i="1"/>
  <c r="R450" i="1"/>
  <c r="T450" i="1"/>
  <c r="U450" i="1"/>
  <c r="I451" i="1"/>
  <c r="L451" i="1"/>
  <c r="N451" i="1"/>
  <c r="O451" i="1"/>
  <c r="R451" i="1"/>
  <c r="T451" i="1"/>
  <c r="U451" i="1"/>
  <c r="I452" i="1"/>
  <c r="L452" i="1"/>
  <c r="N452" i="1"/>
  <c r="O452" i="1"/>
  <c r="R452" i="1"/>
  <c r="T452" i="1"/>
  <c r="U452" i="1"/>
  <c r="I453" i="1"/>
  <c r="L453" i="1"/>
  <c r="N453" i="1"/>
  <c r="O453" i="1"/>
  <c r="R453" i="1"/>
  <c r="T453" i="1"/>
  <c r="U453" i="1"/>
  <c r="I454" i="1"/>
  <c r="L454" i="1"/>
  <c r="N454" i="1"/>
  <c r="O454" i="1"/>
  <c r="R454" i="1"/>
  <c r="T454" i="1"/>
  <c r="U454" i="1"/>
  <c r="I455" i="1"/>
  <c r="L455" i="1"/>
  <c r="N455" i="1"/>
  <c r="O455" i="1"/>
  <c r="R455" i="1"/>
  <c r="T455" i="1"/>
  <c r="U455" i="1"/>
  <c r="I456" i="1"/>
  <c r="L456" i="1"/>
  <c r="N456" i="1"/>
  <c r="O456" i="1"/>
  <c r="R456" i="1"/>
  <c r="T456" i="1"/>
  <c r="U456" i="1"/>
  <c r="I457" i="1"/>
  <c r="L457" i="1"/>
  <c r="N457" i="1"/>
  <c r="O457" i="1"/>
  <c r="R457" i="1"/>
  <c r="T457" i="1"/>
  <c r="U457" i="1"/>
  <c r="I458" i="1"/>
  <c r="L458" i="1"/>
  <c r="N458" i="1"/>
  <c r="O458" i="1"/>
  <c r="R458" i="1"/>
  <c r="T458" i="1"/>
  <c r="U458" i="1"/>
  <c r="I459" i="1"/>
  <c r="L459" i="1"/>
  <c r="N459" i="1"/>
  <c r="O459" i="1"/>
  <c r="R459" i="1"/>
  <c r="T459" i="1"/>
  <c r="U459" i="1"/>
  <c r="I460" i="1"/>
  <c r="L460" i="1"/>
  <c r="N460" i="1"/>
  <c r="O460" i="1"/>
  <c r="R460" i="1"/>
  <c r="T460" i="1"/>
  <c r="U460" i="1"/>
  <c r="I461" i="1"/>
  <c r="L461" i="1"/>
  <c r="N461" i="1"/>
  <c r="O461" i="1"/>
  <c r="R461" i="1"/>
  <c r="T461" i="1"/>
  <c r="U461" i="1"/>
  <c r="I462" i="1"/>
  <c r="L462" i="1"/>
  <c r="N462" i="1"/>
  <c r="O462" i="1"/>
  <c r="R462" i="1"/>
  <c r="T462" i="1"/>
  <c r="U462" i="1"/>
  <c r="I463" i="1"/>
  <c r="L463" i="1"/>
  <c r="N463" i="1"/>
  <c r="O463" i="1"/>
  <c r="R463" i="1"/>
  <c r="T463" i="1"/>
  <c r="U463" i="1"/>
  <c r="I464" i="1"/>
  <c r="L464" i="1"/>
  <c r="N464" i="1"/>
  <c r="O464" i="1"/>
  <c r="R464" i="1"/>
  <c r="T464" i="1"/>
  <c r="U464" i="1"/>
  <c r="I465" i="1"/>
  <c r="L465" i="1"/>
  <c r="N465" i="1"/>
  <c r="O465" i="1"/>
  <c r="R465" i="1"/>
  <c r="T465" i="1"/>
  <c r="U465" i="1"/>
  <c r="I466" i="1"/>
  <c r="L466" i="1"/>
  <c r="N466" i="1"/>
  <c r="O466" i="1"/>
  <c r="R466" i="1"/>
  <c r="T466" i="1"/>
  <c r="U466" i="1"/>
  <c r="I467" i="1"/>
  <c r="L467" i="1"/>
  <c r="N467" i="1"/>
  <c r="O467" i="1"/>
  <c r="R467" i="1"/>
  <c r="T467" i="1"/>
  <c r="U467" i="1"/>
  <c r="I468" i="1"/>
  <c r="L468" i="1"/>
  <c r="N468" i="1"/>
  <c r="O468" i="1"/>
  <c r="R468" i="1"/>
  <c r="T468" i="1"/>
  <c r="U468" i="1"/>
  <c r="I469" i="1"/>
  <c r="L469" i="1"/>
  <c r="N469" i="1"/>
  <c r="O469" i="1"/>
  <c r="R469" i="1"/>
  <c r="T469" i="1"/>
  <c r="U469" i="1"/>
  <c r="I470" i="1"/>
  <c r="L470" i="1"/>
  <c r="N470" i="1"/>
  <c r="O470" i="1"/>
  <c r="R470" i="1"/>
  <c r="T470" i="1"/>
  <c r="U470" i="1"/>
  <c r="I471" i="1"/>
  <c r="L471" i="1"/>
  <c r="N471" i="1"/>
  <c r="O471" i="1"/>
  <c r="R471" i="1"/>
  <c r="T471" i="1"/>
  <c r="U471" i="1"/>
  <c r="I472" i="1"/>
  <c r="L472" i="1"/>
  <c r="N472" i="1"/>
  <c r="O472" i="1"/>
  <c r="R472" i="1"/>
  <c r="T472" i="1"/>
  <c r="U472" i="1"/>
  <c r="I473" i="1"/>
  <c r="L473" i="1"/>
  <c r="N473" i="1"/>
  <c r="O473" i="1"/>
  <c r="R473" i="1"/>
  <c r="T473" i="1"/>
  <c r="U473" i="1"/>
  <c r="I474" i="1"/>
  <c r="L474" i="1"/>
  <c r="N474" i="1"/>
  <c r="O474" i="1"/>
  <c r="R474" i="1"/>
  <c r="T474" i="1"/>
  <c r="U474" i="1"/>
  <c r="I475" i="1"/>
  <c r="L475" i="1"/>
  <c r="N475" i="1"/>
  <c r="O475" i="1"/>
  <c r="R475" i="1"/>
  <c r="T475" i="1"/>
  <c r="U475" i="1"/>
  <c r="I476" i="1"/>
  <c r="L476" i="1"/>
  <c r="N476" i="1"/>
  <c r="O476" i="1"/>
  <c r="R476" i="1"/>
  <c r="T476" i="1"/>
  <c r="U476" i="1"/>
  <c r="I477" i="1"/>
  <c r="L477" i="1"/>
  <c r="N477" i="1"/>
  <c r="O477" i="1"/>
  <c r="R477" i="1"/>
  <c r="T477" i="1"/>
  <c r="U477" i="1"/>
  <c r="I478" i="1"/>
  <c r="L478" i="1"/>
  <c r="N478" i="1"/>
  <c r="O478" i="1"/>
  <c r="R478" i="1"/>
  <c r="T478" i="1"/>
  <c r="U478" i="1"/>
  <c r="I479" i="1"/>
  <c r="L479" i="1"/>
  <c r="N479" i="1"/>
  <c r="O479" i="1"/>
  <c r="R479" i="1"/>
  <c r="T479" i="1"/>
  <c r="U479" i="1"/>
  <c r="I480" i="1"/>
  <c r="L480" i="1"/>
  <c r="N480" i="1"/>
  <c r="O480" i="1"/>
  <c r="R480" i="1"/>
  <c r="T480" i="1"/>
  <c r="U480" i="1"/>
  <c r="I481" i="1"/>
  <c r="L481" i="1"/>
  <c r="N481" i="1"/>
  <c r="O481" i="1"/>
  <c r="R481" i="1"/>
  <c r="T481" i="1"/>
  <c r="U481" i="1"/>
  <c r="I482" i="1"/>
  <c r="L482" i="1"/>
  <c r="N482" i="1"/>
  <c r="O482" i="1"/>
  <c r="R482" i="1"/>
  <c r="T482" i="1"/>
  <c r="U482" i="1"/>
  <c r="I483" i="1"/>
  <c r="L483" i="1"/>
  <c r="N483" i="1"/>
  <c r="O483" i="1"/>
  <c r="R483" i="1"/>
  <c r="T483" i="1"/>
  <c r="U483" i="1"/>
  <c r="I484" i="1"/>
  <c r="L484" i="1"/>
  <c r="N484" i="1"/>
  <c r="O484" i="1"/>
  <c r="R484" i="1"/>
  <c r="T484" i="1"/>
  <c r="U484" i="1"/>
  <c r="I485" i="1"/>
  <c r="L485" i="1"/>
  <c r="N485" i="1"/>
  <c r="O485" i="1"/>
  <c r="R485" i="1"/>
  <c r="T485" i="1"/>
  <c r="U485" i="1"/>
  <c r="I486" i="1"/>
  <c r="L486" i="1"/>
  <c r="N486" i="1"/>
  <c r="O486" i="1"/>
  <c r="R486" i="1"/>
  <c r="T486" i="1"/>
  <c r="U486" i="1"/>
  <c r="I487" i="1"/>
  <c r="L487" i="1"/>
  <c r="N487" i="1"/>
  <c r="O487" i="1"/>
  <c r="R487" i="1"/>
  <c r="T487" i="1"/>
  <c r="U487" i="1"/>
  <c r="I488" i="1"/>
  <c r="L488" i="1"/>
  <c r="N488" i="1"/>
  <c r="O488" i="1"/>
  <c r="R488" i="1"/>
  <c r="T488" i="1"/>
  <c r="U488" i="1"/>
  <c r="I489" i="1"/>
  <c r="L489" i="1"/>
  <c r="N489" i="1"/>
  <c r="O489" i="1"/>
  <c r="R489" i="1"/>
  <c r="T489" i="1"/>
  <c r="U489" i="1"/>
  <c r="I490" i="1"/>
  <c r="L490" i="1"/>
  <c r="N490" i="1"/>
  <c r="O490" i="1"/>
  <c r="R490" i="1"/>
  <c r="T490" i="1"/>
  <c r="U490" i="1"/>
  <c r="I491" i="1"/>
  <c r="L491" i="1"/>
  <c r="N491" i="1"/>
  <c r="O491" i="1"/>
  <c r="R491" i="1"/>
  <c r="T491" i="1"/>
  <c r="U491" i="1"/>
  <c r="I492" i="1"/>
  <c r="L492" i="1"/>
  <c r="N492" i="1"/>
  <c r="O492" i="1"/>
  <c r="R492" i="1"/>
  <c r="T492" i="1"/>
  <c r="U492" i="1"/>
  <c r="I493" i="1"/>
  <c r="L493" i="1"/>
  <c r="N493" i="1"/>
  <c r="O493" i="1"/>
  <c r="R493" i="1"/>
  <c r="T493" i="1"/>
  <c r="U493" i="1"/>
  <c r="I494" i="1"/>
  <c r="L494" i="1"/>
  <c r="N494" i="1"/>
  <c r="O494" i="1"/>
  <c r="R494" i="1"/>
  <c r="T494" i="1"/>
  <c r="U494" i="1"/>
  <c r="I495" i="1"/>
  <c r="L495" i="1"/>
  <c r="N495" i="1"/>
  <c r="O495" i="1"/>
  <c r="R495" i="1"/>
  <c r="T495" i="1"/>
  <c r="U495" i="1"/>
  <c r="I496" i="1"/>
  <c r="L496" i="1"/>
  <c r="N496" i="1"/>
  <c r="O496" i="1"/>
  <c r="R496" i="1"/>
  <c r="T496" i="1"/>
  <c r="U496" i="1"/>
  <c r="I497" i="1"/>
  <c r="L497" i="1"/>
  <c r="N497" i="1"/>
  <c r="O497" i="1"/>
  <c r="R497" i="1"/>
  <c r="T497" i="1"/>
  <c r="U497" i="1"/>
  <c r="I498" i="1"/>
  <c r="L498" i="1"/>
  <c r="N498" i="1"/>
  <c r="O498" i="1"/>
  <c r="R498" i="1"/>
  <c r="T498" i="1"/>
  <c r="U498" i="1"/>
  <c r="I499" i="1"/>
  <c r="L499" i="1"/>
  <c r="N499" i="1"/>
  <c r="O499" i="1"/>
  <c r="R499" i="1"/>
  <c r="T499" i="1"/>
  <c r="U499" i="1"/>
  <c r="I500" i="1"/>
  <c r="L500" i="1"/>
  <c r="N500" i="1"/>
  <c r="O500" i="1"/>
  <c r="R500" i="1"/>
  <c r="T500" i="1"/>
  <c r="U500" i="1"/>
  <c r="I501" i="1"/>
  <c r="L501" i="1"/>
  <c r="N501" i="1"/>
  <c r="O501" i="1"/>
  <c r="R501" i="1"/>
  <c r="T501" i="1"/>
  <c r="U501" i="1"/>
  <c r="I502" i="1"/>
  <c r="L502" i="1"/>
  <c r="N502" i="1"/>
  <c r="O502" i="1"/>
  <c r="R502" i="1"/>
  <c r="T502" i="1"/>
  <c r="U502" i="1"/>
  <c r="I503" i="1"/>
  <c r="L503" i="1"/>
  <c r="N503" i="1"/>
  <c r="O503" i="1"/>
  <c r="R503" i="1"/>
  <c r="T503" i="1"/>
  <c r="U503" i="1"/>
  <c r="I504" i="1"/>
  <c r="L504" i="1"/>
  <c r="N504" i="1"/>
  <c r="O504" i="1"/>
  <c r="R504" i="1"/>
  <c r="T504" i="1"/>
  <c r="U504" i="1"/>
  <c r="I505" i="1"/>
  <c r="L505" i="1"/>
  <c r="N505" i="1"/>
  <c r="O505" i="1"/>
  <c r="R505" i="1"/>
  <c r="T505" i="1"/>
  <c r="U505" i="1"/>
  <c r="I506" i="1"/>
  <c r="L506" i="1"/>
  <c r="N506" i="1"/>
  <c r="O506" i="1"/>
  <c r="R506" i="1"/>
  <c r="T506" i="1"/>
  <c r="U506" i="1"/>
  <c r="I507" i="1"/>
  <c r="L507" i="1"/>
  <c r="N507" i="1"/>
  <c r="O507" i="1"/>
  <c r="R507" i="1"/>
  <c r="T507" i="1"/>
  <c r="U507" i="1"/>
  <c r="I508" i="1"/>
  <c r="L508" i="1"/>
  <c r="N508" i="1"/>
  <c r="O508" i="1"/>
  <c r="R508" i="1"/>
  <c r="T508" i="1"/>
  <c r="U508" i="1"/>
  <c r="I509" i="1"/>
  <c r="L509" i="1"/>
  <c r="N509" i="1"/>
  <c r="O509" i="1"/>
  <c r="R509" i="1"/>
  <c r="T509" i="1"/>
  <c r="U509" i="1"/>
  <c r="I510" i="1"/>
  <c r="L510" i="1"/>
  <c r="N510" i="1"/>
  <c r="O510" i="1"/>
  <c r="R510" i="1"/>
  <c r="T510" i="1"/>
  <c r="U510" i="1"/>
  <c r="I511" i="1"/>
  <c r="L511" i="1"/>
  <c r="N511" i="1"/>
  <c r="O511" i="1"/>
  <c r="R511" i="1"/>
  <c r="T511" i="1"/>
  <c r="U511" i="1"/>
  <c r="I512" i="1"/>
  <c r="L512" i="1"/>
  <c r="N512" i="1"/>
  <c r="O512" i="1"/>
  <c r="R512" i="1"/>
  <c r="T512" i="1"/>
  <c r="U512" i="1"/>
  <c r="I513" i="1"/>
  <c r="L513" i="1"/>
  <c r="N513" i="1"/>
  <c r="O513" i="1"/>
  <c r="R513" i="1"/>
  <c r="T513" i="1"/>
  <c r="U513" i="1"/>
  <c r="I514" i="1"/>
  <c r="L514" i="1"/>
  <c r="N514" i="1"/>
  <c r="O514" i="1"/>
  <c r="R514" i="1"/>
  <c r="T514" i="1"/>
  <c r="U514" i="1"/>
  <c r="I515" i="1"/>
  <c r="L515" i="1"/>
  <c r="N515" i="1"/>
  <c r="O515" i="1"/>
  <c r="R515" i="1"/>
  <c r="T515" i="1"/>
  <c r="U515" i="1"/>
  <c r="I516" i="1"/>
  <c r="L516" i="1"/>
  <c r="N516" i="1"/>
  <c r="O516" i="1"/>
  <c r="R516" i="1"/>
  <c r="T516" i="1"/>
  <c r="U516" i="1"/>
  <c r="I517" i="1"/>
  <c r="L517" i="1"/>
  <c r="N517" i="1"/>
  <c r="O517" i="1"/>
  <c r="R517" i="1"/>
  <c r="T517" i="1"/>
  <c r="U517" i="1"/>
  <c r="I518" i="1"/>
  <c r="L518" i="1"/>
  <c r="N518" i="1"/>
  <c r="O518" i="1"/>
  <c r="R518" i="1"/>
  <c r="T518" i="1"/>
  <c r="U518" i="1"/>
  <c r="I519" i="1"/>
  <c r="L519" i="1"/>
  <c r="N519" i="1"/>
  <c r="O519" i="1"/>
  <c r="R519" i="1"/>
  <c r="T519" i="1"/>
  <c r="U519" i="1"/>
  <c r="I520" i="1"/>
  <c r="L520" i="1"/>
  <c r="N520" i="1"/>
  <c r="O520" i="1"/>
  <c r="R520" i="1"/>
  <c r="T520" i="1"/>
  <c r="U520" i="1"/>
  <c r="I521" i="1"/>
  <c r="L521" i="1"/>
  <c r="N521" i="1"/>
  <c r="O521" i="1"/>
  <c r="R521" i="1"/>
  <c r="T521" i="1"/>
  <c r="U521" i="1"/>
  <c r="I522" i="1"/>
  <c r="L522" i="1"/>
  <c r="N522" i="1"/>
  <c r="O522" i="1"/>
  <c r="R522" i="1"/>
  <c r="T522" i="1"/>
  <c r="U522" i="1"/>
  <c r="I523" i="1"/>
  <c r="L523" i="1"/>
  <c r="N523" i="1"/>
  <c r="O523" i="1"/>
  <c r="R523" i="1"/>
  <c r="T523" i="1"/>
  <c r="U523" i="1"/>
  <c r="I524" i="1"/>
  <c r="L524" i="1"/>
  <c r="N524" i="1"/>
  <c r="O524" i="1"/>
  <c r="R524" i="1"/>
  <c r="T524" i="1"/>
  <c r="U524" i="1"/>
  <c r="I525" i="1"/>
  <c r="L525" i="1"/>
  <c r="N525" i="1"/>
  <c r="O525" i="1"/>
  <c r="R525" i="1"/>
  <c r="T525" i="1"/>
  <c r="U525" i="1"/>
  <c r="I526" i="1"/>
  <c r="L526" i="1"/>
  <c r="N526" i="1"/>
  <c r="O526" i="1"/>
  <c r="R526" i="1"/>
  <c r="T526" i="1"/>
  <c r="U526" i="1"/>
  <c r="I527" i="1"/>
  <c r="L527" i="1"/>
  <c r="N527" i="1"/>
  <c r="O527" i="1"/>
  <c r="R527" i="1"/>
  <c r="T527" i="1"/>
  <c r="U527" i="1"/>
  <c r="I528" i="1"/>
  <c r="L528" i="1"/>
  <c r="N528" i="1"/>
  <c r="O528" i="1"/>
  <c r="R528" i="1"/>
  <c r="T528" i="1"/>
  <c r="U528" i="1"/>
  <c r="I529" i="1"/>
  <c r="L529" i="1"/>
  <c r="N529" i="1"/>
  <c r="O529" i="1"/>
  <c r="R529" i="1"/>
  <c r="T529" i="1"/>
  <c r="U529" i="1"/>
  <c r="I530" i="1"/>
  <c r="L530" i="1"/>
  <c r="N530" i="1"/>
  <c r="O530" i="1"/>
  <c r="R530" i="1"/>
  <c r="T530" i="1"/>
  <c r="U530" i="1"/>
  <c r="I531" i="1"/>
  <c r="L531" i="1"/>
  <c r="N531" i="1"/>
  <c r="O531" i="1"/>
  <c r="R531" i="1"/>
  <c r="T531" i="1"/>
  <c r="U531" i="1"/>
  <c r="I532" i="1"/>
  <c r="L532" i="1"/>
  <c r="N532" i="1"/>
  <c r="O532" i="1"/>
  <c r="R532" i="1"/>
  <c r="T532" i="1"/>
  <c r="U532" i="1"/>
  <c r="I533" i="1"/>
  <c r="L533" i="1"/>
  <c r="N533" i="1"/>
  <c r="O533" i="1"/>
  <c r="R533" i="1"/>
  <c r="T533" i="1"/>
  <c r="U533" i="1"/>
  <c r="I534" i="1"/>
  <c r="L534" i="1"/>
  <c r="N534" i="1"/>
  <c r="O534" i="1"/>
  <c r="R534" i="1"/>
  <c r="T534" i="1"/>
  <c r="U534" i="1"/>
  <c r="I535" i="1"/>
  <c r="L535" i="1"/>
  <c r="N535" i="1"/>
  <c r="O535" i="1"/>
  <c r="R535" i="1"/>
  <c r="T535" i="1"/>
  <c r="U535" i="1"/>
  <c r="I536" i="1"/>
  <c r="L536" i="1"/>
  <c r="N536" i="1"/>
  <c r="O536" i="1"/>
  <c r="R536" i="1"/>
  <c r="T536" i="1"/>
  <c r="U536" i="1"/>
  <c r="I537" i="1"/>
  <c r="L537" i="1"/>
  <c r="N537" i="1"/>
  <c r="O537" i="1"/>
  <c r="R537" i="1"/>
  <c r="T537" i="1"/>
  <c r="U537" i="1"/>
  <c r="I538" i="1"/>
  <c r="L538" i="1"/>
  <c r="N538" i="1"/>
  <c r="O538" i="1"/>
  <c r="R538" i="1"/>
  <c r="T538" i="1"/>
  <c r="U538" i="1"/>
  <c r="I539" i="1"/>
  <c r="L539" i="1"/>
  <c r="N539" i="1"/>
  <c r="O539" i="1"/>
  <c r="R539" i="1"/>
  <c r="T539" i="1"/>
  <c r="U539" i="1"/>
  <c r="I540" i="1"/>
  <c r="L540" i="1"/>
  <c r="N540" i="1"/>
  <c r="O540" i="1"/>
  <c r="R540" i="1"/>
  <c r="T540" i="1"/>
  <c r="U540" i="1"/>
  <c r="I541" i="1"/>
  <c r="L541" i="1"/>
  <c r="N541" i="1"/>
  <c r="O541" i="1"/>
  <c r="R541" i="1"/>
  <c r="T541" i="1"/>
  <c r="U541" i="1"/>
  <c r="I542" i="1"/>
  <c r="L542" i="1"/>
  <c r="N542" i="1"/>
  <c r="O542" i="1"/>
  <c r="R542" i="1"/>
  <c r="T542" i="1"/>
  <c r="U542" i="1"/>
  <c r="I543" i="1"/>
  <c r="L543" i="1"/>
  <c r="N543" i="1"/>
  <c r="O543" i="1"/>
  <c r="R543" i="1"/>
  <c r="T543" i="1"/>
  <c r="U543" i="1"/>
  <c r="I544" i="1"/>
  <c r="L544" i="1"/>
  <c r="N544" i="1"/>
  <c r="O544" i="1"/>
  <c r="R544" i="1"/>
  <c r="T544" i="1"/>
  <c r="U544" i="1"/>
  <c r="I545" i="1"/>
  <c r="L545" i="1"/>
  <c r="N545" i="1"/>
  <c r="O545" i="1"/>
  <c r="R545" i="1"/>
  <c r="T545" i="1"/>
  <c r="U545" i="1"/>
  <c r="I546" i="1"/>
  <c r="L546" i="1"/>
  <c r="N546" i="1"/>
  <c r="O546" i="1"/>
  <c r="R546" i="1"/>
  <c r="T546" i="1"/>
  <c r="U546" i="1"/>
  <c r="I547" i="1"/>
  <c r="L547" i="1"/>
  <c r="N547" i="1"/>
  <c r="O547" i="1"/>
  <c r="R547" i="1"/>
  <c r="T547" i="1"/>
  <c r="U547" i="1"/>
  <c r="I548" i="1"/>
  <c r="L548" i="1"/>
  <c r="N548" i="1"/>
  <c r="O548" i="1"/>
  <c r="R548" i="1"/>
  <c r="T548" i="1"/>
  <c r="U548" i="1"/>
  <c r="I549" i="1"/>
  <c r="L549" i="1"/>
  <c r="N549" i="1"/>
  <c r="O549" i="1"/>
  <c r="R549" i="1"/>
  <c r="T549" i="1"/>
  <c r="U549" i="1"/>
  <c r="I550" i="1"/>
  <c r="L550" i="1"/>
  <c r="N550" i="1"/>
  <c r="O550" i="1"/>
  <c r="R550" i="1"/>
  <c r="T550" i="1"/>
  <c r="U550" i="1"/>
  <c r="I551" i="1"/>
  <c r="L551" i="1"/>
  <c r="N551" i="1"/>
  <c r="O551" i="1"/>
  <c r="R551" i="1"/>
  <c r="T551" i="1"/>
  <c r="U551" i="1"/>
  <c r="I552" i="1"/>
  <c r="L552" i="1"/>
  <c r="N552" i="1"/>
  <c r="O552" i="1"/>
  <c r="R552" i="1"/>
  <c r="T552" i="1"/>
  <c r="U552" i="1"/>
  <c r="I553" i="1"/>
  <c r="L553" i="1"/>
  <c r="N553" i="1"/>
  <c r="O553" i="1"/>
  <c r="R553" i="1"/>
  <c r="T553" i="1"/>
  <c r="U553" i="1"/>
  <c r="I554" i="1"/>
  <c r="L554" i="1"/>
  <c r="N554" i="1"/>
  <c r="O554" i="1"/>
  <c r="R554" i="1"/>
  <c r="T554" i="1"/>
  <c r="U554" i="1"/>
  <c r="I555" i="1"/>
  <c r="L555" i="1"/>
  <c r="N555" i="1"/>
  <c r="O555" i="1"/>
  <c r="R555" i="1"/>
  <c r="T555" i="1"/>
  <c r="U555" i="1"/>
  <c r="I556" i="1"/>
  <c r="L556" i="1"/>
  <c r="N556" i="1"/>
  <c r="O556" i="1"/>
  <c r="R556" i="1"/>
  <c r="T556" i="1"/>
  <c r="U556" i="1"/>
  <c r="I557" i="1"/>
  <c r="L557" i="1"/>
  <c r="N557" i="1"/>
  <c r="O557" i="1"/>
  <c r="R557" i="1"/>
  <c r="T557" i="1"/>
  <c r="U557" i="1"/>
  <c r="I558" i="1"/>
  <c r="L558" i="1"/>
  <c r="N558" i="1"/>
  <c r="O558" i="1"/>
  <c r="R558" i="1"/>
  <c r="T558" i="1"/>
  <c r="U558" i="1"/>
  <c r="I559" i="1"/>
  <c r="L559" i="1"/>
  <c r="N559" i="1"/>
  <c r="O559" i="1"/>
  <c r="R559" i="1"/>
  <c r="T559" i="1"/>
  <c r="U559" i="1"/>
  <c r="I560" i="1"/>
  <c r="L560" i="1"/>
  <c r="N560" i="1"/>
  <c r="O560" i="1"/>
  <c r="R560" i="1"/>
  <c r="T560" i="1"/>
  <c r="U560" i="1"/>
  <c r="I561" i="1"/>
  <c r="L561" i="1"/>
  <c r="N561" i="1"/>
  <c r="O561" i="1"/>
  <c r="R561" i="1"/>
  <c r="T561" i="1"/>
  <c r="U561" i="1"/>
  <c r="I562" i="1"/>
  <c r="L562" i="1"/>
  <c r="N562" i="1"/>
  <c r="O562" i="1"/>
  <c r="R562" i="1"/>
  <c r="T562" i="1"/>
  <c r="U562" i="1"/>
  <c r="I563" i="1"/>
  <c r="L563" i="1"/>
  <c r="N563" i="1"/>
  <c r="O563" i="1"/>
  <c r="R563" i="1"/>
  <c r="T563" i="1"/>
  <c r="U563" i="1"/>
  <c r="I564" i="1"/>
  <c r="L564" i="1"/>
  <c r="N564" i="1"/>
  <c r="O564" i="1"/>
  <c r="R564" i="1"/>
  <c r="T564" i="1"/>
  <c r="U564" i="1"/>
  <c r="I565" i="1"/>
  <c r="L565" i="1"/>
  <c r="N565" i="1"/>
  <c r="O565" i="1"/>
  <c r="R565" i="1"/>
  <c r="T565" i="1"/>
  <c r="U565" i="1"/>
  <c r="I566" i="1"/>
  <c r="L566" i="1"/>
  <c r="N566" i="1"/>
  <c r="O566" i="1"/>
  <c r="R566" i="1"/>
  <c r="T566" i="1"/>
  <c r="U566" i="1"/>
  <c r="I567" i="1"/>
  <c r="L567" i="1"/>
  <c r="N567" i="1"/>
  <c r="O567" i="1"/>
  <c r="R567" i="1"/>
  <c r="T567" i="1"/>
  <c r="U567" i="1"/>
  <c r="I568" i="1"/>
  <c r="L568" i="1"/>
  <c r="N568" i="1"/>
  <c r="O568" i="1"/>
  <c r="R568" i="1"/>
  <c r="T568" i="1"/>
  <c r="U568" i="1"/>
  <c r="I569" i="1"/>
  <c r="L569" i="1"/>
  <c r="N569" i="1"/>
  <c r="O569" i="1"/>
  <c r="R569" i="1"/>
  <c r="T569" i="1"/>
  <c r="U569" i="1"/>
  <c r="I570" i="1"/>
  <c r="L570" i="1"/>
  <c r="N570" i="1"/>
  <c r="O570" i="1"/>
  <c r="R570" i="1"/>
  <c r="T570" i="1"/>
  <c r="U570" i="1"/>
  <c r="I571" i="1"/>
  <c r="L571" i="1"/>
  <c r="N571" i="1"/>
  <c r="O571" i="1"/>
  <c r="R571" i="1"/>
  <c r="T571" i="1"/>
  <c r="U571" i="1"/>
  <c r="I572" i="1"/>
  <c r="L572" i="1"/>
  <c r="N572" i="1"/>
  <c r="O572" i="1"/>
  <c r="R572" i="1"/>
  <c r="T572" i="1"/>
  <c r="U572" i="1"/>
  <c r="I573" i="1"/>
  <c r="L573" i="1"/>
  <c r="N573" i="1"/>
  <c r="O573" i="1"/>
  <c r="R573" i="1"/>
  <c r="T573" i="1"/>
  <c r="U573" i="1"/>
  <c r="I574" i="1"/>
  <c r="L574" i="1"/>
  <c r="N574" i="1"/>
  <c r="O574" i="1"/>
  <c r="R574" i="1"/>
  <c r="T574" i="1"/>
  <c r="U574" i="1"/>
  <c r="I575" i="1"/>
  <c r="L575" i="1"/>
  <c r="N575" i="1"/>
  <c r="O575" i="1"/>
  <c r="R575" i="1"/>
  <c r="T575" i="1"/>
  <c r="U575" i="1"/>
  <c r="I576" i="1"/>
  <c r="L576" i="1"/>
  <c r="N576" i="1"/>
  <c r="O576" i="1"/>
  <c r="R576" i="1"/>
  <c r="T576" i="1"/>
  <c r="U576" i="1"/>
  <c r="I577" i="1"/>
  <c r="L577" i="1"/>
  <c r="N577" i="1"/>
  <c r="O577" i="1"/>
  <c r="R577" i="1"/>
  <c r="T577" i="1"/>
  <c r="U577" i="1"/>
  <c r="I578" i="1"/>
  <c r="L578" i="1"/>
  <c r="N578" i="1"/>
  <c r="O578" i="1"/>
  <c r="R578" i="1"/>
  <c r="T578" i="1"/>
  <c r="U578" i="1"/>
  <c r="I579" i="1"/>
  <c r="L579" i="1"/>
  <c r="N579" i="1"/>
  <c r="O579" i="1"/>
  <c r="R579" i="1"/>
  <c r="T579" i="1"/>
  <c r="U579" i="1"/>
  <c r="I580" i="1"/>
  <c r="L580" i="1"/>
  <c r="N580" i="1"/>
  <c r="O580" i="1"/>
  <c r="R580" i="1"/>
  <c r="T580" i="1"/>
  <c r="U580" i="1"/>
  <c r="I581" i="1"/>
  <c r="L581" i="1"/>
  <c r="N581" i="1"/>
  <c r="O581" i="1"/>
  <c r="R581" i="1"/>
  <c r="T581" i="1"/>
  <c r="U581" i="1"/>
  <c r="T16" i="1"/>
  <c r="U16" i="1"/>
  <c r="T17" i="1"/>
  <c r="U17" i="1"/>
  <c r="T18" i="1"/>
  <c r="U18" i="1"/>
  <c r="T19" i="1"/>
  <c r="U19" i="1"/>
  <c r="T20" i="1"/>
  <c r="U20" i="1"/>
  <c r="T21" i="1"/>
  <c r="U21" i="1"/>
  <c r="T22" i="1"/>
  <c r="U22" i="1"/>
  <c r="T23" i="1"/>
  <c r="U23" i="1"/>
  <c r="T24" i="1"/>
  <c r="U24" i="1"/>
  <c r="T25" i="1"/>
  <c r="U25" i="1"/>
  <c r="T26" i="1"/>
  <c r="U26" i="1"/>
  <c r="T27" i="1"/>
  <c r="U27" i="1"/>
  <c r="T28" i="1"/>
  <c r="U28" i="1"/>
  <c r="T29" i="1"/>
  <c r="U29" i="1"/>
  <c r="T30" i="1"/>
  <c r="U30" i="1"/>
  <c r="T31" i="1"/>
  <c r="U31" i="1"/>
  <c r="T32" i="1"/>
  <c r="U32" i="1"/>
  <c r="T33" i="1"/>
  <c r="U33" i="1"/>
  <c r="T34" i="1"/>
  <c r="U34" i="1"/>
  <c r="T35" i="1"/>
  <c r="U35" i="1"/>
  <c r="T36" i="1"/>
  <c r="U36" i="1"/>
  <c r="T37" i="1"/>
  <c r="U37" i="1"/>
  <c r="T38" i="1"/>
  <c r="U38" i="1"/>
  <c r="T39" i="1"/>
  <c r="U39" i="1"/>
  <c r="T40" i="1"/>
  <c r="U40" i="1"/>
  <c r="T41" i="1"/>
  <c r="U41" i="1"/>
  <c r="T42" i="1"/>
  <c r="U42" i="1"/>
  <c r="T43" i="1"/>
  <c r="U43" i="1"/>
  <c r="T44" i="1"/>
  <c r="U44" i="1"/>
  <c r="T45" i="1"/>
  <c r="U45" i="1"/>
  <c r="T46" i="1"/>
  <c r="U46" i="1"/>
  <c r="T47" i="1"/>
  <c r="U47" i="1"/>
  <c r="T48" i="1"/>
  <c r="U48" i="1"/>
  <c r="T52" i="1"/>
  <c r="U52" i="1"/>
  <c r="T53" i="1"/>
  <c r="U53" i="1"/>
  <c r="T54" i="1"/>
  <c r="U54" i="1"/>
  <c r="T55" i="1"/>
  <c r="U55" i="1"/>
  <c r="T56" i="1"/>
  <c r="U56" i="1"/>
  <c r="T57" i="1"/>
  <c r="U57" i="1"/>
  <c r="T58" i="1"/>
  <c r="U58" i="1"/>
  <c r="T59" i="1"/>
  <c r="U59" i="1"/>
  <c r="T60" i="1"/>
  <c r="U60" i="1"/>
  <c r="T61" i="1"/>
  <c r="U61" i="1"/>
  <c r="T62" i="1"/>
  <c r="U62" i="1"/>
  <c r="T63" i="1"/>
  <c r="U63" i="1"/>
  <c r="T64" i="1"/>
  <c r="U64" i="1"/>
  <c r="T65" i="1"/>
  <c r="U65" i="1"/>
  <c r="T66" i="1"/>
  <c r="U66" i="1"/>
  <c r="T67" i="1"/>
  <c r="U67" i="1"/>
  <c r="T68" i="1"/>
  <c r="U68" i="1"/>
  <c r="T69" i="1"/>
  <c r="U69" i="1"/>
  <c r="T70" i="1"/>
  <c r="U70" i="1"/>
  <c r="T71" i="1"/>
  <c r="U71" i="1"/>
  <c r="T72" i="1"/>
  <c r="U72" i="1"/>
  <c r="T73" i="1"/>
  <c r="U73" i="1"/>
  <c r="T74" i="1"/>
  <c r="U74" i="1"/>
  <c r="T75" i="1"/>
  <c r="U75" i="1"/>
  <c r="T76" i="1"/>
  <c r="U76" i="1"/>
  <c r="T77" i="1"/>
  <c r="U77" i="1"/>
  <c r="T78" i="1"/>
  <c r="U78" i="1"/>
  <c r="T79" i="1"/>
  <c r="U79" i="1"/>
  <c r="T80" i="1"/>
  <c r="U80" i="1"/>
  <c r="T81" i="1"/>
  <c r="U81" i="1"/>
  <c r="T82" i="1"/>
  <c r="U82" i="1"/>
  <c r="T83" i="1"/>
  <c r="U83" i="1"/>
  <c r="T84" i="1"/>
  <c r="U84" i="1"/>
  <c r="T85" i="1"/>
  <c r="U85" i="1"/>
  <c r="T86" i="1"/>
  <c r="U86" i="1"/>
  <c r="T87" i="1"/>
  <c r="U87" i="1"/>
  <c r="T88" i="1"/>
  <c r="U88" i="1"/>
  <c r="T89" i="1"/>
  <c r="U89" i="1"/>
  <c r="T90" i="1"/>
  <c r="U90" i="1"/>
  <c r="T91" i="1"/>
  <c r="U91" i="1"/>
  <c r="T92" i="1"/>
  <c r="U92" i="1"/>
  <c r="T93" i="1"/>
  <c r="U93" i="1"/>
  <c r="T94" i="1"/>
  <c r="U94" i="1"/>
  <c r="T95" i="1"/>
  <c r="U95" i="1"/>
  <c r="T96" i="1"/>
  <c r="U96" i="1"/>
  <c r="T97" i="1"/>
  <c r="U97" i="1"/>
  <c r="T98" i="1"/>
  <c r="U98" i="1"/>
  <c r="T99" i="1"/>
  <c r="U99" i="1"/>
  <c r="T100" i="1"/>
  <c r="U100" i="1"/>
  <c r="T101" i="1"/>
  <c r="U101" i="1"/>
  <c r="T102" i="1"/>
  <c r="U102" i="1"/>
  <c r="T103" i="1"/>
  <c r="U103" i="1"/>
  <c r="T104" i="1"/>
  <c r="U104" i="1"/>
  <c r="T105" i="1"/>
  <c r="U105" i="1"/>
  <c r="T106" i="1"/>
  <c r="U106" i="1"/>
  <c r="T107" i="1"/>
  <c r="U107" i="1"/>
  <c r="T108" i="1"/>
  <c r="U108" i="1"/>
  <c r="T109" i="1"/>
  <c r="U109" i="1"/>
  <c r="T110" i="1"/>
  <c r="U110" i="1"/>
  <c r="T111" i="1"/>
  <c r="U111" i="1"/>
  <c r="T112" i="1"/>
  <c r="U112" i="1"/>
  <c r="T113" i="1"/>
  <c r="U113" i="1"/>
  <c r="T114" i="1"/>
  <c r="U114" i="1"/>
  <c r="T115" i="1"/>
  <c r="U115" i="1"/>
  <c r="T116" i="1"/>
  <c r="U116" i="1"/>
  <c r="T117" i="1"/>
  <c r="U117" i="1"/>
  <c r="T118" i="1"/>
  <c r="U118" i="1"/>
  <c r="T119" i="1"/>
  <c r="U119" i="1"/>
  <c r="T120" i="1"/>
  <c r="U120" i="1"/>
  <c r="T121" i="1"/>
  <c r="U121" i="1"/>
  <c r="T122" i="1"/>
  <c r="U122" i="1"/>
  <c r="T123" i="1"/>
  <c r="U123" i="1"/>
  <c r="T124" i="1"/>
  <c r="U124" i="1"/>
  <c r="T125" i="1"/>
  <c r="U125" i="1"/>
  <c r="T126" i="1"/>
  <c r="U126" i="1"/>
  <c r="T127" i="1"/>
  <c r="U127" i="1"/>
  <c r="T128" i="1"/>
  <c r="U128" i="1"/>
  <c r="T129" i="1"/>
  <c r="U129" i="1"/>
  <c r="T130" i="1"/>
  <c r="U130" i="1"/>
  <c r="T131" i="1"/>
  <c r="U131" i="1"/>
  <c r="T132" i="1"/>
  <c r="U132" i="1"/>
  <c r="T133" i="1"/>
  <c r="U133" i="1"/>
  <c r="T134" i="1"/>
  <c r="U134" i="1"/>
  <c r="T135" i="1"/>
  <c r="U135" i="1"/>
  <c r="T136" i="1"/>
  <c r="U136" i="1"/>
  <c r="T137" i="1"/>
  <c r="U137" i="1"/>
  <c r="T138" i="1"/>
  <c r="U138" i="1"/>
  <c r="T139" i="1"/>
  <c r="U139" i="1"/>
  <c r="T140" i="1"/>
  <c r="U140" i="1"/>
  <c r="T141" i="1"/>
  <c r="U141" i="1"/>
  <c r="T142" i="1"/>
  <c r="U142" i="1"/>
  <c r="T143" i="1"/>
  <c r="U143" i="1"/>
  <c r="T144" i="1"/>
  <c r="U144" i="1"/>
  <c r="T145" i="1"/>
  <c r="U145" i="1"/>
  <c r="T146" i="1"/>
  <c r="U146" i="1"/>
  <c r="T147" i="1"/>
  <c r="U147" i="1"/>
  <c r="T148" i="1"/>
  <c r="U148" i="1"/>
  <c r="T149" i="1"/>
  <c r="U149" i="1"/>
  <c r="T150" i="1"/>
  <c r="U150" i="1"/>
  <c r="T151" i="1"/>
  <c r="U151" i="1"/>
  <c r="T152" i="1"/>
  <c r="U152" i="1"/>
  <c r="T153" i="1"/>
  <c r="U153" i="1"/>
  <c r="T154" i="1"/>
  <c r="U154" i="1"/>
  <c r="T155" i="1"/>
  <c r="U155" i="1"/>
  <c r="T156" i="1"/>
  <c r="U156" i="1"/>
  <c r="T157" i="1"/>
  <c r="U157" i="1"/>
  <c r="T158" i="1"/>
  <c r="U158" i="1"/>
  <c r="T159" i="1"/>
  <c r="U159" i="1"/>
  <c r="T160" i="1"/>
  <c r="U160" i="1"/>
  <c r="T161" i="1"/>
  <c r="U161" i="1"/>
  <c r="T162" i="1"/>
  <c r="U162" i="1"/>
  <c r="T163" i="1"/>
  <c r="U163" i="1"/>
  <c r="T164" i="1"/>
  <c r="U164" i="1"/>
  <c r="T165" i="1"/>
  <c r="U165" i="1"/>
  <c r="T166" i="1"/>
  <c r="U166" i="1"/>
  <c r="T167" i="1"/>
  <c r="U167" i="1"/>
  <c r="T168" i="1"/>
  <c r="U168" i="1"/>
  <c r="T169" i="1"/>
  <c r="U169" i="1"/>
  <c r="T170" i="1"/>
  <c r="U170" i="1"/>
  <c r="T171" i="1"/>
  <c r="U171" i="1"/>
  <c r="T172" i="1"/>
  <c r="U172" i="1"/>
  <c r="T173" i="1"/>
  <c r="U173" i="1"/>
  <c r="T174" i="1"/>
  <c r="U174" i="1"/>
  <c r="T175" i="1"/>
  <c r="U175" i="1"/>
  <c r="T176" i="1"/>
  <c r="U176" i="1"/>
  <c r="T188" i="1"/>
  <c r="U188" i="1"/>
  <c r="T189" i="1"/>
  <c r="U189" i="1"/>
  <c r="T190" i="1"/>
  <c r="U190" i="1"/>
  <c r="T191" i="1"/>
  <c r="U191" i="1"/>
  <c r="T192" i="1"/>
  <c r="U192" i="1"/>
  <c r="T193" i="1"/>
  <c r="U193" i="1"/>
  <c r="T194" i="1"/>
  <c r="U194" i="1"/>
  <c r="T195" i="1"/>
  <c r="U195" i="1"/>
  <c r="T196" i="1"/>
  <c r="U196" i="1"/>
  <c r="T197" i="1"/>
  <c r="U197" i="1"/>
  <c r="T198" i="1"/>
  <c r="U198" i="1"/>
  <c r="T199" i="1"/>
  <c r="U199" i="1"/>
  <c r="T200" i="1"/>
  <c r="U200" i="1"/>
  <c r="T201" i="1"/>
  <c r="U201" i="1"/>
  <c r="T202" i="1"/>
  <c r="U202" i="1"/>
  <c r="T203" i="1"/>
  <c r="U203" i="1"/>
  <c r="T204" i="1"/>
  <c r="U204" i="1"/>
  <c r="T205" i="1"/>
  <c r="U205" i="1"/>
  <c r="T206" i="1"/>
  <c r="U206" i="1"/>
  <c r="T207" i="1"/>
  <c r="U207" i="1"/>
  <c r="T208" i="1"/>
  <c r="U208" i="1"/>
  <c r="T209" i="1"/>
  <c r="U209" i="1"/>
  <c r="T210" i="1"/>
  <c r="U210" i="1"/>
  <c r="T211" i="1"/>
  <c r="U211" i="1"/>
  <c r="T212" i="1"/>
  <c r="U212" i="1"/>
  <c r="T213" i="1"/>
  <c r="U213" i="1"/>
  <c r="T214" i="1"/>
  <c r="U214" i="1"/>
  <c r="T215" i="1"/>
  <c r="U215" i="1"/>
  <c r="T216" i="1"/>
  <c r="U216" i="1"/>
  <c r="T217" i="1"/>
  <c r="U217" i="1"/>
  <c r="T218" i="1"/>
  <c r="U218" i="1"/>
  <c r="T219" i="1"/>
  <c r="U219" i="1"/>
  <c r="T220" i="1"/>
  <c r="U220" i="1"/>
  <c r="T221" i="1"/>
  <c r="U221" i="1"/>
  <c r="T222" i="1"/>
  <c r="U222" i="1"/>
  <c r="T223" i="1"/>
  <c r="U223" i="1"/>
  <c r="T224" i="1"/>
  <c r="U224" i="1"/>
  <c r="T225" i="1"/>
  <c r="U225" i="1"/>
  <c r="T226" i="1"/>
  <c r="U226" i="1"/>
  <c r="T227" i="1"/>
  <c r="U227" i="1"/>
  <c r="T228" i="1"/>
  <c r="U228" i="1"/>
  <c r="T229" i="1"/>
  <c r="U229" i="1"/>
  <c r="T230" i="1"/>
  <c r="U230" i="1"/>
  <c r="T231" i="1"/>
  <c r="U231" i="1"/>
  <c r="T232" i="1"/>
  <c r="U232" i="1"/>
  <c r="T233" i="1"/>
  <c r="U233" i="1"/>
  <c r="T234" i="1"/>
  <c r="U234" i="1"/>
  <c r="T235" i="1"/>
  <c r="U235" i="1"/>
  <c r="T236" i="1"/>
  <c r="U236" i="1"/>
  <c r="T237" i="1"/>
  <c r="U237" i="1"/>
  <c r="T238" i="1"/>
  <c r="U238" i="1"/>
  <c r="T239" i="1"/>
  <c r="U239" i="1"/>
  <c r="T240" i="1"/>
  <c r="U240" i="1"/>
  <c r="T241" i="1"/>
  <c r="U241" i="1"/>
  <c r="T242" i="1"/>
  <c r="U242" i="1"/>
  <c r="T243" i="1"/>
  <c r="U243" i="1"/>
  <c r="T252" i="1"/>
  <c r="U252" i="1"/>
  <c r="T253" i="1"/>
  <c r="U253" i="1"/>
  <c r="T254" i="1"/>
  <c r="U254" i="1"/>
  <c r="T255" i="1"/>
  <c r="U255" i="1"/>
  <c r="T256" i="1"/>
  <c r="U256" i="1"/>
  <c r="T257" i="1"/>
  <c r="U257" i="1"/>
  <c r="T258" i="1"/>
  <c r="U258" i="1"/>
  <c r="T259" i="1"/>
  <c r="U259" i="1"/>
  <c r="T260" i="1"/>
  <c r="U260" i="1"/>
  <c r="T261" i="1"/>
  <c r="U261" i="1"/>
  <c r="T262" i="1"/>
  <c r="U262" i="1"/>
  <c r="T263" i="1"/>
  <c r="U263" i="1"/>
  <c r="T264" i="1"/>
  <c r="U264" i="1"/>
  <c r="T265" i="1"/>
  <c r="U265" i="1"/>
  <c r="T266" i="1"/>
  <c r="U266" i="1"/>
  <c r="T267" i="1"/>
  <c r="U267" i="1"/>
  <c r="T268" i="1"/>
  <c r="U268" i="1"/>
  <c r="T269" i="1"/>
  <c r="U269" i="1"/>
  <c r="T270" i="1"/>
  <c r="U270" i="1"/>
  <c r="T271" i="1"/>
  <c r="U271" i="1"/>
  <c r="T272" i="1"/>
  <c r="U272" i="1"/>
  <c r="T273" i="1"/>
  <c r="U273" i="1"/>
  <c r="T274" i="1"/>
  <c r="U274" i="1"/>
  <c r="T275" i="1"/>
  <c r="U275" i="1"/>
  <c r="T276" i="1"/>
  <c r="U276" i="1"/>
  <c r="T277" i="1"/>
  <c r="U277" i="1"/>
  <c r="T278" i="1"/>
  <c r="U278" i="1"/>
  <c r="T279" i="1"/>
  <c r="U279" i="1"/>
  <c r="T280" i="1"/>
  <c r="U280" i="1"/>
  <c r="T281" i="1"/>
  <c r="U281" i="1"/>
  <c r="T282" i="1"/>
  <c r="U282" i="1"/>
  <c r="T283" i="1"/>
  <c r="U283" i="1"/>
  <c r="T284" i="1"/>
  <c r="U284" i="1"/>
  <c r="T285" i="1"/>
  <c r="U285" i="1"/>
  <c r="T286" i="1"/>
  <c r="U286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I285" i="1" l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B9" i="2" l="1"/>
  <c r="U5" i="1" l="1"/>
  <c r="B16" i="2" l="1"/>
  <c r="B17" i="2"/>
  <c r="B18" i="2"/>
  <c r="B19" i="2"/>
  <c r="B20" i="2"/>
  <c r="B21" i="2"/>
  <c r="B22" i="2"/>
  <c r="E8" i="1" l="1"/>
  <c r="E7" i="1"/>
  <c r="T15" i="1" l="1"/>
  <c r="R15" i="1"/>
  <c r="O15" i="1"/>
  <c r="L15" i="1"/>
  <c r="I15" i="1"/>
  <c r="F8" i="1"/>
  <c r="F7" i="1"/>
  <c r="C4" i="2" l="1"/>
  <c r="C3" i="2"/>
  <c r="U15" i="1"/>
  <c r="B40" i="2" l="1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15" i="2"/>
  <c r="B14" i="2"/>
  <c r="B13" i="2"/>
  <c r="B12" i="2"/>
  <c r="B11" i="2"/>
  <c r="V15" i="1" s="1"/>
  <c r="K10" i="1"/>
  <c r="E11" i="4" l="1"/>
  <c r="B8" i="2" s="1"/>
  <c r="E3" i="1" s="1"/>
  <c r="S13" i="1"/>
  <c r="M13" i="1"/>
  <c r="Q13" i="1"/>
  <c r="G13" i="1"/>
  <c r="K13" i="1"/>
  <c r="C8" i="1"/>
  <c r="C7" i="1"/>
  <c r="O5" i="1" l="1"/>
</calcChain>
</file>

<file path=xl/sharedStrings.xml><?xml version="1.0" encoding="utf-8"?>
<sst xmlns="http://schemas.openxmlformats.org/spreadsheetml/2006/main" count="3576" uniqueCount="1577">
  <si>
    <t>WARIANT A - PWR proponuje Wykonawca (Załącznik nr 1 do Zapytania Ofertowego - SOPZ pkt 2.1.1)</t>
  </si>
  <si>
    <t>WARIANT B - Wykonawca wybiera FPS z listy Węzłów OSE (Załącznik nr 1 do Zapytania ofertowego - SOPZ pkt 2.1.3)</t>
  </si>
  <si>
    <t>ID_2017</t>
  </si>
  <si>
    <t>ID_PODMIOT_SZKOŁA
RSPO</t>
  </si>
  <si>
    <t>NR_DOMU</t>
  </si>
  <si>
    <t xml:space="preserve">Abonament miesięczny netto za świadczenie usługi Transmisji Danych (TD) o przepustowości 100Mbps/100Mbps w całym okresie obowiązywania umowy </t>
  </si>
  <si>
    <t>ID FPS wybranego przez Wykonawcę</t>
  </si>
  <si>
    <t>Część</t>
  </si>
  <si>
    <t xml:space="preserve">Zestawienie dostępu na porcie 1 GE dla poziomu Ethernet </t>
  </si>
  <si>
    <t xml:space="preserve">Zestawienie dostępu na porcie 10 GE dla poziomu Ethernet </t>
  </si>
  <si>
    <t>ID PWR</t>
  </si>
  <si>
    <t>Adres: Kod pocztowy, miasto, ulica, nr budynku</t>
  </si>
  <si>
    <t>ID FPS</t>
  </si>
  <si>
    <t>Uwagi</t>
  </si>
  <si>
    <t>Opis</t>
  </si>
  <si>
    <t>Podpis:</t>
  </si>
  <si>
    <t>wartość najmniejsza</t>
  </si>
  <si>
    <t>wartość największa</t>
  </si>
  <si>
    <t>Zestawienie dostępu na porcie 1 GE dla poziomu Ethernet - opłata jednorazowa netto</t>
  </si>
  <si>
    <t>Zestawienie dostępu na porcie 10 GE dla poziomu Ethernet  - opłata jednorazowa netto</t>
  </si>
  <si>
    <t>Abonament miesięczny netto za świadczenie usługi Transmisji Danych (TD) o przepustowości 100Mbps/100Mbps w całym okresie obowiązywania umowy dla Wariantu A</t>
  </si>
  <si>
    <t>Abonament miesięczny netto za świadczenie usługi Transmisji Danych (TD) o przepustowości 100Mbps/100Mbps w całym okresie obowiązywania umowy dla Wariantu B</t>
  </si>
  <si>
    <t>Abonament miesięczny netto za świadczenie usługi Transmisji Danych (TD) o przepustowości 100Mbps/100Mbps w całym okresie obowiązywania umowy dla - różnica pomiędzy Wariantem B i A</t>
  </si>
  <si>
    <t>FPS_1</t>
  </si>
  <si>
    <t>FPS_2</t>
  </si>
  <si>
    <t>FPS_3</t>
  </si>
  <si>
    <t>FPS_4</t>
  </si>
  <si>
    <t>FPS_5</t>
  </si>
  <si>
    <t>FPS_6</t>
  </si>
  <si>
    <t>FPS_7</t>
  </si>
  <si>
    <t>FPS_8</t>
  </si>
  <si>
    <t>FPS_9</t>
  </si>
  <si>
    <t>FPS_10</t>
  </si>
  <si>
    <t>FPS_11</t>
  </si>
  <si>
    <t>FPS_12</t>
  </si>
  <si>
    <t>FPS_13</t>
  </si>
  <si>
    <t>FPS_14</t>
  </si>
  <si>
    <t>FPS_15</t>
  </si>
  <si>
    <t>FPS_16</t>
  </si>
  <si>
    <t>FPS_17</t>
  </si>
  <si>
    <t>WARIANT B - Lista FPS będąca listą Węzłów OSE  (lista Węzłów OSE jest wskazana w pkt 6 Załącznika nr 1 do Zapytania ofertowego  - SOPZ)</t>
  </si>
  <si>
    <t>Maksymalna liczba wskazywanych PWR</t>
  </si>
  <si>
    <t>czy błąd?</t>
  </si>
  <si>
    <t>Data gotowości Operatora do przyjęcia Zamówienia
(rrrr-mm-dd)</t>
  </si>
  <si>
    <t>Cena jednostkowa netto</t>
  </si>
  <si>
    <t>Stawka podatku VAT:</t>
  </si>
  <si>
    <t>ID proponowanego przez Wykonawcę PWR</t>
  </si>
  <si>
    <t>Wartość brutto świadczenia Usługi TD przez cały okres 60. miesięcy w Wariancie A</t>
  </si>
  <si>
    <t>Abonament miesięczny netto za świadczenie usługi Transmisji Danych (TD) o przepustowości 100Mbps/100Mbps w całym okresie obowiązywania umowy</t>
  </si>
  <si>
    <t>Abonament miesięczny netto za zwiększenie przepustowości łącza o każde kolejne 50Mbps/50Mbps powyżej 100Mbps/100Mbps dla danej Lokalizacji</t>
  </si>
  <si>
    <t>Wykonawca:</t>
  </si>
  <si>
    <t>(nazwa)</t>
  </si>
  <si>
    <t>(adres)</t>
  </si>
  <si>
    <t>Abonament miesięczny netto za zwiększenie przepustowości łącza o każde kolejne 50Mbps/50Mbps powyżej 100Mbps/100Mbps dla danej Lokalizacji dla Wariantu A</t>
  </si>
  <si>
    <t>Abonament miesięczny netto za zwiększenie przepustowości łącza o każde kolejne 50Mbps/50Mbps powyżej 100Mbps/100Mbps dla danej Lokalizacji dla Wariantu B</t>
  </si>
  <si>
    <t>Jednorazowa opłata instalacyjna za uruchomienie usługi TD na łączu Abonenckim brutto</t>
  </si>
  <si>
    <t>Jednorazowa opłata instalacyjna za uruchomienie usługi TD na łączu Abonenckim netto</t>
  </si>
  <si>
    <t xml:space="preserve">Abonament miesięczny brutto za świadczenie usługi Transmisji Danych (TD) o przepustowości 100Mbps/100Mbps w całym okresie obowiązywania umowy </t>
  </si>
  <si>
    <t>Abonament miesięczny brutto za zwiększenie przepustowości łącza o każde kolejne 50Mbps/50Mbps powyżej 100Mbps/100Mbps dla danej Lokalizacji</t>
  </si>
  <si>
    <t>Abonament miesięczny brutto za świadczenie usługi Transmisji Danych (TD) o przepustowości 100Mbps/100Mbps w całym okresie obowiązywania umowy</t>
  </si>
  <si>
    <t>62-081 Przeźmierowo, Wysogotowo, ul. Wierzbowa 84, Kolokacja INEA, ODF szafa NASK_ODF_3 oraz NASK_ODF_5</t>
  </si>
  <si>
    <t xml:space="preserve">15-351 Białystok, ul. Wiejska 45a, Politechnika Białostocka, Węzeł OSE znajduje się w łączniku pomiędzy budynkami B i C. </t>
  </si>
  <si>
    <t>30-716 Kraków, ul. Albatrosów 16B, Kolokacja TMPL, w obrębie powierzchni  kolokacyjnych w budynku ODF: ODF51004L/3, ODF: ODF51004L/4</t>
  </si>
  <si>
    <t>35-615 Rzeszów, ul. Witolda 6A, Kolokacja TMPL, w obrębie powierzchni  kolokacyjnych w budynku ODF: ODF 58001C/ 21, ODF: ODF 58001C/ 22, ODF: ODF 58001C/ 22</t>
  </si>
  <si>
    <t>54-207 Wrocław, ul. Na Ostatnim Groszu 112a, Kolokacja TMPL, w obrębie powierzchni  kolokacyjnych w budynku ODF46300I/4, ODF46300I/5</t>
  </si>
  <si>
    <t>80-392 Gdańsk, ul. Szczecińska 49, Kolokacja TMPL, w obrębie powierzchni  kolokacyjnych w budynku ODF30990B/23, ODF30990B/24</t>
  </si>
  <si>
    <t>71-069 Szczecin, ul. Europejska 29, Kolokacja TMPL, w obrębie powierzchni  kolokacyjnych w budynku ODF33093A/28, ODF33093A/29</t>
  </si>
  <si>
    <t>91-212 Łódź, ul. Wersalska 50, Kolokacja TMPL, w obrębie powierzchni  kolokacyjnych w budynku ODF29990D/21, ODF29990D/22</t>
  </si>
  <si>
    <t xml:space="preserve">87-100 Toruń, ul. Włocławska 167, Kolokacja EXEA, w obrębie powierzchni  kolokacyjnych w budynku EXEA pom. P17 ODF w szafie P17.105, </t>
  </si>
  <si>
    <t>20-601 Lublin, ul. T. Zana 32a, Kolokacja Safe Center, w obrębie powierzchni  kolokacyjnych w budynku ODF NASK w szafie krosowej 1</t>
  </si>
  <si>
    <t>45-839 Opole, ul. Technologiczna 2, Kolokacja Park Naukowo-Technologiczny w Opolu, w obrębie powierzchni  kolokacyjnych w budynku 96J (1-48J do CPD.03 ; 49-96J do CPD.04)</t>
  </si>
  <si>
    <t>10-062 Olsztyn, ul. Jagiellończyka 26, Kolokacja Sprint, w obrębie powierzchni  kolokacyjnych w budynku ODF_NASK_1, ODF_NASK_2</t>
  </si>
  <si>
    <t>67-100 Nowa Sól, ul. Inżynierska 8, Kolokacja Sinersio Polska, w obrębie powierzchni  kolokacyjnych w budynku BOX_C8_1, BOX_C8_2, BOX_C8_3</t>
  </si>
  <si>
    <t>25-663 Kielce, ul. Karola Olszewskiego 6, Kolokacja Gmina Kielce - Kielecki Park Technologiczny, w obrębie powierzchni  kolokacyjnych w budynku ODF_NASK_1, ODF_NASK_2</t>
  </si>
  <si>
    <t>GML_ID</t>
  </si>
  <si>
    <t>SIMC</t>
  </si>
  <si>
    <t>ULIC</t>
  </si>
  <si>
    <t>X92</t>
  </si>
  <si>
    <t>Y92</t>
  </si>
  <si>
    <t>DOLNOŚLĄSKIE</t>
  </si>
  <si>
    <t>Cena jednostkowa
brutto</t>
  </si>
  <si>
    <t>Miejscowość</t>
  </si>
  <si>
    <t>Ulica</t>
  </si>
  <si>
    <t>Gmina</t>
  </si>
  <si>
    <t>Powiat</t>
  </si>
  <si>
    <t>Wojewodztwo</t>
  </si>
  <si>
    <t>Wartość brutto świadczenia Usługi TD przez cały okres 60. miesięcy w Wariancie B</t>
  </si>
  <si>
    <r>
      <t xml:space="preserve">Wykonawca:
             </t>
    </r>
    <r>
      <rPr>
        <sz val="8"/>
        <color theme="1"/>
        <rFont val="Calibri"/>
        <family val="2"/>
        <charset val="238"/>
        <scheme val="minor"/>
      </rPr>
      <t>(nazwa)</t>
    </r>
  </si>
  <si>
    <t>Potwierdzam poniższą listę proponowanych PWR</t>
  </si>
  <si>
    <t>03-446 Warszawa, ul. 11 listpada 23, Budynek NASK S.A., w obrębie powierzchni  kolokacyjnych w budynku ODF zlokalizowany w MMR1 oraz MMR2</t>
  </si>
  <si>
    <t>00-697 Warszawa, Al. Jerozlimskie 65/79, Budynek LIM, Piętro: +3, Sala B , Szafa krosownicza ROW 0 RACK 5</t>
  </si>
  <si>
    <r>
      <t>Uwaga! Przed wydrukowaniem proszę usunąć błędy w arkuszach oraz za pomocą filtru w komórce</t>
    </r>
    <r>
      <rPr>
        <b/>
        <sz val="9"/>
        <color rgb="FF00B050"/>
        <rFont val="Calibri"/>
        <family val="2"/>
        <charset val="238"/>
        <scheme val="minor"/>
      </rPr>
      <t xml:space="preserve"> G14 </t>
    </r>
    <r>
      <rPr>
        <b/>
        <sz val="9"/>
        <color theme="1"/>
        <rFont val="Calibri"/>
        <family val="2"/>
        <charset val="238"/>
        <scheme val="minor"/>
      </rPr>
      <t>ukryć wiersze puste.</t>
    </r>
  </si>
  <si>
    <r>
      <rPr>
        <b/>
        <u/>
        <sz val="10"/>
        <color theme="1"/>
        <rFont val="Calibri"/>
        <family val="2"/>
        <charset val="238"/>
        <scheme val="minor"/>
      </rPr>
      <t>UWAGA</t>
    </r>
    <r>
      <rPr>
        <sz val="10"/>
        <color theme="1"/>
        <rFont val="Calibri"/>
        <family val="2"/>
        <charset val="238"/>
        <scheme val="minor"/>
      </rPr>
      <t xml:space="preserve">
Pola wskazujące adresy proponowanych PWR, </t>
    </r>
    <r>
      <rPr>
        <b/>
        <sz val="10"/>
        <color rgb="FFFFC000"/>
        <rFont val="Calibri"/>
        <family val="2"/>
        <charset val="238"/>
        <scheme val="minor"/>
      </rPr>
      <t>oznaczone w tle kolorem pomarańczowym</t>
    </r>
    <r>
      <rPr>
        <sz val="10"/>
        <color theme="1"/>
        <rFont val="Calibri"/>
        <family val="2"/>
        <charset val="238"/>
        <scheme val="minor"/>
      </rPr>
      <t xml:space="preserve"> powinny zostać wypełnione dla wszystkich PWR proponowanych przez Wykonawcę. Nieużywane pola adresu w tabeli PWR należy pozostawić puste.</t>
    </r>
  </si>
  <si>
    <t>40-432 Katowice, ul. Gospodarcza 12, Kolokacja 3S, Budynek DC2, w obrębie powierzchni  kolokacyjnych w budynku ODF Zlokalizowany w MMR1 oraz MMR2</t>
  </si>
  <si>
    <t>Poniżej składamy ofertę cenową na poszczególne części postępowania</t>
  </si>
  <si>
    <r>
      <rPr>
        <b/>
        <u/>
        <sz val="11"/>
        <color theme="1"/>
        <rFont val="Calibri"/>
        <family val="2"/>
        <charset val="238"/>
        <scheme val="minor"/>
      </rPr>
      <t>UWAGA</t>
    </r>
    <r>
      <rPr>
        <sz val="11"/>
        <color theme="1"/>
        <rFont val="Calibri"/>
        <family val="2"/>
        <charset val="238"/>
        <scheme val="minor"/>
      </rPr>
      <t xml:space="preserve">
1. Wszystkie pola dotyczące części postępowania na które Wykonawca składa ofertę oraz wspólne dla wszystkich części postępowania (dane Wykonawcy oraz ceny zestawienia dostępu na portach 1 GE i 10 GE),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C000"/>
        <rFont val="Calibri"/>
        <family val="2"/>
        <charset val="238"/>
        <scheme val="minor"/>
      </rPr>
      <t>oznaczone w tle kolorem pomarańczowym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muszą zostać wypełnione. Możliwe jest nie wypełnienie żadnego pola dla danej części postępowania, w przypadku gdy Wykonawca nie składa dla tej części oferty.
2. Dla Wariantu A - brak wskazania PWR z rozwijanej listy spowoduje odrzucenie oferty Wykonawcy. PWR z rozwiajanej listy należy wybać po wypełnieniu w zakładce Lista punktów styku tabeli "WARIANT A - lista PWR proponowanych przez Wykonawcę" 
3. Dla Wariantu B - brak wskazania FPS z rozwijanej listy spowoduje odrzucenie oferty Wykonawcy.
4. Przed wydrukowaniem proszę usunąć błędy w arkuszach oraz za pomocą filtru w komórce </t>
    </r>
    <r>
      <rPr>
        <b/>
        <sz val="11"/>
        <color rgb="FF00B050"/>
        <rFont val="Calibri"/>
        <family val="2"/>
        <charset val="238"/>
        <scheme val="minor"/>
      </rPr>
      <t>G14</t>
    </r>
    <r>
      <rPr>
        <sz val="11"/>
        <color theme="1"/>
        <rFont val="Calibri"/>
        <family val="2"/>
        <charset val="238"/>
        <scheme val="minor"/>
      </rPr>
      <t xml:space="preserve"> ukryć wiersze puste.</t>
    </r>
  </si>
  <si>
    <t>BOLESŁAWIECKI</t>
  </si>
  <si>
    <t>11596</t>
  </si>
  <si>
    <t>UL. ŁĄKOWA</t>
  </si>
  <si>
    <t/>
  </si>
  <si>
    <t>KAMIENNOGÓRSKI</t>
  </si>
  <si>
    <t>UL. PARKOWA</t>
  </si>
  <si>
    <t>ŚWIDNICKI</t>
  </si>
  <si>
    <t>UL. GŁÓWNA</t>
  </si>
  <si>
    <t>11926</t>
  </si>
  <si>
    <t>UL. 1 MAJA</t>
  </si>
  <si>
    <t>WROCŁAWSKI</t>
  </si>
  <si>
    <t>UL. SZKOLNA</t>
  </si>
  <si>
    <t>KUJAWSKO-POMORSKIE</t>
  </si>
  <si>
    <t>99999</t>
  </si>
  <si>
    <t>NAKIELSKI</t>
  </si>
  <si>
    <t>KCYNIA</t>
  </si>
  <si>
    <t>21970</t>
  </si>
  <si>
    <t>LUBELSKIE</t>
  </si>
  <si>
    <t>CHEŁMSKI</t>
  </si>
  <si>
    <t>09282</t>
  </si>
  <si>
    <t>UL. MIKOŁAJA KOPERNIKA</t>
  </si>
  <si>
    <t>ZAMOJSKI</t>
  </si>
  <si>
    <t>LUBUSKIE</t>
  </si>
  <si>
    <t>24628</t>
  </si>
  <si>
    <t>UL. WOJSKA POLSKIEGO</t>
  </si>
  <si>
    <t>ŁÓDZKIE</t>
  </si>
  <si>
    <t>RADOMSZCZAŃSKI</t>
  </si>
  <si>
    <t>SIERADZKI</t>
  </si>
  <si>
    <t>1014011</t>
  </si>
  <si>
    <t>SIERADZ</t>
  </si>
  <si>
    <t>0976050</t>
  </si>
  <si>
    <t>MAŁOPOLSKIE</t>
  </si>
  <si>
    <t>09582</t>
  </si>
  <si>
    <t>UL. TADEUSZA KOŚCIUSZKI</t>
  </si>
  <si>
    <t>KRAKOWSKI</t>
  </si>
  <si>
    <t>1206012</t>
  </si>
  <si>
    <t>CZERNICHÓW</t>
  </si>
  <si>
    <t>07078</t>
  </si>
  <si>
    <t>UL. ŚW. JAKUBA</t>
  </si>
  <si>
    <t>WIELKA WIEŚ</t>
  </si>
  <si>
    <t>09796</t>
  </si>
  <si>
    <t>UL. KRAKOWSKA</t>
  </si>
  <si>
    <t>KRAKÓW</t>
  </si>
  <si>
    <t>0950463</t>
  </si>
  <si>
    <t>MIECHOWSKI</t>
  </si>
  <si>
    <t>CHARSZNICA</t>
  </si>
  <si>
    <t>KSIĄŻ WIELKI</t>
  </si>
  <si>
    <t>MIECHÓW</t>
  </si>
  <si>
    <t>NOWOTARSKI</t>
  </si>
  <si>
    <t>PROSZOWICKI</t>
  </si>
  <si>
    <t>KONIUSZA</t>
  </si>
  <si>
    <t>PROSZOWICE</t>
  </si>
  <si>
    <t>MAZOWIECKIE</t>
  </si>
  <si>
    <t>LIPSKI</t>
  </si>
  <si>
    <t>PŁOCKI</t>
  </si>
  <si>
    <t>BIELSK</t>
  </si>
  <si>
    <t>KRZYŻANOWICE</t>
  </si>
  <si>
    <t>SZYDŁOWIECKI</t>
  </si>
  <si>
    <t>OPOLSKIE</t>
  </si>
  <si>
    <t>NYSKI</t>
  </si>
  <si>
    <t>65B</t>
  </si>
  <si>
    <t>OPOLSKI</t>
  </si>
  <si>
    <t>PODKARPACKIE</t>
  </si>
  <si>
    <t>JAROSŁAWSKI</t>
  </si>
  <si>
    <t>RADYMNO</t>
  </si>
  <si>
    <t>PODLASKIE</t>
  </si>
  <si>
    <t>BIAŁOSTOCKI</t>
  </si>
  <si>
    <t>WYSOKOMAZOWIECKI</t>
  </si>
  <si>
    <t>POMORSKIE</t>
  </si>
  <si>
    <t>ŚLĄSKIE</t>
  </si>
  <si>
    <t>KOŚCIELEC</t>
  </si>
  <si>
    <t>RACIBORSKI</t>
  </si>
  <si>
    <t>ŚWIĘTOKRZYSKIE</t>
  </si>
  <si>
    <t>KIELCE</t>
  </si>
  <si>
    <t>0945930</t>
  </si>
  <si>
    <t>OPATOWSKI</t>
  </si>
  <si>
    <t>WARMIŃSKO-MAZURSKIE</t>
  </si>
  <si>
    <t>WIELKOPOLSKIE</t>
  </si>
  <si>
    <t>NOWOTOMYSKI</t>
  </si>
  <si>
    <t>POZNAŃSKI</t>
  </si>
  <si>
    <t>UL. POZNAŃSKA</t>
  </si>
  <si>
    <t>ZACHODNIOPOMORSKIE</t>
  </si>
  <si>
    <t>SŁAWIEŃSKI</t>
  </si>
  <si>
    <t>SZCZECIN</t>
  </si>
  <si>
    <t>0977976</t>
  </si>
  <si>
    <t>NOWOGRODZIEC</t>
  </si>
  <si>
    <t>0191589</t>
  </si>
  <si>
    <t>WYKROTY</t>
  </si>
  <si>
    <t>0207022</t>
  </si>
  <si>
    <t>KAMIENNA GÓRA</t>
  </si>
  <si>
    <t>0190029</t>
  </si>
  <si>
    <t>SZAROCIN</t>
  </si>
  <si>
    <t>15710</t>
  </si>
  <si>
    <t>STRZELIŃSKI</t>
  </si>
  <si>
    <t>STRZELIN</t>
  </si>
  <si>
    <t>0880544</t>
  </si>
  <si>
    <t>MIKOSZÓW</t>
  </si>
  <si>
    <t>INOWROCŁAWSKI</t>
  </si>
  <si>
    <t>INOWROCŁAW</t>
  </si>
  <si>
    <t>0315896</t>
  </si>
  <si>
    <t>KŁOKOCZYN</t>
  </si>
  <si>
    <t>0315991</t>
  </si>
  <si>
    <t>PRZEGINIA DUCHOWNA</t>
  </si>
  <si>
    <t>0316111</t>
  </si>
  <si>
    <t>RUSOCICE</t>
  </si>
  <si>
    <t>0233684</t>
  </si>
  <si>
    <t>POGWIZDÓW</t>
  </si>
  <si>
    <t>GOŁCZA</t>
  </si>
  <si>
    <t>0319492</t>
  </si>
  <si>
    <t>SZRENIAWA</t>
  </si>
  <si>
    <t>0246563</t>
  </si>
  <si>
    <t>KSIĄŻ MAŁY</t>
  </si>
  <si>
    <t>0251593</t>
  </si>
  <si>
    <t>POJAŁOWICE</t>
  </si>
  <si>
    <t>0251759</t>
  </si>
  <si>
    <t>PSTROSZYCE PIERWSZE</t>
  </si>
  <si>
    <t>SŁABOSZÓW</t>
  </si>
  <si>
    <t>0268346</t>
  </si>
  <si>
    <t>DZIADUSZYCE</t>
  </si>
  <si>
    <t>0323140</t>
  </si>
  <si>
    <t>KARWIN</t>
  </si>
  <si>
    <t>0323720</t>
  </si>
  <si>
    <t>RZĘDOWICE</t>
  </si>
  <si>
    <t>PAŁECZNICA</t>
  </si>
  <si>
    <t>0259614</t>
  </si>
  <si>
    <t>0331903</t>
  </si>
  <si>
    <t>KOCZANÓW</t>
  </si>
  <si>
    <t>0331910</t>
  </si>
  <si>
    <t>0332200</t>
  </si>
  <si>
    <t>SZCZYTNIKI</t>
  </si>
  <si>
    <t>91A</t>
  </si>
  <si>
    <t>0332400</t>
  </si>
  <si>
    <t>ŻĘBOCIN</t>
  </si>
  <si>
    <t>RADZIEMICE</t>
  </si>
  <si>
    <t>0333397</t>
  </si>
  <si>
    <t>ŁĘTKOWICE</t>
  </si>
  <si>
    <t>WADOWICKI</t>
  </si>
  <si>
    <t>UL. DŁUGA</t>
  </si>
  <si>
    <t>09186</t>
  </si>
  <si>
    <t>UL. MARII KONOPNICKIEJ</t>
  </si>
  <si>
    <t>ŚMIŁOWO</t>
  </si>
  <si>
    <t>CHOJNICKI</t>
  </si>
  <si>
    <t>CHOJNICE</t>
  </si>
  <si>
    <t>KOŚCIERSKI</t>
  </si>
  <si>
    <t>SŁUPSKI</t>
  </si>
  <si>
    <t>0215479</t>
  </si>
  <si>
    <t>CHAŁUPKI</t>
  </si>
  <si>
    <t>17394</t>
  </si>
  <si>
    <t>0559990</t>
  </si>
  <si>
    <t>OLESKI</t>
  </si>
  <si>
    <t>1A</t>
  </si>
  <si>
    <t>DĄBROWA</t>
  </si>
  <si>
    <t>TARNÓW OPOLSKI</t>
  </si>
  <si>
    <t>0503942</t>
  </si>
  <si>
    <t>KĄTY OPOLSKIE</t>
  </si>
  <si>
    <t>05635</t>
  </si>
  <si>
    <t>11139</t>
  </si>
  <si>
    <t>UL. LIPOWA</t>
  </si>
  <si>
    <t>TERC</t>
  </si>
  <si>
    <t>0201043</t>
  </si>
  <si>
    <t>GŁOGOWSKI</t>
  </si>
  <si>
    <t>0203011</t>
  </si>
  <si>
    <t>GŁOGÓW</t>
  </si>
  <si>
    <t>0954082</t>
  </si>
  <si>
    <t>GÓROWSKI</t>
  </si>
  <si>
    <t>0204043</t>
  </si>
  <si>
    <t>WĄSOSZ</t>
  </si>
  <si>
    <t>0377331</t>
  </si>
  <si>
    <t>PŁOSKI</t>
  </si>
  <si>
    <t>0207033</t>
  </si>
  <si>
    <t>LUBAWKA</t>
  </si>
  <si>
    <t>0190495</t>
  </si>
  <si>
    <t>MISZKOWICE</t>
  </si>
  <si>
    <t>LUBAŃSKI</t>
  </si>
  <si>
    <t>0210062</t>
  </si>
  <si>
    <t>PLATERÓWKA</t>
  </si>
  <si>
    <t>0192028</t>
  </si>
  <si>
    <t>WŁOSIEŃ</t>
  </si>
  <si>
    <t>OSIEK</t>
  </si>
  <si>
    <t>OŁAWSKI</t>
  </si>
  <si>
    <t>0215033</t>
  </si>
  <si>
    <t>JELCZ-LASKOWICE</t>
  </si>
  <si>
    <t>0874704</t>
  </si>
  <si>
    <t>WÓJCICE</t>
  </si>
  <si>
    <t>0215042</t>
  </si>
  <si>
    <t>OŁAWA</t>
  </si>
  <si>
    <t>0879340</t>
  </si>
  <si>
    <t>CHWALIBOŻYCE</t>
  </si>
  <si>
    <t>1C</t>
  </si>
  <si>
    <t>121208, 104820</t>
  </si>
  <si>
    <t>0217043</t>
  </si>
  <si>
    <t>TRZEBNICKI</t>
  </si>
  <si>
    <t>0220023</t>
  </si>
  <si>
    <t>PRUSICE</t>
  </si>
  <si>
    <t>0879950</t>
  </si>
  <si>
    <t>STRUPINA</t>
  </si>
  <si>
    <t>UL. RYNEK</t>
  </si>
  <si>
    <t>0220042</t>
  </si>
  <si>
    <t>WISZNIA MAŁA</t>
  </si>
  <si>
    <t>0883117</t>
  </si>
  <si>
    <t>SZEWCE</t>
  </si>
  <si>
    <t>21394</t>
  </si>
  <si>
    <t>UL. STRZESZOWSKA</t>
  </si>
  <si>
    <t>WAŁBRZYCH</t>
  </si>
  <si>
    <t>0265011</t>
  </si>
  <si>
    <t>0983681</t>
  </si>
  <si>
    <t>21359</t>
  </si>
  <si>
    <t>UL. STRZEGOMSKA</t>
  </si>
  <si>
    <t>0223092</t>
  </si>
  <si>
    <t>ŻÓRAWINA</t>
  </si>
  <si>
    <t>0884708</t>
  </si>
  <si>
    <t>POLAKOWICE</t>
  </si>
  <si>
    <t>0884803</t>
  </si>
  <si>
    <t>WILCZKÓW</t>
  </si>
  <si>
    <t>ZĄBKOWICKI</t>
  </si>
  <si>
    <t>0224053</t>
  </si>
  <si>
    <t>ZĄBKOWICE ŚLĄSKIE</t>
  </si>
  <si>
    <t>BYDGOSKI</t>
  </si>
  <si>
    <t>KORONOWO</t>
  </si>
  <si>
    <t>0089187</t>
  </si>
  <si>
    <t>SITOWIEC</t>
  </si>
  <si>
    <t>0089371</t>
  </si>
  <si>
    <t>WITOLDOWO</t>
  </si>
  <si>
    <t>0403072</t>
  </si>
  <si>
    <t>SICIENKO</t>
  </si>
  <si>
    <t>0095590</t>
  </si>
  <si>
    <t>SAMSIECZNO</t>
  </si>
  <si>
    <t xml:space="preserve">34A </t>
  </si>
  <si>
    <t>0407042</t>
  </si>
  <si>
    <t>0086243</t>
  </si>
  <si>
    <t>SŁAWĘCINEK</t>
  </si>
  <si>
    <t>MOGILEŃSKI</t>
  </si>
  <si>
    <t>0409012</t>
  </si>
  <si>
    <t>60093, 266073, 55733, 58359</t>
  </si>
  <si>
    <t>0409043</t>
  </si>
  <si>
    <t>STRZELNO</t>
  </si>
  <si>
    <t>0929598</t>
  </si>
  <si>
    <t>0410013</t>
  </si>
  <si>
    <t>0087969</t>
  </si>
  <si>
    <t>CHWALISZEWO</t>
  </si>
  <si>
    <t>0088006</t>
  </si>
  <si>
    <t>DOBIESZEWO</t>
  </si>
  <si>
    <t>0088182</t>
  </si>
  <si>
    <t>LASKOWNICA</t>
  </si>
  <si>
    <t>RYPIŃSKI</t>
  </si>
  <si>
    <t>0412062</t>
  </si>
  <si>
    <t>WĄPIELSK</t>
  </si>
  <si>
    <t>0850388</t>
  </si>
  <si>
    <t>PÓŁWIESK MAŁY</t>
  </si>
  <si>
    <t>SĘPOLEŃSKI</t>
  </si>
  <si>
    <t>KAMIEŃ KRAJEŃSKI</t>
  </si>
  <si>
    <t>0929210</t>
  </si>
  <si>
    <t>TORUŃSKI</t>
  </si>
  <si>
    <t>0415022</t>
  </si>
  <si>
    <t>CHEŁMŻA</t>
  </si>
  <si>
    <t>0842199</t>
  </si>
  <si>
    <t>SŁAWKOWO</t>
  </si>
  <si>
    <t>WŁOCŁAWSKI</t>
  </si>
  <si>
    <t>71811, 71810</t>
  </si>
  <si>
    <t>0418011</t>
  </si>
  <si>
    <t>KOWAL</t>
  </si>
  <si>
    <t>0985786</t>
  </si>
  <si>
    <t>0418092</t>
  </si>
  <si>
    <t>0864226</t>
  </si>
  <si>
    <t>WIĘSŁAWICE</t>
  </si>
  <si>
    <t>ŻNIŃSKI</t>
  </si>
  <si>
    <t>0419013</t>
  </si>
  <si>
    <t>BARCIN</t>
  </si>
  <si>
    <t>0079384</t>
  </si>
  <si>
    <t>MAMLICZ</t>
  </si>
  <si>
    <t>0419043</t>
  </si>
  <si>
    <t>ŁABISZYN</t>
  </si>
  <si>
    <t>0091072</t>
  </si>
  <si>
    <t>NOWE DĄBIE</t>
  </si>
  <si>
    <t>0091149</t>
  </si>
  <si>
    <t>OJRZANOWO</t>
  </si>
  <si>
    <t>BIALSKI</t>
  </si>
  <si>
    <t>0601182</t>
  </si>
  <si>
    <t>WISZNICE</t>
  </si>
  <si>
    <t>0021686</t>
  </si>
  <si>
    <t>DOŁHOLISKA</t>
  </si>
  <si>
    <t>0603082</t>
  </si>
  <si>
    <t>REJOWIEC FABRYCZNY</t>
  </si>
  <si>
    <t>0105874</t>
  </si>
  <si>
    <t>KRASNE</t>
  </si>
  <si>
    <t>32A</t>
  </si>
  <si>
    <t>JANOWSKI</t>
  </si>
  <si>
    <t>0605042</t>
  </si>
  <si>
    <t>GODZISZÓW</t>
  </si>
  <si>
    <t>0791148</t>
  </si>
  <si>
    <t>ANDRZEJÓW</t>
  </si>
  <si>
    <t>0791190</t>
  </si>
  <si>
    <t>GODZISZÓW PIERWSZY</t>
  </si>
  <si>
    <t>0791208</t>
  </si>
  <si>
    <t>GODZISZÓW TRZECI</t>
  </si>
  <si>
    <t>0605055</t>
  </si>
  <si>
    <t>JANÓW LUBELSKI</t>
  </si>
  <si>
    <t>0794448</t>
  </si>
  <si>
    <t>BIAŁA DRUGA</t>
  </si>
  <si>
    <t>0794655</t>
  </si>
  <si>
    <t>MOMOTY GÓRNE</t>
  </si>
  <si>
    <t>0605072</t>
  </si>
  <si>
    <t>POTOK WIELKI</t>
  </si>
  <si>
    <t>0803963</t>
  </si>
  <si>
    <t>POTOK-STANY</t>
  </si>
  <si>
    <t>LUBELSKI</t>
  </si>
  <si>
    <t>0609062</t>
  </si>
  <si>
    <t>JABŁONNA</t>
  </si>
  <si>
    <t>0381210</t>
  </si>
  <si>
    <t>CZERNIEJÓW</t>
  </si>
  <si>
    <t>0381249</t>
  </si>
  <si>
    <t>JABŁONNA DRUGA</t>
  </si>
  <si>
    <t>LUBLIN</t>
  </si>
  <si>
    <t>0612053</t>
  </si>
  <si>
    <t>OPOLE LUBELSKIE</t>
  </si>
  <si>
    <t>0388464</t>
  </si>
  <si>
    <t>PUSZNO GODOWSKIE</t>
  </si>
  <si>
    <t>PUŁAWSKI</t>
  </si>
  <si>
    <t>KAZIMIERZ DOLNY</t>
  </si>
  <si>
    <t>0955905</t>
  </si>
  <si>
    <t>38355</t>
  </si>
  <si>
    <t>UL. ALBRECHTÓWKA</t>
  </si>
  <si>
    <t>RADZYŃSKI</t>
  </si>
  <si>
    <t>0615032</t>
  </si>
  <si>
    <t>CZEMIERNIKI</t>
  </si>
  <si>
    <t>0011179</t>
  </si>
  <si>
    <t>08749</t>
  </si>
  <si>
    <t>UL. KOCKA</t>
  </si>
  <si>
    <t>RYCKI</t>
  </si>
  <si>
    <t>0616011</t>
  </si>
  <si>
    <t>DĘBLIN</t>
  </si>
  <si>
    <t>0955740</t>
  </si>
  <si>
    <t>LIPSKO</t>
  </si>
  <si>
    <t>GORZOWSKI</t>
  </si>
  <si>
    <t>0801032</t>
  </si>
  <si>
    <t>DESZCZNO</t>
  </si>
  <si>
    <t>0179513</t>
  </si>
  <si>
    <t>CIECIERZYCE</t>
  </si>
  <si>
    <t>01835</t>
  </si>
  <si>
    <t>UL. BORKOWSKA</t>
  </si>
  <si>
    <t>0801052</t>
  </si>
  <si>
    <t>LUBISZYN</t>
  </si>
  <si>
    <t>0182567</t>
  </si>
  <si>
    <t>BACZYNA</t>
  </si>
  <si>
    <t>0801062</t>
  </si>
  <si>
    <t>SANTOK</t>
  </si>
  <si>
    <t>0186654</t>
  </si>
  <si>
    <t>LIPKI WIELKIE</t>
  </si>
  <si>
    <t>14330</t>
  </si>
  <si>
    <t>UL. NOWA</t>
  </si>
  <si>
    <t>28006, 28623, 28531</t>
  </si>
  <si>
    <t>22050</t>
  </si>
  <si>
    <t>UL. SZOSOWA</t>
  </si>
  <si>
    <t>KROŚNIEŃSKI</t>
  </si>
  <si>
    <t>ŚWIEBODZIŃSKI</t>
  </si>
  <si>
    <t>0808053</t>
  </si>
  <si>
    <t>ŚWIEBODZIN</t>
  </si>
  <si>
    <t>0988626</t>
  </si>
  <si>
    <t>11795</t>
  </si>
  <si>
    <t>OS. ŁUŻYCKIE</t>
  </si>
  <si>
    <t>BEŁCHATOWSKI</t>
  </si>
  <si>
    <t>1001042</t>
  </si>
  <si>
    <t>KLESZCZÓW</t>
  </si>
  <si>
    <t>0541486</t>
  </si>
  <si>
    <t>0541517</t>
  </si>
  <si>
    <t>ŁĘKIŃSKO</t>
  </si>
  <si>
    <t>ŁOWICKI</t>
  </si>
  <si>
    <t>PAJĘCZAŃSKI</t>
  </si>
  <si>
    <t>1009072</t>
  </si>
  <si>
    <t>STRZELCE WIELKIE</t>
  </si>
  <si>
    <t>0145922</t>
  </si>
  <si>
    <t>03458</t>
  </si>
  <si>
    <t>UL. CZĘSTOCHOWSKA</t>
  </si>
  <si>
    <t>8A</t>
  </si>
  <si>
    <t>0145997</t>
  </si>
  <si>
    <t>WIEWIEC</t>
  </si>
  <si>
    <t>1009082</t>
  </si>
  <si>
    <t>SULMIERZYCE</t>
  </si>
  <si>
    <t>0552892</t>
  </si>
  <si>
    <t>PIOTRKOWSKI</t>
  </si>
  <si>
    <t>1010022</t>
  </si>
  <si>
    <t>CZARNOCIN</t>
  </si>
  <si>
    <t>0537183</t>
  </si>
  <si>
    <t>SZYNCZYCE</t>
  </si>
  <si>
    <t>1010113</t>
  </si>
  <si>
    <t>WOLBÓRZ</t>
  </si>
  <si>
    <t>0556275</t>
  </si>
  <si>
    <t>KOMORNIKI</t>
  </si>
  <si>
    <t>1012032</t>
  </si>
  <si>
    <t>GIDLE</t>
  </si>
  <si>
    <t>0131506</t>
  </si>
  <si>
    <t>CIĘŻKOWICE</t>
  </si>
  <si>
    <t>1012072</t>
  </si>
  <si>
    <t>KODRĄB</t>
  </si>
  <si>
    <t>0543516</t>
  </si>
  <si>
    <t>10898</t>
  </si>
  <si>
    <t>UL. LEŚNA</t>
  </si>
  <si>
    <t>SKIERNIEWICKI</t>
  </si>
  <si>
    <t>1015072</t>
  </si>
  <si>
    <t>NOWY KAWĘCZYN</t>
  </si>
  <si>
    <t>0734570</t>
  </si>
  <si>
    <t>TRZCIANNA</t>
  </si>
  <si>
    <t>BRZESKI</t>
  </si>
  <si>
    <t>1206152</t>
  </si>
  <si>
    <t>0342031</t>
  </si>
  <si>
    <t>MODLNICZKA</t>
  </si>
  <si>
    <t>32936</t>
  </si>
  <si>
    <t>UL. ŚW. FAUSTYNY</t>
  </si>
  <si>
    <t>1261011</t>
  </si>
  <si>
    <t>00432</t>
  </si>
  <si>
    <t>UL. ARMII KRAJOWEJ</t>
  </si>
  <si>
    <t>1208012</t>
  </si>
  <si>
    <t>0233945</t>
  </si>
  <si>
    <t>UNIEJÓW RĘDZINY</t>
  </si>
  <si>
    <t>1208022</t>
  </si>
  <si>
    <t>1208042</t>
  </si>
  <si>
    <t>128716, 128712</t>
  </si>
  <si>
    <t>0246617</t>
  </si>
  <si>
    <t>24459</t>
  </si>
  <si>
    <t>UL. WINCENTEGO WITOSA</t>
  </si>
  <si>
    <t>1208053</t>
  </si>
  <si>
    <t>0251274</t>
  </si>
  <si>
    <t>JAKSICE</t>
  </si>
  <si>
    <t>17577</t>
  </si>
  <si>
    <t>UL. BOLESŁAWA PRUSA</t>
  </si>
  <si>
    <t>1208072</t>
  </si>
  <si>
    <t>NOWOSĄDECKI</t>
  </si>
  <si>
    <t>1210052</t>
  </si>
  <si>
    <t>KAMIONKA WIELKA</t>
  </si>
  <si>
    <t>0434307</t>
  </si>
  <si>
    <t>BOGUSZA</t>
  </si>
  <si>
    <t>0435011</t>
  </si>
  <si>
    <t>KRÓLOWA POLSKA</t>
  </si>
  <si>
    <t>1210062</t>
  </si>
  <si>
    <t>KORZENNA</t>
  </si>
  <si>
    <t>0435710</t>
  </si>
  <si>
    <t>JASIENNA</t>
  </si>
  <si>
    <t>1214012</t>
  </si>
  <si>
    <t>1214042</t>
  </si>
  <si>
    <t>0259459</t>
  </si>
  <si>
    <t>IBRAMOWICE</t>
  </si>
  <si>
    <t>6832, 113761</t>
  </si>
  <si>
    <t>1214053</t>
  </si>
  <si>
    <t>3198, 4900</t>
  </si>
  <si>
    <t>1214062</t>
  </si>
  <si>
    <t>MIKOŁAJOWICE</t>
  </si>
  <si>
    <t>1218013</t>
  </si>
  <si>
    <t>ANDRYCHÓW</t>
  </si>
  <si>
    <t>0924023</t>
  </si>
  <si>
    <t>20254</t>
  </si>
  <si>
    <t>UL. SŁONECZNA</t>
  </si>
  <si>
    <t>GARWOLIŃSKI</t>
  </si>
  <si>
    <t>1403132</t>
  </si>
  <si>
    <t>WILGA</t>
  </si>
  <si>
    <t>0694095</t>
  </si>
  <si>
    <t>OSIEDLE WILGA</t>
  </si>
  <si>
    <t>GOSTYNIŃSKI</t>
  </si>
  <si>
    <t>1404022</t>
  </si>
  <si>
    <t>GOSTYNIN</t>
  </si>
  <si>
    <t>0565009</t>
  </si>
  <si>
    <t>ZWOLEŃ</t>
  </si>
  <si>
    <t xml:space="preserve">35/36 </t>
  </si>
  <si>
    <t>GRÓJECKI</t>
  </si>
  <si>
    <t>106619, 106618, 106608</t>
  </si>
  <si>
    <t>1406092</t>
  </si>
  <si>
    <t>PNIEWY</t>
  </si>
  <si>
    <t>0631440</t>
  </si>
  <si>
    <t>JURKI</t>
  </si>
  <si>
    <t>KOZIENICKI</t>
  </si>
  <si>
    <t>1407012</t>
  </si>
  <si>
    <t>GARBATKA-LETNISKO</t>
  </si>
  <si>
    <t>0618562</t>
  </si>
  <si>
    <t>BOGUCIN</t>
  </si>
  <si>
    <t>23739, 23616</t>
  </si>
  <si>
    <t>1407072</t>
  </si>
  <si>
    <t>SIECIECHÓW</t>
  </si>
  <si>
    <t>0636063</t>
  </si>
  <si>
    <t>OPACTWO</t>
  </si>
  <si>
    <t>1409033</t>
  </si>
  <si>
    <t>OSTROWSKI</t>
  </si>
  <si>
    <t>1416052</t>
  </si>
  <si>
    <t>MAŁKINIA GÓRNA</t>
  </si>
  <si>
    <t>0514242</t>
  </si>
  <si>
    <t>GLINA</t>
  </si>
  <si>
    <t>0514325</t>
  </si>
  <si>
    <t>KIEŁCZEW</t>
  </si>
  <si>
    <t>UL. PRYMASA TYSIĄCLECIA</t>
  </si>
  <si>
    <t>1419012</t>
  </si>
  <si>
    <t>PŁOŃSKI</t>
  </si>
  <si>
    <t>1420102</t>
  </si>
  <si>
    <t>RACIĄŻ</t>
  </si>
  <si>
    <t>0123694</t>
  </si>
  <si>
    <t>KRASZEWO-CZUBAKI</t>
  </si>
  <si>
    <t>23B</t>
  </si>
  <si>
    <t>106785, 106051</t>
  </si>
  <si>
    <t>PRZYSUSKI</t>
  </si>
  <si>
    <t>1423012</t>
  </si>
  <si>
    <t>BORKOWICE</t>
  </si>
  <si>
    <t>0615374</t>
  </si>
  <si>
    <t>16448</t>
  </si>
  <si>
    <t>UL. PLATANOWA</t>
  </si>
  <si>
    <t>272074, 196293</t>
  </si>
  <si>
    <t>0615486</t>
  </si>
  <si>
    <t>RUSINÓW</t>
  </si>
  <si>
    <t>0615500</t>
  </si>
  <si>
    <t>RUSZKOWICE</t>
  </si>
  <si>
    <t>272073, 272063, 262733, 196236</t>
  </si>
  <si>
    <t>1423022</t>
  </si>
  <si>
    <t>GIELNIÓW</t>
  </si>
  <si>
    <t>0618830</t>
  </si>
  <si>
    <t>GOŹDZIKÓW</t>
  </si>
  <si>
    <t>119757, 128350</t>
  </si>
  <si>
    <t>1423042</t>
  </si>
  <si>
    <t>ODRZYWÓŁ</t>
  </si>
  <si>
    <t>0630149</t>
  </si>
  <si>
    <t>KOLONIA OSSA</t>
  </si>
  <si>
    <t>1430032</t>
  </si>
  <si>
    <t>MIRÓW</t>
  </si>
  <si>
    <t>0629086</t>
  </si>
  <si>
    <t>BIESZKÓW DOLNY</t>
  </si>
  <si>
    <t>0629175</t>
  </si>
  <si>
    <t>ZBIJÓW MAŁY</t>
  </si>
  <si>
    <t>WARSZAWA</t>
  </si>
  <si>
    <t>1465011</t>
  </si>
  <si>
    <t>0918123</t>
  </si>
  <si>
    <t>10048</t>
  </si>
  <si>
    <t>UL. KRUSZYNY</t>
  </si>
  <si>
    <t>WĘGROWSKI</t>
  </si>
  <si>
    <t>1433042</t>
  </si>
  <si>
    <t>LIW</t>
  </si>
  <si>
    <t>0678044</t>
  </si>
  <si>
    <t>RUCHNA</t>
  </si>
  <si>
    <t>0678200</t>
  </si>
  <si>
    <t>WYSZKÓW</t>
  </si>
  <si>
    <t>29A</t>
  </si>
  <si>
    <t>0678239</t>
  </si>
  <si>
    <t>ZAJĄC</t>
  </si>
  <si>
    <t>1433053</t>
  </si>
  <si>
    <t>ŁOCHÓW</t>
  </si>
  <si>
    <t>0975492</t>
  </si>
  <si>
    <t>WYSZKOWSKI</t>
  </si>
  <si>
    <t>1435032</t>
  </si>
  <si>
    <t>RZĄŚNIK</t>
  </si>
  <si>
    <t>0519191</t>
  </si>
  <si>
    <t>STARY LUBIEL</t>
  </si>
  <si>
    <t>22A</t>
  </si>
  <si>
    <t>ZWOLEŃSKI</t>
  </si>
  <si>
    <t>1601022</t>
  </si>
  <si>
    <t>SKARBIMIERZ</t>
  </si>
  <si>
    <t>0990280</t>
  </si>
  <si>
    <t>00157</t>
  </si>
  <si>
    <t>UL. AKACJOWA</t>
  </si>
  <si>
    <t>GŁUBCZYCKI</t>
  </si>
  <si>
    <t>1602033</t>
  </si>
  <si>
    <t>GŁUBCZYCE</t>
  </si>
  <si>
    <t>1602043</t>
  </si>
  <si>
    <t>KIETRZ</t>
  </si>
  <si>
    <t>0496076</t>
  </si>
  <si>
    <t>NASIEDLE</t>
  </si>
  <si>
    <t>0496099</t>
  </si>
  <si>
    <t>NOWA CEREKWIA</t>
  </si>
  <si>
    <t>18782</t>
  </si>
  <si>
    <t>UL. ROGOŻAŃSKA</t>
  </si>
  <si>
    <t>1607013</t>
  </si>
  <si>
    <t>GŁUCHOŁAZY</t>
  </si>
  <si>
    <t>1607073</t>
  </si>
  <si>
    <t>PACZKÓW</t>
  </si>
  <si>
    <t>0501268</t>
  </si>
  <si>
    <t>KAMIENICA</t>
  </si>
  <si>
    <t>08828</t>
  </si>
  <si>
    <t>UL. KOLEJOWA</t>
  </si>
  <si>
    <t>OPOLE</t>
  </si>
  <si>
    <t>1661011</t>
  </si>
  <si>
    <t>0965016</t>
  </si>
  <si>
    <t>1609032</t>
  </si>
  <si>
    <t>DOBRZEŃ WIELKI</t>
  </si>
  <si>
    <t>1609112</t>
  </si>
  <si>
    <t>BIESZCZADZKI</t>
  </si>
  <si>
    <t>1801052</t>
  </si>
  <si>
    <t>LUTOWISKA</t>
  </si>
  <si>
    <t>0356205</t>
  </si>
  <si>
    <t>1804082</t>
  </si>
  <si>
    <t>1807083</t>
  </si>
  <si>
    <t>RYMANÓW</t>
  </si>
  <si>
    <t>0359008</t>
  </si>
  <si>
    <t>PUŁAWY</t>
  </si>
  <si>
    <t>MIELECKI</t>
  </si>
  <si>
    <t>WADOWICE GÓRNE</t>
  </si>
  <si>
    <t>0835153</t>
  </si>
  <si>
    <t>WAMPIERZÓW</t>
  </si>
  <si>
    <t>NIŻAŃSKI</t>
  </si>
  <si>
    <t>WASILKÓW</t>
  </si>
  <si>
    <t>0923526</t>
  </si>
  <si>
    <t>SIEMIATYCKI</t>
  </si>
  <si>
    <t>2013042</t>
  </si>
  <si>
    <t>KLUKOWO</t>
  </si>
  <si>
    <t>0398669</t>
  </si>
  <si>
    <t>ŁUNIEWO MAŁE</t>
  </si>
  <si>
    <t>2013052</t>
  </si>
  <si>
    <t>KOBYLIN-BORZYMY</t>
  </si>
  <si>
    <t>0398971</t>
  </si>
  <si>
    <t>0399315</t>
  </si>
  <si>
    <t>WNORY-KUŻELE</t>
  </si>
  <si>
    <t>2013072</t>
  </si>
  <si>
    <t>NOWE PIEKUTY</t>
  </si>
  <si>
    <t>0402081</t>
  </si>
  <si>
    <t>JABŁOŃ KOŚCIELNA</t>
  </si>
  <si>
    <t>12540</t>
  </si>
  <si>
    <t>UL. MAZOWIECKA</t>
  </si>
  <si>
    <t>2202023</t>
  </si>
  <si>
    <t>BRUSY</t>
  </si>
  <si>
    <t>0079668</t>
  </si>
  <si>
    <t>CZAPIEWICE</t>
  </si>
  <si>
    <t>0079705</t>
  </si>
  <si>
    <t>CZYCZKOWY</t>
  </si>
  <si>
    <t>0080111</t>
  </si>
  <si>
    <t>MĘCIKAŁ</t>
  </si>
  <si>
    <t>0080246</t>
  </si>
  <si>
    <t>PRZYMUSZEWO</t>
  </si>
  <si>
    <t>2202032</t>
  </si>
  <si>
    <t>0081582</t>
  </si>
  <si>
    <t>KŁODAWA</t>
  </si>
  <si>
    <t>0081889</t>
  </si>
  <si>
    <t>NIEŻYCHOWICE</t>
  </si>
  <si>
    <t>0081949</t>
  </si>
  <si>
    <t>NOWA CERKIEW</t>
  </si>
  <si>
    <t>0082245</t>
  </si>
  <si>
    <t>SŁAWĘCIN</t>
  </si>
  <si>
    <t>0082297</t>
  </si>
  <si>
    <t>SWORNEGACIE</t>
  </si>
  <si>
    <t>49531, 50270, 49344</t>
  </si>
  <si>
    <t>CZŁUCHOWSKI</t>
  </si>
  <si>
    <t>2203023</t>
  </si>
  <si>
    <t>CZARNE</t>
  </si>
  <si>
    <t>0977309</t>
  </si>
  <si>
    <t>2203032</t>
  </si>
  <si>
    <t>CZŁUCHÓW</t>
  </si>
  <si>
    <t>0743250</t>
  </si>
  <si>
    <t>WIERZCHOWO-DWORZEC</t>
  </si>
  <si>
    <t>GDAŃSKI</t>
  </si>
  <si>
    <t>2204052</t>
  </si>
  <si>
    <t>PRZYWIDZ</t>
  </si>
  <si>
    <t>0170110</t>
  </si>
  <si>
    <t>03098</t>
  </si>
  <si>
    <t>UL. CISOWA</t>
  </si>
  <si>
    <t>2206062</t>
  </si>
  <si>
    <t>LIPUSZ</t>
  </si>
  <si>
    <t>0166410</t>
  </si>
  <si>
    <t>TUSZKOWY</t>
  </si>
  <si>
    <t>LĘBORSKI</t>
  </si>
  <si>
    <t>2208032</t>
  </si>
  <si>
    <t>CEWICE</t>
  </si>
  <si>
    <t>0741788</t>
  </si>
  <si>
    <t>POPOWO</t>
  </si>
  <si>
    <t>PUCKI</t>
  </si>
  <si>
    <t>2212062</t>
  </si>
  <si>
    <t>KOBYLNICA</t>
  </si>
  <si>
    <t>0745361</t>
  </si>
  <si>
    <t>KWAKOWO</t>
  </si>
  <si>
    <t>20316</t>
  </si>
  <si>
    <t>UL. SŁUPSKA</t>
  </si>
  <si>
    <t>2212082</t>
  </si>
  <si>
    <t>SŁUPSK</t>
  </si>
  <si>
    <t>SZTUMSKI</t>
  </si>
  <si>
    <t>WEJHEROWSKI</t>
  </si>
  <si>
    <t>2215062</t>
  </si>
  <si>
    <t>LINIA</t>
  </si>
  <si>
    <t>0165617</t>
  </si>
  <si>
    <t>POBŁOCIE</t>
  </si>
  <si>
    <t>CIESZYŃSKI</t>
  </si>
  <si>
    <t>CZĘSTOCHOWSKI</t>
  </si>
  <si>
    <t>2404102</t>
  </si>
  <si>
    <t>MSTÓW</t>
  </si>
  <si>
    <t>0138483</t>
  </si>
  <si>
    <t>BRZYSZÓW</t>
  </si>
  <si>
    <t>2404122</t>
  </si>
  <si>
    <t>OLSZTYN</t>
  </si>
  <si>
    <t>0140646</t>
  </si>
  <si>
    <t>KUSIĘTA</t>
  </si>
  <si>
    <t>DĄBROWA GÓRNICZA</t>
  </si>
  <si>
    <t>2465011</t>
  </si>
  <si>
    <t>0939473</t>
  </si>
  <si>
    <t>PSZCZYŃSKI</t>
  </si>
  <si>
    <t>2410053</t>
  </si>
  <si>
    <t>PSZCZYNA</t>
  </si>
  <si>
    <t>0942222</t>
  </si>
  <si>
    <t>2411042</t>
  </si>
  <si>
    <t>JĘDRZEJOWSKI</t>
  </si>
  <si>
    <t>2602023</t>
  </si>
  <si>
    <t>JĘDRZEJÓW</t>
  </si>
  <si>
    <t>0240260</t>
  </si>
  <si>
    <t>JASIONNA</t>
  </si>
  <si>
    <t>2661011</t>
  </si>
  <si>
    <t>KIELECKI</t>
  </si>
  <si>
    <t>2604023</t>
  </si>
  <si>
    <t>BODZENTYN</t>
  </si>
  <si>
    <t>0230480</t>
  </si>
  <si>
    <t>ŚNIADKA DRUGA</t>
  </si>
  <si>
    <t>KONECKI</t>
  </si>
  <si>
    <t>2605042</t>
  </si>
  <si>
    <t>RADOSZYCE</t>
  </si>
  <si>
    <t>0265075</t>
  </si>
  <si>
    <t>WILCZKOWICE</t>
  </si>
  <si>
    <t>2605062</t>
  </si>
  <si>
    <t>SŁUPIA (KONECKA)</t>
  </si>
  <si>
    <t>STASZOWSKI</t>
  </si>
  <si>
    <t>2612043</t>
  </si>
  <si>
    <t>0802254</t>
  </si>
  <si>
    <t>SUCHOWOLA</t>
  </si>
  <si>
    <t>2612053</t>
  </si>
  <si>
    <t>POŁANIEC</t>
  </si>
  <si>
    <t>0980783</t>
  </si>
  <si>
    <t>26398</t>
  </si>
  <si>
    <t>UL. ŻAPNIOWSKA</t>
  </si>
  <si>
    <t>2612073</t>
  </si>
  <si>
    <t>STASZÓW</t>
  </si>
  <si>
    <t>0807582</t>
  </si>
  <si>
    <t>SMERDYNA</t>
  </si>
  <si>
    <t>OLECKI</t>
  </si>
  <si>
    <t>2813032</t>
  </si>
  <si>
    <t>KOWALE OLECKIE</t>
  </si>
  <si>
    <t>0760521</t>
  </si>
  <si>
    <t>STOŻNE</t>
  </si>
  <si>
    <t>2813043</t>
  </si>
  <si>
    <t>OLECKO</t>
  </si>
  <si>
    <t>0763360</t>
  </si>
  <si>
    <t>GĄSKI</t>
  </si>
  <si>
    <t>OLSZTYŃSKI</t>
  </si>
  <si>
    <t>2814072</t>
  </si>
  <si>
    <t>JONKOWO</t>
  </si>
  <si>
    <t>0477133</t>
  </si>
  <si>
    <t>NOWE KAWKOWO</t>
  </si>
  <si>
    <t>WĘGORZEWSKI</t>
  </si>
  <si>
    <t>2819022</t>
  </si>
  <si>
    <t>POZEZDRZE</t>
  </si>
  <si>
    <t>0765257</t>
  </si>
  <si>
    <t>GNIEŹNIEŃSKI</t>
  </si>
  <si>
    <t>3003032</t>
  </si>
  <si>
    <t>GNIEZNO</t>
  </si>
  <si>
    <t>KOLSKI</t>
  </si>
  <si>
    <t>3009092</t>
  </si>
  <si>
    <t>OLSZÓWKA</t>
  </si>
  <si>
    <t>0290162</t>
  </si>
  <si>
    <t>ŁUBIANKA</t>
  </si>
  <si>
    <t>KONIŃSKI</t>
  </si>
  <si>
    <t>3010073</t>
  </si>
  <si>
    <t>RYCHWAŁ</t>
  </si>
  <si>
    <t>0293226</t>
  </si>
  <si>
    <t>BIAŁA PANIEŃSKA</t>
  </si>
  <si>
    <t>3015063</t>
  </si>
  <si>
    <t>3021163</t>
  </si>
  <si>
    <t>SWARZĘDZ</t>
  </si>
  <si>
    <t>0595677</t>
  </si>
  <si>
    <t>WIERZONKA</t>
  </si>
  <si>
    <t>08055</t>
  </si>
  <si>
    <t>UL. KARŁOWICKA</t>
  </si>
  <si>
    <t>ŚREDZKI</t>
  </si>
  <si>
    <t>3025012</t>
  </si>
  <si>
    <t>DOMINOWO</t>
  </si>
  <si>
    <t>0582580</t>
  </si>
  <si>
    <t>GIECZ</t>
  </si>
  <si>
    <t>3025052</t>
  </si>
  <si>
    <t>ZANIEMYŚL</t>
  </si>
  <si>
    <t>0598411</t>
  </si>
  <si>
    <t>PIGŁOWICE</t>
  </si>
  <si>
    <t>TURECKI</t>
  </si>
  <si>
    <t>3027022</t>
  </si>
  <si>
    <t>BRUDZEW</t>
  </si>
  <si>
    <t>0281654</t>
  </si>
  <si>
    <t>KOŹMIN</t>
  </si>
  <si>
    <t>GRYFICKI</t>
  </si>
  <si>
    <t>GRYFIŃSKI</t>
  </si>
  <si>
    <t>3206043</t>
  </si>
  <si>
    <t>GRYFINO</t>
  </si>
  <si>
    <t>0776380</t>
  </si>
  <si>
    <t>NOWE CZARNOWO</t>
  </si>
  <si>
    <t>KOSZALIN</t>
  </si>
  <si>
    <t>3261011</t>
  </si>
  <si>
    <t>0949448</t>
  </si>
  <si>
    <t>3262011</t>
  </si>
  <si>
    <t>08096</t>
  </si>
  <si>
    <t>UL. KARPACKA</t>
  </si>
  <si>
    <t>26842</t>
  </si>
  <si>
    <t>UL. STRZAŁOWSKA</t>
  </si>
  <si>
    <t>27A</t>
  </si>
  <si>
    <t>BRANEW SZLACHECKA</t>
  </si>
  <si>
    <t>HARASIUKI</t>
  </si>
  <si>
    <t>WERBLINIA</t>
  </si>
  <si>
    <t>DZWOLA</t>
  </si>
  <si>
    <t>PUCK</t>
  </si>
  <si>
    <t>1005062</t>
  </si>
  <si>
    <t>KOCIERZEW POŁUDNIOWY</t>
  </si>
  <si>
    <t>0728954</t>
  </si>
  <si>
    <t>GĄGOLIN POŁUDNIOWY</t>
  </si>
  <si>
    <t>ZDUŃSKOWOLSKI</t>
  </si>
  <si>
    <t>1019011</t>
  </si>
  <si>
    <t>ZDUŃSKA WOLA</t>
  </si>
  <si>
    <t>0976675</t>
  </si>
  <si>
    <t>0434371</t>
  </si>
  <si>
    <t>1211112</t>
  </si>
  <si>
    <t>RABA WYŻNA</t>
  </si>
  <si>
    <t>0461416</t>
  </si>
  <si>
    <t>HARKABUZ</t>
  </si>
  <si>
    <t>08728</t>
  </si>
  <si>
    <t>UL. JANA KOCHANOWSKIEGO</t>
  </si>
  <si>
    <t>0564501</t>
  </si>
  <si>
    <t>KRZYWIE</t>
  </si>
  <si>
    <t>0564949</t>
  </si>
  <si>
    <t>STEFANÓW</t>
  </si>
  <si>
    <t>0081346</t>
  </si>
  <si>
    <t>CHARZYKOWY</t>
  </si>
  <si>
    <t>0082191</t>
  </si>
  <si>
    <t>SILNO</t>
  </si>
  <si>
    <t>KOŚCIERZYNA</t>
  </si>
  <si>
    <t>0751002</t>
  </si>
  <si>
    <t>WŁYNKÓWKO</t>
  </si>
  <si>
    <t>01458</t>
  </si>
  <si>
    <t>UL. BŁĘKITNA</t>
  </si>
  <si>
    <t>0605032</t>
  </si>
  <si>
    <t>1812012</t>
  </si>
  <si>
    <t>2211072</t>
  </si>
  <si>
    <t>0790841</t>
  </si>
  <si>
    <t>0793087</t>
  </si>
  <si>
    <t>0170854</t>
  </si>
  <si>
    <t>LELÓW</t>
  </si>
  <si>
    <t>0137408</t>
  </si>
  <si>
    <t>21811</t>
  </si>
  <si>
    <t>UL. SZCZEKOCIŃSKA</t>
  </si>
  <si>
    <t>0609497</t>
  </si>
  <si>
    <t>KORCZOWA</t>
  </si>
  <si>
    <t>NOWA WIEŚ LĘBORSKA</t>
  </si>
  <si>
    <t>0748566</t>
  </si>
  <si>
    <t>REDKOWICE</t>
  </si>
  <si>
    <t>PARLIN</t>
  </si>
  <si>
    <t>PIŃCZOWSKI</t>
  </si>
  <si>
    <t>KIJE</t>
  </si>
  <si>
    <t>GARTATOWICE</t>
  </si>
  <si>
    <t>KRZYMÓW</t>
  </si>
  <si>
    <t>SMÓLNIK</t>
  </si>
  <si>
    <t>20A</t>
  </si>
  <si>
    <t>UL. CZERNICHOWSKA</t>
  </si>
  <si>
    <t>PABIANICKI</t>
  </si>
  <si>
    <t>PABIANICE</t>
  </si>
  <si>
    <t>PETRYKOZY</t>
  </si>
  <si>
    <t>KUP</t>
  </si>
  <si>
    <t>SZCZYTNIKI DUCHOWNE</t>
  </si>
  <si>
    <t>64E</t>
  </si>
  <si>
    <t>PLISKOWOLA</t>
  </si>
  <si>
    <t>LIPNOWSKI</t>
  </si>
  <si>
    <t>CHROSTKOWO</t>
  </si>
  <si>
    <t>NOWA WIEŚ</t>
  </si>
  <si>
    <t>CZARNA BIAŁOSTOCKA</t>
  </si>
  <si>
    <t>ZŁOTORYJSKI</t>
  </si>
  <si>
    <t>WOJCIESZÓW</t>
  </si>
  <si>
    <t>UL. MIEDZIANA</t>
  </si>
  <si>
    <t>UL. 2 PUŁKU "KRAKÓW"</t>
  </si>
  <si>
    <t>SZYDŁOWIEC</t>
  </si>
  <si>
    <t>PRZEWORSKI</t>
  </si>
  <si>
    <t>HADLE SZKLARSKIE</t>
  </si>
  <si>
    <t>SKORZEWO</t>
  </si>
  <si>
    <t>UL. GEN. ANTONIEGO ZDROJEWSKIEGO</t>
  </si>
  <si>
    <t>KARCZMISKA</t>
  </si>
  <si>
    <t>KARCZMISKA PIERWSZE</t>
  </si>
  <si>
    <t>UL. CENTRALNA</t>
  </si>
  <si>
    <t>MIELEC</t>
  </si>
  <si>
    <t>CHORZELÓW</t>
  </si>
  <si>
    <t>UL. BIELSKA</t>
  </si>
  <si>
    <t>LEGNICKI</t>
  </si>
  <si>
    <t>LWÓWECKI</t>
  </si>
  <si>
    <t>LWÓWEK ŚLĄSKI</t>
  </si>
  <si>
    <t>MŁYNY</t>
  </si>
  <si>
    <t>ZDZIECHOWA</t>
  </si>
  <si>
    <t>NOWY ŚWIĘTÓW</t>
  </si>
  <si>
    <t>STĘSZEW</t>
  </si>
  <si>
    <t>JEZIORKI</t>
  </si>
  <si>
    <t>UL. POCZTOWA</t>
  </si>
  <si>
    <t>BIAŁA WIELKA</t>
  </si>
  <si>
    <t>UL. BOGUMILSKA</t>
  </si>
  <si>
    <t>PRZASNYSKI</t>
  </si>
  <si>
    <t>JEDNOROŻEC</t>
  </si>
  <si>
    <t>ŻELAZNA RZĄDOWA</t>
  </si>
  <si>
    <t>SZYMANÓW</t>
  </si>
  <si>
    <t>ZBĄSZYN</t>
  </si>
  <si>
    <t>PERZYNY</t>
  </si>
  <si>
    <t>BRENNA</t>
  </si>
  <si>
    <t>GÓRKI WIELKIE</t>
  </si>
  <si>
    <t>UL. HARCERSKA</t>
  </si>
  <si>
    <t>KONDRATOWICE</t>
  </si>
  <si>
    <t>KSIĘGNICE WIELKIE</t>
  </si>
  <si>
    <t>MIŁKOWICE</t>
  </si>
  <si>
    <t>48642, 56638, 263810, 56465, 52418, 53498</t>
  </si>
  <si>
    <t>130752, 262781</t>
  </si>
  <si>
    <t>31453, 31450</t>
  </si>
  <si>
    <t>0209062</t>
  </si>
  <si>
    <t>0083687</t>
  </si>
  <si>
    <t>0403043</t>
  </si>
  <si>
    <t>2404092</t>
  </si>
  <si>
    <t>2608022</t>
  </si>
  <si>
    <t>0242625</t>
  </si>
  <si>
    <t>3010062</t>
  </si>
  <si>
    <t>0289414</t>
  </si>
  <si>
    <t>03388</t>
  </si>
  <si>
    <t>1008072</t>
  </si>
  <si>
    <t>0414842</t>
  </si>
  <si>
    <t>0493480</t>
  </si>
  <si>
    <t>17605</t>
  </si>
  <si>
    <t>0583680</t>
  </si>
  <si>
    <t>0802231</t>
  </si>
  <si>
    <t>1811102</t>
  </si>
  <si>
    <t>0408032</t>
  </si>
  <si>
    <t>0861452</t>
  </si>
  <si>
    <t>2002023</t>
  </si>
  <si>
    <t>0922886</t>
  </si>
  <si>
    <t>0226011</t>
  </si>
  <si>
    <t>0936517</t>
  </si>
  <si>
    <t>12765</t>
  </si>
  <si>
    <t>37380</t>
  </si>
  <si>
    <t>1430053</t>
  </si>
  <si>
    <t>0973895</t>
  </si>
  <si>
    <t>1814042</t>
  </si>
  <si>
    <t>0603780</t>
  </si>
  <si>
    <t>0614044</t>
  </si>
  <si>
    <t>53250</t>
  </si>
  <si>
    <t>2206042</t>
  </si>
  <si>
    <t>0164670</t>
  </si>
  <si>
    <t>50164</t>
  </si>
  <si>
    <t>19252</t>
  </si>
  <si>
    <t>0612032</t>
  </si>
  <si>
    <t>0382830</t>
  </si>
  <si>
    <t>02614</t>
  </si>
  <si>
    <t>1811052</t>
  </si>
  <si>
    <t>0655563</t>
  </si>
  <si>
    <t>01279</t>
  </si>
  <si>
    <t>0212033</t>
  </si>
  <si>
    <t>0936227</t>
  </si>
  <si>
    <t>0609735</t>
  </si>
  <si>
    <t>0583728</t>
  </si>
  <si>
    <t>0494781</t>
  </si>
  <si>
    <t>3021143</t>
  </si>
  <si>
    <t>0595000</t>
  </si>
  <si>
    <t>16579</t>
  </si>
  <si>
    <t>0137288</t>
  </si>
  <si>
    <t>1422042</t>
  </si>
  <si>
    <t>0510965</t>
  </si>
  <si>
    <t>0628365</t>
  </si>
  <si>
    <t>0917170</t>
  </si>
  <si>
    <t>2403042</t>
  </si>
  <si>
    <t>0047042</t>
  </si>
  <si>
    <t>06523</t>
  </si>
  <si>
    <t>0217022</t>
  </si>
  <si>
    <t>0875833</t>
  </si>
  <si>
    <t>2208042</t>
  </si>
  <si>
    <t>0269860</t>
  </si>
  <si>
    <t>WÓLKA KONRADÓW</t>
  </si>
  <si>
    <t>UL. KIJASÓWKA</t>
  </si>
  <si>
    <t>53A</t>
  </si>
  <si>
    <t>UL. SIEDLECKA</t>
  </si>
  <si>
    <t>274815, 274817, 274814</t>
  </si>
  <si>
    <t>57607, 64906</t>
  </si>
  <si>
    <t>WROCŁAW</t>
  </si>
  <si>
    <t>BYDGOSZCZ</t>
  </si>
  <si>
    <t>KLUCZBORSKI</t>
  </si>
  <si>
    <t>PRUDNICKI</t>
  </si>
  <si>
    <t>BIAŁYSTOK</t>
  </si>
  <si>
    <t>RADOMSKI</t>
  </si>
  <si>
    <t>MIKOŁAJKI POMORSKIE</t>
  </si>
  <si>
    <t>LEGNICKIE POLE</t>
  </si>
  <si>
    <t>PŁOTY</t>
  </si>
  <si>
    <t>SKĄPE</t>
  </si>
  <si>
    <t>IŁŻA</t>
  </si>
  <si>
    <t>MIRSK</t>
  </si>
  <si>
    <t>IWONICZ-ZDRÓJ</t>
  </si>
  <si>
    <t>JANOWICE WIELKIE</t>
  </si>
  <si>
    <t>WYSZOBÓR</t>
  </si>
  <si>
    <t>RADOSZYN</t>
  </si>
  <si>
    <t>CHWAŁOWICE</t>
  </si>
  <si>
    <t>RĘBISZÓW</t>
  </si>
  <si>
    <t>CZARNOBORSKO</t>
  </si>
  <si>
    <t>2</t>
  </si>
  <si>
    <t>4</t>
  </si>
  <si>
    <t>UL. PODGÓRKI TYNIECKIE</t>
  </si>
  <si>
    <t>5</t>
  </si>
  <si>
    <t>1</t>
  </si>
  <si>
    <t xml:space="preserve">UL. SZREIBERA </t>
  </si>
  <si>
    <t>27</t>
  </si>
  <si>
    <t>18</t>
  </si>
  <si>
    <t>3</t>
  </si>
  <si>
    <t xml:space="preserve">UL. SZKOLNA </t>
  </si>
  <si>
    <t>16</t>
  </si>
  <si>
    <t>77</t>
  </si>
  <si>
    <t>34c</t>
  </si>
  <si>
    <t>17</t>
  </si>
  <si>
    <t>129</t>
  </si>
  <si>
    <t>UL. WITOSA</t>
  </si>
  <si>
    <t>11</t>
  </si>
  <si>
    <t>8</t>
  </si>
  <si>
    <t>14</t>
  </si>
  <si>
    <t>UL. FABRYCZNA</t>
  </si>
  <si>
    <t>UL. ZADWÓR</t>
  </si>
  <si>
    <t>15A</t>
  </si>
  <si>
    <t>UL. PARTYZANTÓW</t>
  </si>
  <si>
    <t>10</t>
  </si>
  <si>
    <t>0264011</t>
  </si>
  <si>
    <t>0461011</t>
  </si>
  <si>
    <t>2216022</t>
  </si>
  <si>
    <t>3205043</t>
  </si>
  <si>
    <t>0808032</t>
  </si>
  <si>
    <t>0986283</t>
  </si>
  <si>
    <t>0928363</t>
  </si>
  <si>
    <t>0152431</t>
  </si>
  <si>
    <t>0780943</t>
  </si>
  <si>
    <t>0913640</t>
  </si>
  <si>
    <t>16741</t>
  </si>
  <si>
    <t>22089</t>
  </si>
  <si>
    <t>UL. JÓZEFA WYBICKIEGO</t>
  </si>
  <si>
    <t>0206052</t>
  </si>
  <si>
    <t>0663011</t>
  </si>
  <si>
    <t>2061011</t>
  </si>
  <si>
    <t>2862011</t>
  </si>
  <si>
    <t>0204045</t>
  </si>
  <si>
    <t>0377118</t>
  </si>
  <si>
    <t>KARKONOSKI</t>
  </si>
  <si>
    <t>0189670</t>
  </si>
  <si>
    <t>04863</t>
  </si>
  <si>
    <t>0191359</t>
  </si>
  <si>
    <t>0954700</t>
  </si>
  <si>
    <t>0622581</t>
  </si>
  <si>
    <t>0922410</t>
  </si>
  <si>
    <t>0964465</t>
  </si>
  <si>
    <t>0365121</t>
  </si>
  <si>
    <t>0209052</t>
  </si>
  <si>
    <t>0212045</t>
  </si>
  <si>
    <t>0413014</t>
  </si>
  <si>
    <t>1425033</t>
  </si>
  <si>
    <t>IWONICZ</t>
  </si>
  <si>
    <t>0351580</t>
  </si>
  <si>
    <t>PLAC MYŚLIWSKI</t>
  </si>
  <si>
    <t>TORUŃ</t>
  </si>
  <si>
    <t>0463011</t>
  </si>
  <si>
    <t>0982724</t>
  </si>
  <si>
    <t>UL. ANTONIEGO BUĆKO</t>
  </si>
  <si>
    <t>127214, 272462</t>
  </si>
  <si>
    <t>106427, 87564</t>
  </si>
  <si>
    <t>87008, 87009, 87010</t>
  </si>
  <si>
    <t>56754, 58421</t>
  </si>
  <si>
    <t>268517, 130477, 262263, 272985</t>
  </si>
  <si>
    <t>0614083</t>
  </si>
  <si>
    <t>NAŁĘCZÓW</t>
  </si>
  <si>
    <t>0956454</t>
  </si>
  <si>
    <t>UL. SPÓŁDZIELCZA</t>
  </si>
  <si>
    <t>20696</t>
  </si>
  <si>
    <t>0614011</t>
  </si>
  <si>
    <t>0956810</t>
  </si>
  <si>
    <t>UL. WACŁAWA SIEROSZEWSKIEGO</t>
  </si>
  <si>
    <t>19862</t>
  </si>
  <si>
    <t>0620153</t>
  </si>
  <si>
    <t>ZWIERZYNIEC</t>
  </si>
  <si>
    <t>0988253</t>
  </si>
  <si>
    <t>15733</t>
  </si>
  <si>
    <t>1425103</t>
  </si>
  <si>
    <t>SKARYSZEW</t>
  </si>
  <si>
    <t>0973820</t>
  </si>
  <si>
    <t>1604043</t>
  </si>
  <si>
    <t>WOŁCZYN</t>
  </si>
  <si>
    <t>0965996</t>
  </si>
  <si>
    <t>UL. RZECZNA</t>
  </si>
  <si>
    <t>19326</t>
  </si>
  <si>
    <t>UL. WSPÓLNA</t>
  </si>
  <si>
    <t>24885</t>
  </si>
  <si>
    <t>GIŻYCKI</t>
  </si>
  <si>
    <t>2806102</t>
  </si>
  <si>
    <t>WYDMINY</t>
  </si>
  <si>
    <t>0772435</t>
  </si>
  <si>
    <t>SIEDLISKA</t>
  </si>
  <si>
    <t>0598368</t>
  </si>
  <si>
    <t>ŁĘKNO</t>
  </si>
  <si>
    <t>UL. ALEJA JÓZEFA PIŁSUDSKIEGO</t>
  </si>
  <si>
    <t>ŁÓDŹ</t>
  </si>
  <si>
    <t>1061011</t>
  </si>
  <si>
    <t>0957650</t>
  </si>
  <si>
    <t>UL. HENRYKA SIEMIRADZKIEGO</t>
  </si>
  <si>
    <t>4/8</t>
  </si>
  <si>
    <t>ZIELONKI</t>
  </si>
  <si>
    <t>0344314</t>
  </si>
  <si>
    <t>PRZYBYSŁAWICE</t>
  </si>
  <si>
    <t>107</t>
  </si>
  <si>
    <t>BIELSKO-BIAŁA</t>
  </si>
  <si>
    <t>0923584</t>
  </si>
  <si>
    <t>UL. STANISŁAWA DUBOIS</t>
  </si>
  <si>
    <t>04337</t>
  </si>
  <si>
    <t>UL. ROMANTYCZNA</t>
  </si>
  <si>
    <t>ZGORZELECKI</t>
  </si>
  <si>
    <t>0225021</t>
  </si>
  <si>
    <t>ZGORZELEC</t>
  </si>
  <si>
    <t>0936546</t>
  </si>
  <si>
    <t>GRODZISKI</t>
  </si>
  <si>
    <t>GRODZISK MAZOWIECKI</t>
  </si>
  <si>
    <t>0002430</t>
  </si>
  <si>
    <t>ODRANO-WOLA</t>
  </si>
  <si>
    <t>UL. GEN. S. GROTA-ROWECKIEGO</t>
  </si>
  <si>
    <t>UL. ŁOWIECKA</t>
  </si>
  <si>
    <t>13-17</t>
  </si>
  <si>
    <t>UL. LUBOSZYCKA</t>
  </si>
  <si>
    <t>2606043</t>
  </si>
  <si>
    <t>OPATÓW</t>
  </si>
  <si>
    <t>0980671</t>
  </si>
  <si>
    <t>PL. OBROŃCÓW POKOJU</t>
  </si>
  <si>
    <t>14641</t>
  </si>
  <si>
    <t>UL. STANISŁAWA MONIUSZKI</t>
  </si>
  <si>
    <t>118</t>
  </si>
  <si>
    <t>WOŁOMIŃSKI</t>
  </si>
  <si>
    <t>1434021</t>
  </si>
  <si>
    <t>MARKI</t>
  </si>
  <si>
    <t>0920901</t>
  </si>
  <si>
    <t>42</t>
  </si>
  <si>
    <t>WIELICKI</t>
  </si>
  <si>
    <t>WIELICZKA</t>
  </si>
  <si>
    <t>0341037</t>
  </si>
  <si>
    <t>LEDNICA GÓRNA</t>
  </si>
  <si>
    <t>451</t>
  </si>
  <si>
    <t>PRZYŁĘK</t>
  </si>
  <si>
    <t>0633521</t>
  </si>
  <si>
    <t>MSZADLA STARA</t>
  </si>
  <si>
    <t>38A</t>
  </si>
  <si>
    <t>0365859</t>
  </si>
  <si>
    <t>75a</t>
  </si>
  <si>
    <t>UL. PAULIŃSKA</t>
  </si>
  <si>
    <t>15826</t>
  </si>
  <si>
    <t>35A</t>
  </si>
  <si>
    <t>0403052</t>
  </si>
  <si>
    <t>NOWA WIEŚ WIELKA</t>
  </si>
  <si>
    <t>0092640</t>
  </si>
  <si>
    <t>BRZOZA</t>
  </si>
  <si>
    <t>UL. POWSTAŃCÓW WIELKOPOLSKICH</t>
  </si>
  <si>
    <t>17377</t>
  </si>
  <si>
    <t>31a</t>
  </si>
  <si>
    <t>ŚWIECKI</t>
  </si>
  <si>
    <t>0414052</t>
  </si>
  <si>
    <t>LNIANO</t>
  </si>
  <si>
    <t>0090300</t>
  </si>
  <si>
    <t>SIEMKOWO</t>
  </si>
  <si>
    <t>UL. BOŚNIACKA</t>
  </si>
  <si>
    <t>01919</t>
  </si>
  <si>
    <t>UL. RYCERSKA</t>
  </si>
  <si>
    <t>19186</t>
  </si>
  <si>
    <t>1206022</t>
  </si>
  <si>
    <t>IGOŁOMIA-WAWRZEŃCZYCE</t>
  </si>
  <si>
    <t>0319718</t>
  </si>
  <si>
    <t>DOBRANOWICE</t>
  </si>
  <si>
    <t>67</t>
  </si>
  <si>
    <t>UL. KS. PIOTRA WAWRZYNIAKA</t>
  </si>
  <si>
    <t>23758</t>
  </si>
  <si>
    <t>UL. OLIMPIJSKA</t>
  </si>
  <si>
    <t>14989</t>
  </si>
  <si>
    <t>4a</t>
  </si>
  <si>
    <t>SIEDLCE</t>
  </si>
  <si>
    <t>1464011</t>
  </si>
  <si>
    <t>0975173</t>
  </si>
  <si>
    <t>UL. SEKULSKA</t>
  </si>
  <si>
    <t>19652</t>
  </si>
  <si>
    <t>0494261</t>
  </si>
  <si>
    <t>KLISINO</t>
  </si>
  <si>
    <t>68</t>
  </si>
  <si>
    <t>UL. MIARKI</t>
  </si>
  <si>
    <t>12672</t>
  </si>
  <si>
    <t>UL. ANDRZEJA STRUGA</t>
  </si>
  <si>
    <t>21308</t>
  </si>
  <si>
    <t>2013082</t>
  </si>
  <si>
    <t>SOKOŁY</t>
  </si>
  <si>
    <t>0406067</t>
  </si>
  <si>
    <t>PERKI-KARPIE</t>
  </si>
  <si>
    <t>2010032</t>
  </si>
  <si>
    <t>DZIADKOWICE</t>
  </si>
  <si>
    <t>0028234</t>
  </si>
  <si>
    <t>1d</t>
  </si>
  <si>
    <t>2013023</t>
  </si>
  <si>
    <t>CIECHANOWIEC</t>
  </si>
  <si>
    <t>0957324</t>
  </si>
  <si>
    <t>UL. SOSNOWA</t>
  </si>
  <si>
    <t>20598</t>
  </si>
  <si>
    <t>UL. GOSPODARCZA</t>
  </si>
  <si>
    <t>05852</t>
  </si>
  <si>
    <t>OSTROWIECKI</t>
  </si>
  <si>
    <t>2607011</t>
  </si>
  <si>
    <t>OSTROWIEC ŚWIĘTOKRZYSKI</t>
  </si>
  <si>
    <t>0947308</t>
  </si>
  <si>
    <t>UL. BAŁTOWSKA</t>
  </si>
  <si>
    <t>00655</t>
  </si>
  <si>
    <t>336A</t>
  </si>
  <si>
    <t>106b</t>
  </si>
  <si>
    <t>ŚREMSKI</t>
  </si>
  <si>
    <t>3026043</t>
  </si>
  <si>
    <t>ŚREM</t>
  </si>
  <si>
    <t>0971560</t>
  </si>
  <si>
    <t>24908</t>
  </si>
  <si>
    <t>POLICKI</t>
  </si>
  <si>
    <t>3211022</t>
  </si>
  <si>
    <t>KOŁBASKOWO</t>
  </si>
  <si>
    <t>0777852</t>
  </si>
  <si>
    <t>PRZYLEP</t>
  </si>
  <si>
    <t>UL. RODZINNA</t>
  </si>
  <si>
    <t>18725</t>
  </si>
  <si>
    <t>ŻAGAŃSKI</t>
  </si>
  <si>
    <t>0810062</t>
  </si>
  <si>
    <t>NIEGOSŁAWICE</t>
  </si>
  <si>
    <t>0912043</t>
  </si>
  <si>
    <t>SUCHA DOLNA</t>
  </si>
  <si>
    <t>48</t>
  </si>
  <si>
    <t>WĄGROWIECKI</t>
  </si>
  <si>
    <t>3028033</t>
  </si>
  <si>
    <t>GOŁAŃCZ</t>
  </si>
  <si>
    <t>0526110</t>
  </si>
  <si>
    <t>MORAKOWO</t>
  </si>
  <si>
    <t>57a</t>
  </si>
  <si>
    <t>MYSZKOWSKI</t>
  </si>
  <si>
    <t>2409023</t>
  </si>
  <si>
    <t>KOZIEGŁOWY</t>
  </si>
  <si>
    <t>0136060</t>
  </si>
  <si>
    <t>PIŃCZYCE</t>
  </si>
  <si>
    <t>UL. ŚLĄSKA</t>
  </si>
  <si>
    <t>22308</t>
  </si>
  <si>
    <t>0856592</t>
  </si>
  <si>
    <t>STOLEC</t>
  </si>
  <si>
    <t>105</t>
  </si>
  <si>
    <t>0089320</t>
  </si>
  <si>
    <t>WIERZCHUCIN KRÓLEWSKI</t>
  </si>
  <si>
    <t>113</t>
  </si>
  <si>
    <t>28</t>
  </si>
  <si>
    <t>1608023</t>
  </si>
  <si>
    <t>GORZÓW ŚLĄSKI</t>
  </si>
  <si>
    <t>0132090</t>
  </si>
  <si>
    <t>USZYCE</t>
  </si>
  <si>
    <t>2010072</t>
  </si>
  <si>
    <t>NURZEC-STACJA</t>
  </si>
  <si>
    <t>0037894</t>
  </si>
  <si>
    <t>WRZESIŃSKI</t>
  </si>
  <si>
    <t>3030043</t>
  </si>
  <si>
    <t>PYZDRY</t>
  </si>
  <si>
    <t>0293166</t>
  </si>
  <si>
    <t>WRĄBCZYNKOWSKIE HOLENDRY</t>
  </si>
  <si>
    <t>13</t>
  </si>
  <si>
    <t>0219063</t>
  </si>
  <si>
    <t>STRZEGOM</t>
  </si>
  <si>
    <t>0855807</t>
  </si>
  <si>
    <t>OLSZANY</t>
  </si>
  <si>
    <t>33</t>
  </si>
  <si>
    <t>JAROCIŃSKI</t>
  </si>
  <si>
    <t>3006023</t>
  </si>
  <si>
    <t>JAROCIN</t>
  </si>
  <si>
    <t>0199533</t>
  </si>
  <si>
    <t>TARCE</t>
  </si>
  <si>
    <t>ZŁOTOWSKI</t>
  </si>
  <si>
    <t>3031053</t>
  </si>
  <si>
    <t>OKONEK</t>
  </si>
  <si>
    <t>0528505</t>
  </si>
  <si>
    <t>LOTYŃ</t>
  </si>
  <si>
    <t>0210072</t>
  </si>
  <si>
    <t>SIEKIERCZYN</t>
  </si>
  <si>
    <t>0192206</t>
  </si>
  <si>
    <t>1610043</t>
  </si>
  <si>
    <t>PRUDNIK</t>
  </si>
  <si>
    <t>0965878</t>
  </si>
  <si>
    <t>UL. PRĘŻYŃSKA</t>
  </si>
  <si>
    <t>38290</t>
  </si>
  <si>
    <t>3 5 7</t>
  </si>
  <si>
    <t>1219043</t>
  </si>
  <si>
    <t>NIEPOŁOMICE</t>
  </si>
  <si>
    <t>0951675</t>
  </si>
  <si>
    <t>3213062</t>
  </si>
  <si>
    <t>SŁAWNO</t>
  </si>
  <si>
    <t>0750505</t>
  </si>
  <si>
    <t>WARSZKOWO</t>
  </si>
  <si>
    <t>2604082</t>
  </si>
  <si>
    <t>ŁOPUSZNO</t>
  </si>
  <si>
    <t>0248622</t>
  </si>
  <si>
    <t>UL. KASZTANOWA</t>
  </si>
  <si>
    <t>08171</t>
  </si>
  <si>
    <t>39</t>
  </si>
  <si>
    <t>MYŚLIBORSKI</t>
  </si>
  <si>
    <t>3210014</t>
  </si>
  <si>
    <t>BARLKINEK</t>
  </si>
  <si>
    <t>0935268</t>
  </si>
  <si>
    <t>BARLINEK</t>
  </si>
  <si>
    <t>2 - BUDYNEK B</t>
  </si>
  <si>
    <t>2 - BUDYNEK C</t>
  </si>
  <si>
    <t>0410054</t>
  </si>
  <si>
    <t>SZUBIN</t>
  </si>
  <si>
    <t>0929612</t>
  </si>
  <si>
    <t>1 - BUDYNEK C</t>
  </si>
  <si>
    <t>UL. TARASA SZEWCZENKI</t>
  </si>
  <si>
    <t>21935</t>
  </si>
  <si>
    <t>UL. CIEPŁA</t>
  </si>
  <si>
    <t>03032</t>
  </si>
  <si>
    <t>UL. PPŁK. WACŁAWA SZADKOWSKIEGO</t>
  </si>
  <si>
    <t>40 - BUDYNEK B</t>
  </si>
  <si>
    <t>6 R, S, T,  U</t>
  </si>
  <si>
    <t>4 - BUDYNEK B</t>
  </si>
  <si>
    <t>247 - BUDYNEK NR 2</t>
  </si>
  <si>
    <t>1 - BUDYNEK B</t>
  </si>
  <si>
    <t>Data gotowości</t>
  </si>
  <si>
    <t>86346, 86348</t>
  </si>
  <si>
    <t>0201062</t>
  </si>
  <si>
    <t>WARTA BOLESŁAWIECKA</t>
  </si>
  <si>
    <t>0368036</t>
  </si>
  <si>
    <t>IWINY</t>
  </si>
  <si>
    <t>0212034</t>
  </si>
  <si>
    <t>1801085</t>
  </si>
  <si>
    <t>USTRZYKI DOLNE</t>
  </si>
  <si>
    <t>0358351</t>
  </si>
  <si>
    <t>ROPIENKA</t>
  </si>
  <si>
    <t>06600</t>
  </si>
  <si>
    <t>07123</t>
  </si>
  <si>
    <t>02276</t>
  </si>
  <si>
    <t>OS. OSIEDLE I</t>
  </si>
  <si>
    <t>OS. OSIEDLE II</t>
  </si>
  <si>
    <t>UL. HENRYKA BRODATEGO</t>
  </si>
  <si>
    <t>UL. JANA PAWŁA II</t>
  </si>
  <si>
    <t>UL. BRZOZOWA</t>
  </si>
  <si>
    <t>6A</t>
  </si>
  <si>
    <t>UL. PRZY BAŻANTARNI</t>
  </si>
  <si>
    <t>3 - BUDYNEK B</t>
  </si>
  <si>
    <t>SOŚNIE</t>
  </si>
  <si>
    <t>PAWŁÓW</t>
  </si>
  <si>
    <t>0209131</t>
  </si>
  <si>
    <t>WĄGROWIEC</t>
  </si>
  <si>
    <t>SIENNO</t>
  </si>
  <si>
    <t>0532180</t>
  </si>
  <si>
    <t>03176</t>
  </si>
  <si>
    <t>UL. CYKLAMENÓW</t>
  </si>
  <si>
    <t>272783, 272783, 272807</t>
  </si>
  <si>
    <t>UL. MIŁA</t>
  </si>
  <si>
    <t>TARNOWO PODGÓRNE</t>
  </si>
  <si>
    <t>UL. KCYŃSKA</t>
  </si>
  <si>
    <t>118 - BUDYNEK B</t>
  </si>
  <si>
    <t>48 - BUDYNEK B</t>
  </si>
  <si>
    <t>WRZEŚNIA</t>
  </si>
  <si>
    <t>0597446</t>
  </si>
  <si>
    <t>0967297</t>
  </si>
  <si>
    <t>08306</t>
  </si>
  <si>
    <t>0971637</t>
  </si>
  <si>
    <t>0979449</t>
  </si>
  <si>
    <t>POLICE</t>
  </si>
  <si>
    <t>3211044</t>
  </si>
  <si>
    <t>099111</t>
  </si>
  <si>
    <t>UL. KRESOWA</t>
  </si>
  <si>
    <t>32-34</t>
  </si>
  <si>
    <t>0977278</t>
  </si>
  <si>
    <t>UL. JULIANA TUWIMA</t>
  </si>
  <si>
    <t>05154</t>
  </si>
  <si>
    <t>UL. FRANCUSKA</t>
  </si>
  <si>
    <t>263525, 85018</t>
  </si>
  <si>
    <t>REDZIKOWO</t>
  </si>
  <si>
    <t>16A</t>
  </si>
  <si>
    <t>1015044</t>
  </si>
  <si>
    <t>14F</t>
  </si>
  <si>
    <t>5A</t>
  </si>
  <si>
    <t>KATOWICE</t>
  </si>
  <si>
    <t>KONIN</t>
  </si>
  <si>
    <t>UL. ŚW. JANA</t>
  </si>
  <si>
    <t>UL. OLEŚNICKA</t>
  </si>
  <si>
    <t>UL. KAROLA KURPIŃSKIEGO</t>
  </si>
  <si>
    <t>UL. WINCENTEGO PSTROWSKIEGO</t>
  </si>
  <si>
    <t>07113</t>
  </si>
  <si>
    <t>0970632</t>
  </si>
  <si>
    <t>ŻARY</t>
  </si>
  <si>
    <t>SUCHY LAS</t>
  </si>
  <si>
    <t>ZĄBKI</t>
  </si>
  <si>
    <t>0987118</t>
  </si>
  <si>
    <t>0215034</t>
  </si>
  <si>
    <t>12740</t>
  </si>
  <si>
    <t>0937474</t>
  </si>
  <si>
    <t>2469011</t>
  </si>
  <si>
    <t>UL. PSZENNA</t>
  </si>
  <si>
    <t>UL. SKARYSZEWSKA</t>
  </si>
  <si>
    <t>UL. ANNY GERMAN</t>
  </si>
  <si>
    <t>UL. PAWŁA Z KROSNA</t>
  </si>
  <si>
    <t>UL. WILCZAK</t>
  </si>
  <si>
    <t>UL. JANA NOWAKA-JEZIORAŃSKIEGO</t>
  </si>
  <si>
    <t>PL. ORLĄT LWOWSKICH</t>
  </si>
  <si>
    <t>UL. DWORCOWA</t>
  </si>
  <si>
    <t>UL. OBORNICKA</t>
  </si>
  <si>
    <t>UL. MŁODZIEŻOWA</t>
  </si>
  <si>
    <t>10465</t>
  </si>
  <si>
    <t>0948667</t>
  </si>
  <si>
    <t>3062011</t>
  </si>
  <si>
    <t>18034</t>
  </si>
  <si>
    <t>2B</t>
  </si>
  <si>
    <t>ŻARSKI</t>
  </si>
  <si>
    <t>18049</t>
  </si>
  <si>
    <t>0988684</t>
  </si>
  <si>
    <t>0811021</t>
  </si>
  <si>
    <t>20017</t>
  </si>
  <si>
    <t>45675</t>
  </si>
  <si>
    <t>POZNAŃ</t>
  </si>
  <si>
    <t>15860</t>
  </si>
  <si>
    <t>1281011</t>
  </si>
  <si>
    <t>18637</t>
  </si>
  <si>
    <t>1081011</t>
  </si>
  <si>
    <t>24263</t>
  </si>
  <si>
    <t>0969400</t>
  </si>
  <si>
    <t>3064011</t>
  </si>
  <si>
    <t>UL. DZIKA</t>
  </si>
  <si>
    <t>37415</t>
  </si>
  <si>
    <t>20E</t>
  </si>
  <si>
    <t>15146</t>
  </si>
  <si>
    <t>04434</t>
  </si>
  <si>
    <t>0934553</t>
  </si>
  <si>
    <t>2206011</t>
  </si>
  <si>
    <t>14593</t>
  </si>
  <si>
    <t>0595370</t>
  </si>
  <si>
    <t>3021152</t>
  </si>
  <si>
    <t>13096</t>
  </si>
  <si>
    <t>04686</t>
  </si>
  <si>
    <t>0921958</t>
  </si>
  <si>
    <t>1434031</t>
  </si>
  <si>
    <t>GLIWICE</t>
  </si>
  <si>
    <t>UL. KOZIELSKA</t>
  </si>
  <si>
    <t>TARNÓW</t>
  </si>
  <si>
    <t>UL. WARSZTATOWA</t>
  </si>
  <si>
    <t>ŻORY</t>
  </si>
  <si>
    <t>UL. ZA TARGIEM</t>
  </si>
  <si>
    <t>09714</t>
  </si>
  <si>
    <t>0940000</t>
  </si>
  <si>
    <t>2466011</t>
  </si>
  <si>
    <t>23695</t>
  </si>
  <si>
    <t>10981570</t>
  </si>
  <si>
    <t>1263011</t>
  </si>
  <si>
    <t>25243</t>
  </si>
  <si>
    <t>0945746</t>
  </si>
  <si>
    <t>2479011</t>
  </si>
  <si>
    <t>277638, 277640, 277639</t>
  </si>
  <si>
    <t>UL. ADAMA MICKIEWICZA</t>
  </si>
  <si>
    <t>DRAWSKI</t>
  </si>
  <si>
    <t>CHORZELE</t>
  </si>
  <si>
    <t>CZAPLINEK</t>
  </si>
  <si>
    <t>BROCZYNO</t>
  </si>
  <si>
    <t>4 - BUDYNEK A</t>
  </si>
  <si>
    <t>131845, 22104, 25511, 119626</t>
  </si>
  <si>
    <t>263781, 267905</t>
  </si>
  <si>
    <t>3026044</t>
  </si>
  <si>
    <t>0966270</t>
  </si>
  <si>
    <t>0304728</t>
  </si>
  <si>
    <t>7 - BUDYNEK B</t>
  </si>
  <si>
    <t>UL. KS. IGNACEGO SKORUPKI</t>
  </si>
  <si>
    <r>
      <rPr>
        <b/>
        <sz val="14"/>
        <color rgb="FFFF0000"/>
        <rFont val="Calibri"/>
        <family val="2"/>
        <charset val="238"/>
        <scheme val="minor"/>
      </rPr>
      <t xml:space="preserve">Załącznik nr 4 - FORMULARZ CENOWY </t>
    </r>
    <r>
      <rPr>
        <b/>
        <sz val="12"/>
        <color rgb="FFFF0000"/>
        <rFont val="Calibri"/>
        <family val="2"/>
        <charset val="238"/>
        <scheme val="minor"/>
      </rPr>
      <t xml:space="preserve">- </t>
    </r>
    <r>
      <rPr>
        <b/>
        <sz val="10"/>
        <color rgb="FFFF0000"/>
        <rFont val="Calibri"/>
        <family val="2"/>
        <charset val="238"/>
        <scheme val="minor"/>
      </rPr>
      <t>do postępowania ZZOSE</t>
    </r>
    <r>
      <rPr>
        <b/>
        <sz val="12"/>
        <color rgb="FFFF0000"/>
        <rFont val="Calibri"/>
        <family val="2"/>
        <charset val="238"/>
        <scheme val="minor"/>
      </rPr>
      <t>.2131.45.2021.269.TKI</t>
    </r>
  </si>
  <si>
    <r>
      <t>Załącznik nr 5 - Listy punktów styku sieci OSE z siecią Wykonawcy</t>
    </r>
    <r>
      <rPr>
        <b/>
        <sz val="10"/>
        <color rgb="FFFF0000"/>
        <rFont val="Calibri"/>
        <family val="2"/>
        <charset val="238"/>
        <scheme val="minor"/>
      </rPr>
      <t xml:space="preserve"> - do postępowania ZZOSE.2131.45.2021.269.TKI</t>
    </r>
  </si>
  <si>
    <r>
      <t>Załącznik nr 6 - Szczegółowe dane adresowe</t>
    </r>
    <r>
      <rPr>
        <b/>
        <sz val="10"/>
        <color rgb="FFFF0000"/>
        <rFont val="Calibri"/>
        <family val="2"/>
        <charset val="238"/>
        <scheme val="minor"/>
      </rPr>
      <t xml:space="preserve"> - do postępowania ZZOSE.2131.45.2021.269.TKI</t>
    </r>
  </si>
  <si>
    <t>20100</t>
  </si>
  <si>
    <t>GDAŃSK</t>
  </si>
  <si>
    <t>UL. PILOTÓW</t>
  </si>
  <si>
    <t>09330016</t>
  </si>
  <si>
    <t>16237</t>
  </si>
  <si>
    <t>CZARNKOWSKO-TRZCIANECKI</t>
  </si>
  <si>
    <t>CZARNKÓW</t>
  </si>
  <si>
    <t>0966777</t>
  </si>
  <si>
    <t>UL. KOŚCIUSZKI</t>
  </si>
  <si>
    <t>09572</t>
  </si>
  <si>
    <t>92 - BUDYNEK B</t>
  </si>
  <si>
    <t>RZESZÓW</t>
  </si>
  <si>
    <t>UL. JULIUSZA SŁOWACKIEGO</t>
  </si>
  <si>
    <t>0974133</t>
  </si>
  <si>
    <t>20291</t>
  </si>
  <si>
    <t>GLIWICKI</t>
  </si>
  <si>
    <t>KNURÓW</t>
  </si>
  <si>
    <t>UL. NIEPODLEGŁOŚCI</t>
  </si>
  <si>
    <t>0940849</t>
  </si>
  <si>
    <t>14203</t>
  </si>
  <si>
    <t>UL. CHOROSZCZAŃSKA</t>
  </si>
  <si>
    <t>02857</t>
  </si>
  <si>
    <t>MUROWANA GOŚLINA</t>
  </si>
  <si>
    <t>UL. MŚCISZEWSKA</t>
  </si>
  <si>
    <t>WARKA</t>
  </si>
  <si>
    <t>UL. JURAJSKA</t>
  </si>
  <si>
    <t>1D/U20B</t>
  </si>
  <si>
    <t>70B</t>
  </si>
  <si>
    <t>07668</t>
  </si>
  <si>
    <t>0640372</t>
  </si>
  <si>
    <t>0971152</t>
  </si>
  <si>
    <t>13460</t>
  </si>
  <si>
    <t>JAWORNIK POLSKI</t>
  </si>
  <si>
    <t>UL. REWOLUCJI 1905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</si>
</sst>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#,##0.00_ ;[Red]\-#,##0.00\ "/>
  </numFmts>
  <fonts count="33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sz val="10"/>
      <color rgb="FFFFC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rgb="FFFFC000"/>
      <name val="Calibri"/>
      <family val="2"/>
      <charset val="238"/>
      <scheme val="minor"/>
    </font>
    <font>
      <b/>
      <sz val="9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0" fillId="0" borderId="0"/>
    <xf numFmtId="0" fontId="27" fillId="0" borderId="0"/>
    <xf numFmtId="0" fontId="20" fillId="0" borderId="0"/>
  </cellStyleXfs>
  <cellXfs count="192">
    <xf numFmtId="0" fontId="0" fillId="0" borderId="0" xfId="0"/>
    <xf numFmtId="0" fontId="0" fillId="0" borderId="0" xfId="0" applyAlignment="1">
      <alignment wrapText="1"/>
    </xf>
    <xf numFmtId="0" fontId="0" fillId="4" borderId="4" xfId="0" applyFill="1" applyBorder="1" applyProtection="1">
      <protection locked="0"/>
    </xf>
    <xf numFmtId="165" fontId="0" fillId="4" borderId="2" xfId="0" applyNumberFormat="1" applyFill="1" applyBorder="1" applyProtection="1">
      <protection locked="0"/>
    </xf>
    <xf numFmtId="165" fontId="0" fillId="4" borderId="3" xfId="0" applyNumberFormat="1" applyFill="1" applyBorder="1" applyProtection="1">
      <protection locked="0"/>
    </xf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3" fillId="5" borderId="1" xfId="0" applyFont="1" applyFill="1" applyBorder="1" applyAlignment="1" applyProtection="1">
      <alignment horizontal="center"/>
    </xf>
    <xf numFmtId="0" fontId="0" fillId="0" borderId="0" xfId="0" applyProtection="1"/>
    <xf numFmtId="0" fontId="3" fillId="3" borderId="1" xfId="0" applyFont="1" applyFill="1" applyBorder="1" applyAlignment="1" applyProtection="1">
      <alignment horizontal="center" wrapText="1"/>
    </xf>
    <xf numFmtId="0" fontId="3" fillId="3" borderId="1" xfId="0" applyFont="1" applyFill="1" applyBorder="1" applyProtection="1"/>
    <xf numFmtId="0" fontId="1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horizontal="left" wrapText="1"/>
    </xf>
    <xf numFmtId="0" fontId="3" fillId="0" borderId="0" xfId="0" applyFont="1" applyProtection="1"/>
    <xf numFmtId="0" fontId="0" fillId="0" borderId="0" xfId="0" applyAlignment="1" applyProtection="1">
      <alignment wrapText="1"/>
    </xf>
    <xf numFmtId="0" fontId="3" fillId="5" borderId="1" xfId="0" applyFont="1" applyFill="1" applyBorder="1" applyAlignment="1" applyProtection="1">
      <alignment horizontal="center"/>
      <protection hidden="1"/>
    </xf>
    <xf numFmtId="0" fontId="8" fillId="0" borderId="0" xfId="0" applyFont="1" applyProtection="1"/>
    <xf numFmtId="0" fontId="0" fillId="0" borderId="1" xfId="0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3" fontId="0" fillId="0" borderId="1" xfId="0" applyNumberFormat="1" applyBorder="1"/>
    <xf numFmtId="0" fontId="0" fillId="0" borderId="2" xfId="0" applyBorder="1"/>
    <xf numFmtId="4" fontId="0" fillId="0" borderId="2" xfId="0" applyNumberFormat="1" applyBorder="1"/>
    <xf numFmtId="0" fontId="3" fillId="4" borderId="1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vertical="top" wrapText="1"/>
    </xf>
    <xf numFmtId="0" fontId="3" fillId="0" borderId="0" xfId="0" applyFont="1" applyAlignment="1" applyProtection="1">
      <alignment horizontal="right"/>
    </xf>
    <xf numFmtId="0" fontId="0" fillId="0" borderId="5" xfId="0" applyBorder="1" applyAlignment="1" applyProtection="1">
      <alignment horizontal="left" wrapText="1"/>
    </xf>
    <xf numFmtId="0" fontId="0" fillId="0" borderId="8" xfId="0" applyBorder="1" applyAlignment="1" applyProtection="1">
      <alignment horizontal="left" wrapText="1"/>
    </xf>
    <xf numFmtId="0" fontId="0" fillId="0" borderId="27" xfId="0" applyBorder="1" applyAlignment="1" applyProtection="1">
      <alignment horizontal="left" wrapText="1"/>
    </xf>
    <xf numFmtId="0" fontId="0" fillId="0" borderId="0" xfId="0" applyAlignment="1">
      <alignment vertical="center"/>
    </xf>
    <xf numFmtId="0" fontId="2" fillId="0" borderId="27" xfId="0" applyFont="1" applyBorder="1" applyAlignment="1" applyProtection="1">
      <alignment horizontal="justify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wrapText="1"/>
    </xf>
    <xf numFmtId="0" fontId="10" fillId="0" borderId="0" xfId="0" applyFont="1" applyProtection="1"/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right" vertical="top"/>
    </xf>
    <xf numFmtId="0" fontId="1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wrapText="1"/>
    </xf>
    <xf numFmtId="0" fontId="17" fillId="0" borderId="0" xfId="0" applyFont="1" applyProtection="1"/>
    <xf numFmtId="0" fontId="9" fillId="0" borderId="0" xfId="0" applyFont="1" applyAlignment="1" applyProtection="1">
      <alignment horizontal="right"/>
    </xf>
    <xf numFmtId="0" fontId="3" fillId="0" borderId="16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left" wrapText="1"/>
    </xf>
    <xf numFmtId="0" fontId="3" fillId="0" borderId="14" xfId="0" applyFont="1" applyBorder="1" applyAlignment="1" applyProtection="1">
      <alignment horizontal="center" vertical="center" wrapText="1"/>
    </xf>
    <xf numFmtId="4" fontId="0" fillId="5" borderId="5" xfId="0" applyNumberFormat="1" applyFill="1" applyBorder="1" applyAlignment="1" applyProtection="1">
      <alignment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Alignment="1" applyProtection="1"/>
    <xf numFmtId="0" fontId="12" fillId="0" borderId="14" xfId="0" applyFont="1" applyBorder="1" applyAlignment="1" applyProtection="1">
      <alignment horizontal="left" vertical="center"/>
    </xf>
    <xf numFmtId="0" fontId="0" fillId="0" borderId="16" xfId="0" applyBorder="1" applyAlignment="1" applyProtection="1">
      <alignment horizontal="center"/>
    </xf>
    <xf numFmtId="9" fontId="0" fillId="0" borderId="6" xfId="0" applyNumberFormat="1" applyBorder="1" applyAlignment="1" applyProtection="1">
      <alignment horizontal="left" vertical="center" wrapText="1"/>
    </xf>
    <xf numFmtId="0" fontId="6" fillId="8" borderId="17" xfId="0" applyFont="1" applyFill="1" applyBorder="1" applyAlignment="1" applyProtection="1">
      <alignment horizontal="center" vertical="center" textRotation="90" wrapText="1"/>
    </xf>
    <xf numFmtId="0" fontId="6" fillId="8" borderId="18" xfId="0" applyFont="1" applyFill="1" applyBorder="1" applyAlignment="1" applyProtection="1">
      <alignment horizontal="center" vertical="center" textRotation="90" wrapText="1"/>
    </xf>
    <xf numFmtId="0" fontId="6" fillId="8" borderId="19" xfId="0" applyFont="1" applyFill="1" applyBorder="1" applyAlignment="1" applyProtection="1">
      <alignment horizontal="center" vertical="center" textRotation="90" wrapText="1"/>
    </xf>
    <xf numFmtId="0" fontId="6" fillId="6" borderId="17" xfId="0" applyFont="1" applyFill="1" applyBorder="1" applyAlignment="1" applyProtection="1">
      <alignment horizontal="center" vertical="center" textRotation="90" wrapText="1"/>
    </xf>
    <xf numFmtId="0" fontId="13" fillId="6" borderId="20" xfId="0" applyFont="1" applyFill="1" applyBorder="1" applyAlignment="1" applyProtection="1">
      <alignment horizontal="center" vertical="center" textRotation="90" wrapText="1"/>
    </xf>
    <xf numFmtId="0" fontId="13" fillId="6" borderId="18" xfId="0" applyFont="1" applyFill="1" applyBorder="1" applyAlignment="1" applyProtection="1">
      <alignment horizontal="center" vertical="center" textRotation="90" wrapText="1"/>
    </xf>
    <xf numFmtId="0" fontId="6" fillId="6" borderId="6" xfId="0" applyFont="1" applyFill="1" applyBorder="1" applyAlignment="1" applyProtection="1">
      <alignment horizontal="center" vertical="center" textRotation="90" wrapText="1"/>
    </xf>
    <xf numFmtId="0" fontId="6" fillId="7" borderId="17" xfId="0" applyFont="1" applyFill="1" applyBorder="1" applyAlignment="1" applyProtection="1">
      <alignment horizontal="center" vertical="center" textRotation="90" wrapText="1"/>
    </xf>
    <xf numFmtId="0" fontId="13" fillId="7" borderId="20" xfId="0" applyFont="1" applyFill="1" applyBorder="1" applyAlignment="1" applyProtection="1">
      <alignment horizontal="center" vertical="center" textRotation="90" wrapText="1"/>
    </xf>
    <xf numFmtId="0" fontId="13" fillId="7" borderId="18" xfId="0" applyFont="1" applyFill="1" applyBorder="1" applyAlignment="1" applyProtection="1">
      <alignment horizontal="center" vertical="center" textRotation="90" wrapText="1"/>
    </xf>
    <xf numFmtId="0" fontId="6" fillId="7" borderId="19" xfId="0" applyFont="1" applyFill="1" applyBorder="1" applyAlignment="1" applyProtection="1">
      <alignment horizontal="center" vertical="center" textRotation="90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14" fillId="8" borderId="18" xfId="0" applyFont="1" applyFill="1" applyBorder="1" applyAlignment="1" applyProtection="1">
      <alignment horizontal="center" vertical="center" wrapText="1"/>
    </xf>
    <xf numFmtId="0" fontId="14" fillId="8" borderId="19" xfId="0" applyFont="1" applyFill="1" applyBorder="1" applyAlignment="1" applyProtection="1">
      <alignment horizontal="center" vertical="center" wrapText="1"/>
    </xf>
    <xf numFmtId="0" fontId="15" fillId="6" borderId="22" xfId="0" applyFont="1" applyFill="1" applyBorder="1" applyAlignment="1" applyProtection="1">
      <alignment horizontal="center" vertical="top"/>
    </xf>
    <xf numFmtId="0" fontId="14" fillId="6" borderId="24" xfId="0" applyFont="1" applyFill="1" applyBorder="1" applyAlignment="1" applyProtection="1">
      <alignment horizontal="center" vertical="center" wrapText="1"/>
    </xf>
    <xf numFmtId="0" fontId="14" fillId="6" borderId="23" xfId="0" applyFont="1" applyFill="1" applyBorder="1" applyAlignment="1" applyProtection="1">
      <alignment horizontal="center" vertical="center" wrapText="1"/>
    </xf>
    <xf numFmtId="0" fontId="14" fillId="6" borderId="25" xfId="0" applyFont="1" applyFill="1" applyBorder="1" applyAlignment="1" applyProtection="1">
      <alignment horizontal="center" vertical="center" wrapText="1"/>
    </xf>
    <xf numFmtId="0" fontId="15" fillId="6" borderId="13" xfId="0" applyFont="1" applyFill="1" applyBorder="1" applyAlignment="1" applyProtection="1">
      <alignment horizontal="center" vertical="center"/>
    </xf>
    <xf numFmtId="0" fontId="15" fillId="7" borderId="17" xfId="0" applyFont="1" applyFill="1" applyBorder="1" applyAlignment="1" applyProtection="1">
      <alignment horizontal="center" vertical="center"/>
    </xf>
    <xf numFmtId="0" fontId="14" fillId="7" borderId="20" xfId="0" applyFont="1" applyFill="1" applyBorder="1" applyAlignment="1" applyProtection="1">
      <alignment horizontal="center" vertical="center" wrapText="1"/>
    </xf>
    <xf numFmtId="0" fontId="14" fillId="7" borderId="18" xfId="0" applyFont="1" applyFill="1" applyBorder="1" applyAlignment="1" applyProtection="1">
      <alignment horizontal="center" vertical="center" wrapText="1"/>
    </xf>
    <xf numFmtId="0" fontId="14" fillId="7" borderId="21" xfId="0" applyFont="1" applyFill="1" applyBorder="1" applyAlignment="1" applyProtection="1">
      <alignment horizontal="center" vertical="center" wrapText="1"/>
    </xf>
    <xf numFmtId="0" fontId="4" fillId="7" borderId="6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20" xfId="0" applyFont="1" applyFill="1" applyBorder="1" applyAlignment="1" applyProtection="1">
      <alignment horizontal="center" vertical="center" wrapText="1"/>
    </xf>
    <xf numFmtId="0" fontId="14" fillId="8" borderId="20" xfId="0" applyFont="1" applyFill="1" applyBorder="1" applyAlignment="1" applyProtection="1">
      <alignment horizontal="center" vertical="center" wrapText="1"/>
    </xf>
    <xf numFmtId="0" fontId="14" fillId="6" borderId="17" xfId="0" applyFont="1" applyFill="1" applyBorder="1" applyAlignment="1" applyProtection="1">
      <alignment horizontal="center" vertical="center"/>
    </xf>
    <xf numFmtId="0" fontId="14" fillId="6" borderId="18" xfId="0" applyFont="1" applyFill="1" applyBorder="1" applyAlignment="1" applyProtection="1">
      <alignment horizontal="center" vertical="center" wrapText="1"/>
    </xf>
    <xf numFmtId="0" fontId="14" fillId="6" borderId="19" xfId="0" applyFont="1" applyFill="1" applyBorder="1" applyAlignment="1" applyProtection="1">
      <alignment horizontal="center" vertical="center"/>
    </xf>
    <xf numFmtId="0" fontId="14" fillId="7" borderId="21" xfId="0" applyFont="1" applyFill="1" applyBorder="1" applyAlignment="1" applyProtection="1">
      <alignment horizontal="center" vertical="center"/>
    </xf>
    <xf numFmtId="0" fontId="14" fillId="7" borderId="6" xfId="0" applyFont="1" applyFill="1" applyBorder="1" applyAlignment="1" applyProtection="1">
      <alignment horizontal="center" vertical="center"/>
    </xf>
    <xf numFmtId="4" fontId="0" fillId="5" borderId="26" xfId="0" applyNumberFormat="1" applyFill="1" applyBorder="1" applyProtection="1"/>
    <xf numFmtId="4" fontId="0" fillId="5" borderId="2" xfId="0" applyNumberFormat="1" applyFill="1" applyBorder="1" applyProtection="1"/>
    <xf numFmtId="165" fontId="0" fillId="4" borderId="5" xfId="0" applyNumberFormat="1" applyFill="1" applyBorder="1" applyAlignment="1" applyProtection="1">
      <alignment wrapText="1"/>
      <protection locked="0"/>
    </xf>
    <xf numFmtId="0" fontId="0" fillId="0" borderId="9" xfId="0" applyBorder="1" applyAlignment="1" applyProtection="1">
      <alignment vertical="center"/>
    </xf>
    <xf numFmtId="0" fontId="0" fillId="0" borderId="0" xfId="0" applyBorder="1" applyProtection="1"/>
    <xf numFmtId="0" fontId="16" fillId="0" borderId="0" xfId="0" applyFont="1" applyProtection="1"/>
    <xf numFmtId="0" fontId="3" fillId="5" borderId="1" xfId="0" applyFont="1" applyFill="1" applyBorder="1" applyAlignment="1" applyProtection="1">
      <alignment vertical="center" wrapText="1"/>
    </xf>
    <xf numFmtId="0" fontId="7" fillId="9" borderId="0" xfId="0" applyFont="1" applyFill="1" applyBorder="1" applyAlignment="1" applyProtection="1">
      <alignment vertical="center"/>
    </xf>
    <xf numFmtId="0" fontId="2" fillId="3" borderId="20" xfId="0" applyFont="1" applyFill="1" applyBorder="1" applyAlignment="1" applyProtection="1">
      <alignment horizontal="center" vertical="center" textRotation="90" wrapText="1"/>
    </xf>
    <xf numFmtId="0" fontId="2" fillId="2" borderId="19" xfId="0" applyFont="1" applyFill="1" applyBorder="1" applyAlignment="1" applyProtection="1">
      <alignment horizontal="center" vertical="center" textRotation="90" wrapText="1"/>
    </xf>
    <xf numFmtId="0" fontId="14" fillId="10" borderId="17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9" borderId="0" xfId="0" applyFont="1" applyFill="1" applyBorder="1" applyAlignment="1" applyProtection="1">
      <alignment horizontal="left" vertical="center"/>
    </xf>
    <xf numFmtId="0" fontId="7" fillId="9" borderId="0" xfId="0" applyFont="1" applyFill="1" applyBorder="1" applyAlignment="1" applyProtection="1">
      <alignment horizontal="center" vertical="center"/>
    </xf>
    <xf numFmtId="0" fontId="26" fillId="3" borderId="1" xfId="0" applyFont="1" applyFill="1" applyBorder="1" applyAlignment="1">
      <alignment horizontal="center"/>
    </xf>
    <xf numFmtId="0" fontId="28" fillId="8" borderId="17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/>
    </xf>
    <xf numFmtId="0" fontId="26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left" vertical="center"/>
    </xf>
    <xf numFmtId="0" fontId="16" fillId="9" borderId="0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49" fontId="7" fillId="0" borderId="0" xfId="0" applyNumberFormat="1" applyFont="1" applyBorder="1" applyAlignment="1" applyProtection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26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left"/>
    </xf>
    <xf numFmtId="164" fontId="0" fillId="0" borderId="4" xfId="0" applyNumberFormat="1" applyFill="1" applyBorder="1" applyProtection="1">
      <protection locked="0"/>
    </xf>
    <xf numFmtId="165" fontId="0" fillId="0" borderId="2" xfId="0" applyNumberFormat="1" applyFill="1" applyBorder="1" applyProtection="1">
      <protection locked="0"/>
    </xf>
    <xf numFmtId="4" fontId="0" fillId="0" borderId="26" xfId="0" applyNumberFormat="1" applyFill="1" applyBorder="1" applyProtection="1"/>
    <xf numFmtId="0" fontId="0" fillId="0" borderId="4" xfId="0" applyFill="1" applyBorder="1" applyProtection="1">
      <protection locked="0"/>
    </xf>
    <xf numFmtId="4" fontId="0" fillId="0" borderId="2" xfId="0" applyNumberFormat="1" applyFill="1" applyBorder="1" applyProtection="1"/>
    <xf numFmtId="165" fontId="0" fillId="0" borderId="3" xfId="0" applyNumberFormat="1" applyFill="1" applyBorder="1" applyProtection="1">
      <protection locked="0"/>
    </xf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horizontal="left" wrapText="1"/>
    </xf>
    <xf numFmtId="0" fontId="10" fillId="0" borderId="0" xfId="0" applyFont="1" applyFill="1" applyProtection="1"/>
    <xf numFmtId="164" fontId="31" fillId="0" borderId="1" xfId="0" applyNumberFormat="1" applyFont="1" applyBorder="1"/>
    <xf numFmtId="0" fontId="26" fillId="2" borderId="28" xfId="0" applyFont="1" applyFill="1" applyBorder="1" applyAlignment="1">
      <alignment horizontal="left" vertical="center"/>
    </xf>
    <xf numFmtId="0" fontId="26" fillId="3" borderId="28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32" fillId="3" borderId="1" xfId="0" applyFont="1" applyFill="1" applyBorder="1" applyAlignment="1">
      <alignment horizontal="left" vertical="center"/>
    </xf>
    <xf numFmtId="49" fontId="0" fillId="3" borderId="1" xfId="0" applyNumberFormat="1" applyFill="1" applyBorder="1"/>
    <xf numFmtId="0" fontId="0" fillId="3" borderId="1" xfId="0" applyFill="1" applyBorder="1" applyAlignment="1">
      <alignment horizontal="left" vertical="center"/>
    </xf>
    <xf numFmtId="0" fontId="30" fillId="3" borderId="1" xfId="0" applyFont="1" applyFill="1" applyBorder="1"/>
    <xf numFmtId="49" fontId="30" fillId="3" borderId="1" xfId="0" applyNumberFormat="1" applyFont="1" applyFill="1" applyBorder="1"/>
    <xf numFmtId="49" fontId="0" fillId="3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/>
    </xf>
    <xf numFmtId="0" fontId="26" fillId="3" borderId="28" xfId="0" applyFont="1" applyFill="1" applyBorder="1" applyAlignment="1">
      <alignment horizontal="left" vertical="center"/>
    </xf>
    <xf numFmtId="49" fontId="26" fillId="3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26" fillId="3" borderId="0" xfId="0" applyFont="1" applyFill="1" applyBorder="1" applyAlignment="1">
      <alignment horizontal="left" vertical="center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/>
    <xf numFmtId="0" fontId="0" fillId="3" borderId="28" xfId="0" applyFill="1" applyBorder="1"/>
    <xf numFmtId="0" fontId="26" fillId="3" borderId="29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0" fontId="0" fillId="3" borderId="28" xfId="0" applyFill="1" applyBorder="1" applyAlignment="1">
      <alignment horizontal="center" vertical="center"/>
    </xf>
    <xf numFmtId="49" fontId="0" fillId="3" borderId="28" xfId="0" applyNumberFormat="1" applyFill="1" applyBorder="1" applyAlignment="1">
      <alignment horizontal="center" vertical="center"/>
    </xf>
    <xf numFmtId="0" fontId="0" fillId="0" borderId="10" xfId="0" applyFont="1" applyBorder="1" applyAlignment="1" applyProtection="1">
      <alignment horizontal="justify" vertical="top" wrapText="1"/>
    </xf>
    <xf numFmtId="0" fontId="0" fillId="0" borderId="10" xfId="0" applyFont="1" applyBorder="1" applyAlignment="1" applyProtection="1">
      <alignment horizontal="justify" vertical="top"/>
    </xf>
    <xf numFmtId="0" fontId="16" fillId="9" borderId="0" xfId="0" applyFont="1" applyFill="1" applyAlignment="1" applyProtection="1">
      <alignment horizontal="center"/>
    </xf>
    <xf numFmtId="0" fontId="7" fillId="4" borderId="14" xfId="0" applyFont="1" applyFill="1" applyBorder="1" applyAlignment="1" applyProtection="1">
      <alignment vertical="center" wrapText="1"/>
      <protection locked="0"/>
    </xf>
    <xf numFmtId="0" fontId="7" fillId="4" borderId="16" xfId="0" applyFont="1" applyFill="1" applyBorder="1" applyAlignment="1" applyProtection="1">
      <alignment vertical="center" wrapText="1"/>
      <protection locked="0"/>
    </xf>
    <xf numFmtId="0" fontId="7" fillId="4" borderId="6" xfId="0" applyFont="1" applyFill="1" applyBorder="1" applyAlignment="1" applyProtection="1">
      <alignment vertical="center" wrapText="1"/>
      <protection locked="0"/>
    </xf>
    <xf numFmtId="0" fontId="1" fillId="7" borderId="17" xfId="0" applyFont="1" applyFill="1" applyBorder="1" applyAlignment="1" applyProtection="1">
      <alignment horizontal="center" vertical="center" wrapText="1"/>
    </xf>
    <xf numFmtId="0" fontId="1" fillId="7" borderId="18" xfId="0" applyFont="1" applyFill="1" applyBorder="1" applyAlignment="1" applyProtection="1">
      <alignment horizontal="center" vertical="center" wrapText="1"/>
    </xf>
    <xf numFmtId="0" fontId="1" fillId="7" borderId="19" xfId="0" applyFont="1" applyFill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1" fillId="6" borderId="14" xfId="0" applyFont="1" applyFill="1" applyBorder="1" applyAlignment="1" applyProtection="1">
      <alignment horizontal="center" vertical="center" wrapText="1"/>
    </xf>
    <xf numFmtId="0" fontId="1" fillId="6" borderId="16" xfId="0" applyFont="1" applyFill="1" applyBorder="1" applyAlignment="1" applyProtection="1">
      <alignment horizontal="center" vertical="center" wrapText="1"/>
    </xf>
    <xf numFmtId="0" fontId="1" fillId="6" borderId="6" xfId="0" applyFont="1" applyFill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11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wrapText="1"/>
    </xf>
    <xf numFmtId="0" fontId="0" fillId="0" borderId="6" xfId="0" applyBorder="1" applyAlignment="1" applyProtection="1">
      <alignment horizontal="center" wrapText="1"/>
    </xf>
    <xf numFmtId="0" fontId="16" fillId="9" borderId="0" xfId="0" applyFont="1" applyFill="1" applyAlignment="1" applyProtection="1">
      <alignment horizontal="center" wrapText="1"/>
    </xf>
  </cellXfs>
  <cellStyles count="4">
    <cellStyle name="Normalny" xfId="0" builtinId="0"/>
    <cellStyle name="Normalny 2" xfId="1" xr:uid="{6B8B8AFC-CC3E-49E5-9365-96C2A768A04C}"/>
    <cellStyle name="Normalny 3" xfId="3" xr:uid="{4D78A15F-2186-4E41-806C-5B004C170CCE}"/>
    <cellStyle name="Normalny 4" xfId="2" xr:uid="{2B6F1AAC-3A89-4B5F-89DD-E243C957B57E}"/>
  </cellStyles>
  <dxfs count="2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FFFFCC"/>
      <color rgb="FFCCFF6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CEDD6-B5F9-4825-B528-943AD035D89E}">
  <sheetPr>
    <pageSetUpPr fitToPage="1"/>
  </sheetPr>
  <dimension ref="A1:X581"/>
  <sheetViews>
    <sheetView tabSelected="1" zoomScale="80" zoomScaleNormal="80" workbookViewId="0">
      <selection activeCell="E31" sqref="E31"/>
    </sheetView>
  </sheetViews>
  <sheetFormatPr defaultColWidth="8.81640625" defaultRowHeight="14.5" x14ac:dyDescent="0.35"/>
  <cols>
    <col min="1" max="1" width="5.1796875" style="133" customWidth="1"/>
    <col min="2" max="2" width="20.81640625" style="133" customWidth="1"/>
    <col min="3" max="3" width="18" style="134" customWidth="1"/>
    <col min="4" max="4" width="23.453125" style="134" customWidth="1"/>
    <col min="5" max="5" width="26.54296875" style="135" customWidth="1"/>
    <col min="6" max="6" width="14.1796875" style="133" customWidth="1"/>
    <col min="7" max="8" width="11.81640625" style="132" customWidth="1"/>
    <col min="9" max="10" width="9.453125" style="132" customWidth="1"/>
    <col min="11" max="11" width="9.81640625" style="132" customWidth="1"/>
    <col min="12" max="15" width="9.453125" style="132" customWidth="1"/>
    <col min="16" max="16" width="9.81640625" style="132" customWidth="1"/>
    <col min="17" max="17" width="8.81640625" style="132" customWidth="1"/>
    <col min="18" max="21" width="9.453125" style="132" customWidth="1"/>
    <col min="22" max="22" width="14.7265625" style="136" customWidth="1"/>
    <col min="23" max="24" width="12.453125" style="132" bestFit="1" customWidth="1"/>
    <col min="25" max="25" width="8.54296875" style="132" bestFit="1" customWidth="1"/>
    <col min="26" max="16384" width="8.81640625" style="132"/>
  </cols>
  <sheetData>
    <row r="1" spans="1:24" s="8" customFormat="1" ht="18.5" x14ac:dyDescent="0.45">
      <c r="A1" s="164" t="s">
        <v>1540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38"/>
    </row>
    <row r="2" spans="1:24" s="8" customFormat="1" ht="16" thickBot="1" x14ac:dyDescent="0.4">
      <c r="A2" s="39"/>
      <c r="B2" s="39"/>
      <c r="C2" s="37"/>
      <c r="D2" s="37"/>
      <c r="E2" s="37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8"/>
    </row>
    <row r="3" spans="1:24" s="8" customFormat="1" ht="39" customHeight="1" thickBot="1" x14ac:dyDescent="0.6">
      <c r="A3" s="39"/>
      <c r="B3" s="39"/>
      <c r="C3" s="37"/>
      <c r="D3" s="37"/>
      <c r="E3" s="26" t="str">
        <f ca="1">IF(OR(U5&amp;F7&amp;F8&amp;K10&amp;'Listy punktów styku'!$B$8&lt;&gt;"",SUM($G$15:$G$306)=0),"UWAGA! W arkuszach są błędy lub są one niewypełnione.","")</f>
        <v>UWAGA! W arkuszach są błędy lub są one niewypełnione.</v>
      </c>
      <c r="F3" s="42"/>
      <c r="N3" s="40" t="s">
        <v>50</v>
      </c>
      <c r="O3" s="165"/>
      <c r="P3" s="166"/>
      <c r="Q3" s="166"/>
      <c r="R3" s="166"/>
      <c r="S3" s="166"/>
      <c r="T3" s="166"/>
      <c r="U3" s="167"/>
      <c r="V3" s="41" t="s">
        <v>51</v>
      </c>
      <c r="W3" s="38"/>
    </row>
    <row r="4" spans="1:24" s="8" customFormat="1" ht="39" customHeight="1" thickBot="1" x14ac:dyDescent="0.4">
      <c r="A4" s="39"/>
      <c r="B4" s="39"/>
      <c r="C4" s="37"/>
      <c r="D4" s="37"/>
      <c r="E4" s="37"/>
      <c r="F4" s="42"/>
      <c r="N4" s="39"/>
      <c r="O4" s="165"/>
      <c r="P4" s="166"/>
      <c r="Q4" s="166"/>
      <c r="R4" s="166"/>
      <c r="S4" s="166"/>
      <c r="T4" s="166"/>
      <c r="U4" s="167"/>
      <c r="V4" s="41" t="s">
        <v>52</v>
      </c>
      <c r="W4" s="38"/>
    </row>
    <row r="5" spans="1:24" s="8" customFormat="1" ht="21.5" thickBot="1" x14ac:dyDescent="0.55000000000000004">
      <c r="A5" s="42"/>
      <c r="B5" s="42"/>
      <c r="C5" s="43"/>
      <c r="D5" s="14"/>
      <c r="E5" s="14"/>
      <c r="F5" s="42"/>
      <c r="O5" s="44" t="str">
        <f ca="1">IF(E3="","Arkusz wypełniony poprawnie","")</f>
        <v/>
      </c>
      <c r="U5" s="45" t="str">
        <f>IF(OR(O3="",O4=""),"Brak danych Wykonawcy","")</f>
        <v>Brak danych Wykonawcy</v>
      </c>
      <c r="W5" s="38"/>
    </row>
    <row r="6" spans="1:24" s="8" customFormat="1" ht="21.5" thickBot="1" x14ac:dyDescent="0.4">
      <c r="A6" s="171" t="s">
        <v>14</v>
      </c>
      <c r="B6" s="175"/>
      <c r="C6" s="46" t="s">
        <v>13</v>
      </c>
      <c r="D6" s="47" t="s">
        <v>44</v>
      </c>
      <c r="E6" s="47" t="s">
        <v>80</v>
      </c>
      <c r="F6" s="42"/>
      <c r="O6" s="179" t="s">
        <v>94</v>
      </c>
      <c r="P6" s="180"/>
      <c r="Q6" s="180"/>
      <c r="R6" s="180"/>
      <c r="S6" s="180"/>
      <c r="T6" s="180"/>
      <c r="U6" s="181"/>
      <c r="V6" s="48"/>
      <c r="W6" s="38"/>
    </row>
    <row r="7" spans="1:24" s="8" customFormat="1" ht="43.4" customHeight="1" thickBot="1" x14ac:dyDescent="0.4">
      <c r="A7" s="171" t="s">
        <v>8</v>
      </c>
      <c r="B7" s="172"/>
      <c r="C7" s="49" t="str">
        <f>"nie może przekroczyć wartości "&amp;TEXT(Limity!D3,"0 000,00")&amp;" zł netto"</f>
        <v>nie może przekroczyć wartości 2 876,64 zł netto</v>
      </c>
      <c r="D7" s="95"/>
      <c r="E7" s="50">
        <f t="shared" ref="E7:E8" si="0">ROUND(D7*(1+$C$10),2)</f>
        <v>0</v>
      </c>
      <c r="F7" s="27" t="str">
        <f>IF(OR(D7="",NOT(ISNUMBER(D7)),ROUND(D7,2)&lt;=0),"Brak lub zła wartość.",
IF(D7&gt;Limity!D3,"Wartość przekracza limit.",""))</f>
        <v>Brak lub zła wartość.</v>
      </c>
      <c r="O7" s="182" t="s">
        <v>15</v>
      </c>
      <c r="P7" s="182"/>
      <c r="Q7" s="184"/>
      <c r="R7" s="184"/>
      <c r="S7" s="184"/>
      <c r="T7" s="184"/>
      <c r="U7" s="185"/>
      <c r="V7" s="48"/>
      <c r="W7" s="38"/>
    </row>
    <row r="8" spans="1:24" s="8" customFormat="1" ht="42" customHeight="1" thickBot="1" x14ac:dyDescent="0.4">
      <c r="A8" s="173" t="s">
        <v>9</v>
      </c>
      <c r="B8" s="174"/>
      <c r="C8" s="49" t="str">
        <f>"nie może przekroczyć wartości "&amp;TEXT(Limity!D4,"0 000,00")&amp;" zł netto"</f>
        <v>nie może przekroczyć wartości 12 590,99 zł netto</v>
      </c>
      <c r="D8" s="95"/>
      <c r="E8" s="50">
        <f t="shared" si="0"/>
        <v>0</v>
      </c>
      <c r="F8" s="27" t="str">
        <f>IF(OR(D8="",NOT(ISNUMBER(D8)),ROUND(D8,2)&lt;=0),"Brak lub zła wartość.",
IF(D8&gt;Limity!D4,"Wartość przekracza limit.",""))</f>
        <v>Brak lub zła wartość.</v>
      </c>
      <c r="O8" s="183"/>
      <c r="P8" s="183"/>
      <c r="Q8" s="186"/>
      <c r="R8" s="186"/>
      <c r="S8" s="186"/>
      <c r="T8" s="186"/>
      <c r="U8" s="187"/>
      <c r="V8" s="51"/>
      <c r="W8" s="38"/>
    </row>
    <row r="9" spans="1:24" s="8" customFormat="1" ht="15" thickBot="1" x14ac:dyDescent="0.4">
      <c r="A9" s="42"/>
      <c r="B9" s="42"/>
      <c r="C9" s="14"/>
      <c r="D9" s="14"/>
      <c r="E9" s="14"/>
      <c r="F9" s="42"/>
      <c r="N9" s="104" t="s">
        <v>91</v>
      </c>
      <c r="W9" s="38"/>
      <c r="X9" s="52"/>
    </row>
    <row r="10" spans="1:24" s="8" customFormat="1" ht="19" thickBot="1" x14ac:dyDescent="0.5">
      <c r="A10" s="53" t="s">
        <v>45</v>
      </c>
      <c r="B10" s="54"/>
      <c r="C10" s="55">
        <v>0.23</v>
      </c>
      <c r="D10" s="14"/>
      <c r="E10" s="14"/>
      <c r="F10" s="42"/>
      <c r="K10" s="6" t="str">
        <f ca="1">IF(COUNTIF($V$15:$V$347,"")&lt;&gt;ROW($V$347)-ROW($V$14),"Tabela poniżej zawiera jeden lub więcej błędów. Pierwszy błąd dla części "&amp;INDIRECT("a"&amp;TEXT(MATCH(VLOOKUP(" *",$V$15:$V$347,1,FALSE),$V$15:$V$347,0),"0")+ROW(V14))&amp;".","")</f>
        <v/>
      </c>
      <c r="W10" s="38"/>
    </row>
    <row r="11" spans="1:24" s="8" customFormat="1" ht="29.15" customHeight="1" thickBot="1" x14ac:dyDescent="0.4">
      <c r="A11" s="42"/>
      <c r="B11" s="42"/>
      <c r="C11" s="14"/>
      <c r="D11" s="14"/>
      <c r="E11" s="14"/>
      <c r="F11" s="42"/>
      <c r="J11" s="176" t="s">
        <v>0</v>
      </c>
      <c r="K11" s="177"/>
      <c r="L11" s="177"/>
      <c r="M11" s="177"/>
      <c r="N11" s="177"/>
      <c r="O11" s="178"/>
      <c r="P11" s="168" t="s">
        <v>1</v>
      </c>
      <c r="Q11" s="169"/>
      <c r="R11" s="169"/>
      <c r="S11" s="169"/>
      <c r="T11" s="169"/>
      <c r="U11" s="170"/>
      <c r="V11" s="38"/>
    </row>
    <row r="12" spans="1:24" s="8" customFormat="1" ht="322.39999999999998" customHeight="1" thickBot="1" x14ac:dyDescent="0.4">
      <c r="A12" s="162" t="s">
        <v>95</v>
      </c>
      <c r="B12" s="163"/>
      <c r="C12" s="163"/>
      <c r="D12" s="163"/>
      <c r="E12" s="163"/>
      <c r="F12" s="42"/>
      <c r="G12" s="56" t="s">
        <v>43</v>
      </c>
      <c r="H12" s="57" t="s">
        <v>56</v>
      </c>
      <c r="I12" s="58" t="s">
        <v>55</v>
      </c>
      <c r="J12" s="59" t="s">
        <v>46</v>
      </c>
      <c r="K12" s="60" t="s">
        <v>5</v>
      </c>
      <c r="L12" s="60" t="s">
        <v>57</v>
      </c>
      <c r="M12" s="61" t="s">
        <v>49</v>
      </c>
      <c r="N12" s="61" t="s">
        <v>58</v>
      </c>
      <c r="O12" s="62" t="s">
        <v>47</v>
      </c>
      <c r="P12" s="63" t="s">
        <v>6</v>
      </c>
      <c r="Q12" s="64" t="s">
        <v>48</v>
      </c>
      <c r="R12" s="64" t="s">
        <v>59</v>
      </c>
      <c r="S12" s="65" t="s">
        <v>49</v>
      </c>
      <c r="T12" s="65" t="s">
        <v>58</v>
      </c>
      <c r="U12" s="66" t="s">
        <v>86</v>
      </c>
      <c r="V12" s="38"/>
    </row>
    <row r="13" spans="1:24" s="8" customFormat="1" ht="125.5" customHeight="1" thickBot="1" x14ac:dyDescent="0.4">
      <c r="A13" s="67" t="s">
        <v>7</v>
      </c>
      <c r="B13" s="68" t="s">
        <v>2</v>
      </c>
      <c r="C13" s="102" t="s">
        <v>3</v>
      </c>
      <c r="D13" s="69" t="s">
        <v>81</v>
      </c>
      <c r="E13" s="70" t="s">
        <v>82</v>
      </c>
      <c r="F13" s="101" t="s">
        <v>4</v>
      </c>
      <c r="G13" s="110" t="str">
        <f>"od "&amp;TEXT(Limity!C5,"rrrr-mm-dd")&amp;" do "&amp;TEXT(Limity!D5,"rrrr-mm-dd")</f>
        <v>od 2021-11-02 do 2022-01-31</v>
      </c>
      <c r="H13" s="71"/>
      <c r="I13" s="72"/>
      <c r="J13" s="73"/>
      <c r="K13" s="74" t="str">
        <f>"nie może przekroczyć wartości "&amp;TEXT(Limity!D6,"0,00")&amp;" zł netto"</f>
        <v>nie może przekroczyć wartości 227,00 zł netto</v>
      </c>
      <c r="L13" s="74"/>
      <c r="M13" s="75" t="str">
        <f>"nie może przekroczyć wartości "&amp;TEXT(Limity!D9,"0,00")&amp;" zł netto"</f>
        <v>nie może przekroczyć wartości 70,00 zł netto</v>
      </c>
      <c r="N13" s="76"/>
      <c r="O13" s="77"/>
      <c r="P13" s="78"/>
      <c r="Q13" s="79" t="str">
        <f>"nie może przekroczyć wartości "&amp;TEXT(Limity!D7,"0,00")&amp;" zł netto oraz być większa od ceny w Wariancie A o więcej niż "&amp;TEXT(Limity!D8,"0,00")&amp;" zł netto"</f>
        <v>nie może przekroczyć wartości 250,00 zł netto oraz być większa od ceny w Wariancie A o więcej niż 23,00 zł netto</v>
      </c>
      <c r="R13" s="79"/>
      <c r="S13" s="80" t="str">
        <f>"nie może przekroczyć wartości "&amp;TEXT(Limity!D10,"0,00")&amp;" zł netto"</f>
        <v>nie może przekroczyć wartości 80,00 zł netto</v>
      </c>
      <c r="T13" s="81"/>
      <c r="U13" s="82"/>
      <c r="V13" s="38"/>
    </row>
    <row r="14" spans="1:24" s="8" customFormat="1" ht="15" thickBot="1" x14ac:dyDescent="0.4">
      <c r="A14" s="83">
        <v>1</v>
      </c>
      <c r="B14" s="84">
        <v>2</v>
      </c>
      <c r="C14" s="84">
        <v>3</v>
      </c>
      <c r="D14" s="85">
        <v>4</v>
      </c>
      <c r="E14" s="86">
        <v>5</v>
      </c>
      <c r="F14" s="86">
        <v>6</v>
      </c>
      <c r="G14" s="103">
        <v>7</v>
      </c>
      <c r="H14" s="71">
        <v>8</v>
      </c>
      <c r="I14" s="87">
        <v>9</v>
      </c>
      <c r="J14" s="88">
        <v>10</v>
      </c>
      <c r="K14" s="89">
        <v>11</v>
      </c>
      <c r="L14" s="89">
        <v>12</v>
      </c>
      <c r="M14" s="89">
        <v>13</v>
      </c>
      <c r="N14" s="89">
        <v>14</v>
      </c>
      <c r="O14" s="90">
        <v>15</v>
      </c>
      <c r="P14" s="91">
        <v>16</v>
      </c>
      <c r="Q14" s="79">
        <v>17</v>
      </c>
      <c r="R14" s="79">
        <v>18</v>
      </c>
      <c r="S14" s="80">
        <v>19</v>
      </c>
      <c r="T14" s="81">
        <v>20</v>
      </c>
      <c r="U14" s="92">
        <v>21</v>
      </c>
      <c r="V14" s="38"/>
    </row>
    <row r="15" spans="1:24" s="8" customFormat="1" x14ac:dyDescent="0.35">
      <c r="A15" s="112">
        <v>1</v>
      </c>
      <c r="B15" s="113">
        <v>13284</v>
      </c>
      <c r="C15" s="114">
        <v>61297</v>
      </c>
      <c r="D15" s="116" t="s">
        <v>183</v>
      </c>
      <c r="E15" s="116" t="s">
        <v>103</v>
      </c>
      <c r="F15" s="116">
        <v>106</v>
      </c>
      <c r="G15" s="24"/>
      <c r="H15" s="3"/>
      <c r="I15" s="93">
        <f t="shared" ref="I15" si="1">ROUND(H15*(1+$C$10),2)</f>
        <v>0</v>
      </c>
      <c r="J15" s="2"/>
      <c r="K15" s="3"/>
      <c r="L15" s="94">
        <f t="shared" ref="L15:L78" si="2">ROUND(K15*(1+$C$10),2)</f>
        <v>0</v>
      </c>
      <c r="M15" s="4"/>
      <c r="N15" s="94">
        <f t="shared" ref="N15:N78" si="3">ROUND(M15*(1+$C$10),2)</f>
        <v>0</v>
      </c>
      <c r="O15" s="94">
        <f t="shared" ref="O15:O78" si="4">60*ROUND(K15*(1+$C$10),2)</f>
        <v>0</v>
      </c>
      <c r="P15" s="2"/>
      <c r="Q15" s="3"/>
      <c r="R15" s="94">
        <f t="shared" ref="R15:R78" si="5">ROUND(Q15*(1+$C$10),2)</f>
        <v>0</v>
      </c>
      <c r="S15" s="3"/>
      <c r="T15" s="94">
        <f t="shared" ref="T15" si="6">ROUND(S15*(1+$C$10),2)</f>
        <v>0</v>
      </c>
      <c r="U15" s="93">
        <f t="shared" ref="U15" si="7">60*ROUND(Q15*(1+$C$10),2)</f>
        <v>0</v>
      </c>
      <c r="V15" s="5" t="str">
        <f>IF(COUNTBLANK(G15:H15)+COUNTBLANK(J15:K15)+COUNTBLANK(M15:M15)+COUNTBLANK(P15:Q15)+COUNTBLANK(S15:S15)=8,"",
IF(G15&lt;Limity!$C$5," Data gotowości zbyt wczesna lub nie uzupełniona.","")&amp;
IF(G15&gt;Limity!$D$5," Data gotowości zbyt późna lub wypełnona nieprawidłowo.","")&amp;
IF(OR(ROUND(K15,2)&lt;=0,ROUND(Q15,2)&lt;=0,ROUND(M15,2)&lt;=0,ROUND(S15,2)&lt;=0,ROUND(H15,2)&lt;=0)," Co najmniej jedna wartość nie jest większa od zera.","")&amp;
IF(K15&gt;Limity!$D$6," Abonament za Usługę TD w Wariancie A ponad limit.","")&amp;
IF(Q15&gt;Limity!$D$7," Abonament za Usługę TD w Wariancie B ponad limit.","")&amp;
IF(Q15-K15&gt;Limity!$D$8," Różnica wartości abonamentów za Usługę TD wariantów A i B ponad limit.","")&amp;
IF(M15&gt;Limity!$D$9," Abonament za zwiększenie przepustowości w Wariancie A ponad limit.","")&amp;
IF(S15&gt;Limity!$D$10," Abonament za zwiększenie przepustowości w Wariancie B ponad limit.","")&amp;
IF(J15=""," Nie wskazano PWR. ",IF(ISERROR(VLOOKUP(J15,'Listy punktów styku'!$B$11:$B$41,1,FALSE))," Nie wskazano PWR z listy.",""))&amp;
IF(P15=""," Nie wskazano FPS. ",IF(ISERROR(VLOOKUP(P15,'Listy punktów styku'!$B$44:$B$61,1,FALSE))," Nie wskazano FPS z listy.","")))</f>
        <v/>
      </c>
    </row>
    <row r="16" spans="1:24" s="8" customFormat="1" x14ac:dyDescent="0.35">
      <c r="A16" s="112">
        <v>2</v>
      </c>
      <c r="B16" s="113">
        <v>13285</v>
      </c>
      <c r="C16" s="114">
        <v>61297</v>
      </c>
      <c r="D16" s="116" t="s">
        <v>183</v>
      </c>
      <c r="E16" s="116" t="s">
        <v>103</v>
      </c>
      <c r="F16" s="116">
        <v>108</v>
      </c>
      <c r="G16" s="24"/>
      <c r="H16" s="3"/>
      <c r="I16" s="93">
        <f t="shared" ref="I16:I79" si="8">ROUND(H16*(1+$C$10),2)</f>
        <v>0</v>
      </c>
      <c r="J16" s="2"/>
      <c r="K16" s="3"/>
      <c r="L16" s="94">
        <f t="shared" si="2"/>
        <v>0</v>
      </c>
      <c r="M16" s="4"/>
      <c r="N16" s="94">
        <f t="shared" si="3"/>
        <v>0</v>
      </c>
      <c r="O16" s="94">
        <f t="shared" si="4"/>
        <v>0</v>
      </c>
      <c r="P16" s="2"/>
      <c r="Q16" s="3"/>
      <c r="R16" s="94">
        <f t="shared" si="5"/>
        <v>0</v>
      </c>
      <c r="S16" s="3"/>
      <c r="T16" s="94">
        <f t="shared" ref="T16:T79" si="9">ROUND(S16*(1+$C$10),2)</f>
        <v>0</v>
      </c>
      <c r="U16" s="93">
        <f t="shared" ref="U16:U79" si="10">60*ROUND(Q16*(1+$C$10),2)</f>
        <v>0</v>
      </c>
      <c r="V16" s="5" t="str">
        <f>IF(COUNTBLANK(G16:H16)+COUNTBLANK(J16:K16)+COUNTBLANK(M16:M16)+COUNTBLANK(P16:Q16)+COUNTBLANK(S16:S16)=8,"",
IF(G16&lt;Limity!$C$5," Data gotowości zbyt wczesna lub nie uzupełniona.","")&amp;
IF(G16&gt;Limity!$D$5," Data gotowości zbyt późna lub wypełnona nieprawidłowo.","")&amp;
IF(OR(ROUND(K16,2)&lt;=0,ROUND(Q16,2)&lt;=0,ROUND(M16,2)&lt;=0,ROUND(S16,2)&lt;=0,ROUND(H16,2)&lt;=0)," Co najmniej jedna wartość nie jest większa od zera.","")&amp;
IF(K16&gt;Limity!$D$6," Abonament za Usługę TD w Wariancie A ponad limit.","")&amp;
IF(Q16&gt;Limity!$D$7," Abonament za Usługę TD w Wariancie B ponad limit.","")&amp;
IF(Q16-K16&gt;Limity!$D$8," Różnica wartości abonamentów za Usługę TD wariantów A i B ponad limit.","")&amp;
IF(M16&gt;Limity!$D$9," Abonament za zwiększenie przepustowości w Wariancie A ponad limit.","")&amp;
IF(S16&gt;Limity!$D$10," Abonament za zwiększenie przepustowości w Wariancie B ponad limit.","")&amp;
IF(J16=""," Nie wskazano PWR. ",IF(ISERROR(VLOOKUP(J16,'Listy punktów styku'!$B$11:$B$41,1,FALSE))," Nie wskazano PWR z listy.",""))&amp;
IF(P16=""," Nie wskazano FPS. ",IF(ISERROR(VLOOKUP(P16,'Listy punktów styku'!$B$44:$B$61,1,FALSE))," Nie wskazano FPS z listy.","")))</f>
        <v/>
      </c>
    </row>
    <row r="17" spans="1:22" s="8" customFormat="1" x14ac:dyDescent="0.35">
      <c r="A17" s="112">
        <v>3</v>
      </c>
      <c r="B17" s="113">
        <v>15519</v>
      </c>
      <c r="C17" s="114">
        <v>74899</v>
      </c>
      <c r="D17" s="141" t="s">
        <v>1400</v>
      </c>
      <c r="E17" s="143" t="s">
        <v>1409</v>
      </c>
      <c r="F17" s="116">
        <v>6</v>
      </c>
      <c r="G17" s="24"/>
      <c r="H17" s="3"/>
      <c r="I17" s="93">
        <f t="shared" si="8"/>
        <v>0</v>
      </c>
      <c r="J17" s="2"/>
      <c r="K17" s="3"/>
      <c r="L17" s="94">
        <f t="shared" si="2"/>
        <v>0</v>
      </c>
      <c r="M17" s="4"/>
      <c r="N17" s="94">
        <f t="shared" si="3"/>
        <v>0</v>
      </c>
      <c r="O17" s="94">
        <f t="shared" si="4"/>
        <v>0</v>
      </c>
      <c r="P17" s="2"/>
      <c r="Q17" s="3"/>
      <c r="R17" s="94">
        <f t="shared" si="5"/>
        <v>0</v>
      </c>
      <c r="S17" s="3"/>
      <c r="T17" s="94">
        <f t="shared" si="9"/>
        <v>0</v>
      </c>
      <c r="U17" s="93">
        <f t="shared" si="10"/>
        <v>0</v>
      </c>
      <c r="V17" s="5" t="str">
        <f>IF(COUNTBLANK(G17:H17)+COUNTBLANK(J17:K17)+COUNTBLANK(M17:M17)+COUNTBLANK(P17:Q17)+COUNTBLANK(S17:S17)=8,"",
IF(G17&lt;Limity!$C$5," Data gotowości zbyt wczesna lub nie uzupełniona.","")&amp;
IF(G17&gt;Limity!$D$5," Data gotowości zbyt późna lub wypełnona nieprawidłowo.","")&amp;
IF(OR(ROUND(K17,2)&lt;=0,ROUND(Q17,2)&lt;=0,ROUND(M17,2)&lt;=0,ROUND(S17,2)&lt;=0,ROUND(H17,2)&lt;=0)," Co najmniej jedna wartość nie jest większa od zera.","")&amp;
IF(K17&gt;Limity!$D$6," Abonament za Usługę TD w Wariancie A ponad limit.","")&amp;
IF(Q17&gt;Limity!$D$7," Abonament za Usługę TD w Wariancie B ponad limit.","")&amp;
IF(Q17-K17&gt;Limity!$D$8," Różnica wartości abonamentów za Usługę TD wariantów A i B ponad limit.","")&amp;
IF(M17&gt;Limity!$D$9," Abonament za zwiększenie przepustowości w Wariancie A ponad limit.","")&amp;
IF(S17&gt;Limity!$D$10," Abonament za zwiększenie przepustowości w Wariancie B ponad limit.","")&amp;
IF(J17=""," Nie wskazano PWR. ",IF(ISERROR(VLOOKUP(J17,'Listy punktów styku'!$B$11:$B$41,1,FALSE))," Nie wskazano PWR z listy.",""))&amp;
IF(P17=""," Nie wskazano FPS. ",IF(ISERROR(VLOOKUP(P17,'Listy punktów styku'!$B$44:$B$61,1,FALSE))," Nie wskazano FPS z listy.","")))</f>
        <v/>
      </c>
    </row>
    <row r="18" spans="1:22" s="8" customFormat="1" x14ac:dyDescent="0.35">
      <c r="A18" s="112">
        <v>4</v>
      </c>
      <c r="B18" s="113">
        <v>15480</v>
      </c>
      <c r="C18" s="114">
        <v>262368</v>
      </c>
      <c r="D18" s="141" t="s">
        <v>1400</v>
      </c>
      <c r="E18" s="143" t="s">
        <v>1410</v>
      </c>
      <c r="F18" s="116">
        <v>19</v>
      </c>
      <c r="G18" s="24"/>
      <c r="H18" s="3"/>
      <c r="I18" s="93">
        <f t="shared" si="8"/>
        <v>0</v>
      </c>
      <c r="J18" s="2"/>
      <c r="K18" s="3"/>
      <c r="L18" s="94">
        <f t="shared" si="2"/>
        <v>0</v>
      </c>
      <c r="M18" s="4"/>
      <c r="N18" s="94">
        <f t="shared" si="3"/>
        <v>0</v>
      </c>
      <c r="O18" s="94">
        <f t="shared" si="4"/>
        <v>0</v>
      </c>
      <c r="P18" s="2"/>
      <c r="Q18" s="3"/>
      <c r="R18" s="94">
        <f t="shared" si="5"/>
        <v>0</v>
      </c>
      <c r="S18" s="3"/>
      <c r="T18" s="94">
        <f t="shared" si="9"/>
        <v>0</v>
      </c>
      <c r="U18" s="93">
        <f t="shared" si="10"/>
        <v>0</v>
      </c>
      <c r="V18" s="5" t="str">
        <f>IF(COUNTBLANK(G18:H18)+COUNTBLANK(J18:K18)+COUNTBLANK(M18:M18)+COUNTBLANK(P18:Q18)+COUNTBLANK(S18:S18)=8,"",
IF(G18&lt;Limity!$C$5," Data gotowości zbyt wczesna lub nie uzupełniona.","")&amp;
IF(G18&gt;Limity!$D$5," Data gotowości zbyt późna lub wypełnona nieprawidłowo.","")&amp;
IF(OR(ROUND(K18,2)&lt;=0,ROUND(Q18,2)&lt;=0,ROUND(M18,2)&lt;=0,ROUND(S18,2)&lt;=0,ROUND(H18,2)&lt;=0)," Co najmniej jedna wartość nie jest większa od zera.","")&amp;
IF(K18&gt;Limity!$D$6," Abonament za Usługę TD w Wariancie A ponad limit.","")&amp;
IF(Q18&gt;Limity!$D$7," Abonament za Usługę TD w Wariancie B ponad limit.","")&amp;
IF(Q18-K18&gt;Limity!$D$8," Różnica wartości abonamentów za Usługę TD wariantów A i B ponad limit.","")&amp;
IF(M18&gt;Limity!$D$9," Abonament za zwiększenie przepustowości w Wariancie A ponad limit.","")&amp;
IF(S18&gt;Limity!$D$10," Abonament za zwiększenie przepustowości w Wariancie B ponad limit.","")&amp;
IF(J18=""," Nie wskazano PWR. ",IF(ISERROR(VLOOKUP(J18,'Listy punktów styku'!$B$11:$B$41,1,FALSE))," Nie wskazano PWR z listy.",""))&amp;
IF(P18=""," Nie wskazano FPS. ",IF(ISERROR(VLOOKUP(P18,'Listy punktów styku'!$B$44:$B$61,1,FALSE))," Nie wskazano FPS z listy.","")))</f>
        <v/>
      </c>
    </row>
    <row r="19" spans="1:22" s="8" customFormat="1" x14ac:dyDescent="0.35">
      <c r="A19" s="112">
        <v>5</v>
      </c>
      <c r="B19" s="113">
        <v>404145</v>
      </c>
      <c r="C19" s="114">
        <v>272620</v>
      </c>
      <c r="D19" s="116" t="s">
        <v>258</v>
      </c>
      <c r="E19" s="116" t="s">
        <v>98</v>
      </c>
      <c r="F19" s="116">
        <v>46</v>
      </c>
      <c r="G19" s="24"/>
      <c r="H19" s="3"/>
      <c r="I19" s="93">
        <f t="shared" si="8"/>
        <v>0</v>
      </c>
      <c r="J19" s="2"/>
      <c r="K19" s="3"/>
      <c r="L19" s="94">
        <f t="shared" si="2"/>
        <v>0</v>
      </c>
      <c r="M19" s="4"/>
      <c r="N19" s="94">
        <f t="shared" si="3"/>
        <v>0</v>
      </c>
      <c r="O19" s="94">
        <f t="shared" si="4"/>
        <v>0</v>
      </c>
      <c r="P19" s="2"/>
      <c r="Q19" s="3"/>
      <c r="R19" s="94">
        <f t="shared" si="5"/>
        <v>0</v>
      </c>
      <c r="S19" s="3"/>
      <c r="T19" s="94">
        <f t="shared" si="9"/>
        <v>0</v>
      </c>
      <c r="U19" s="93">
        <f t="shared" si="10"/>
        <v>0</v>
      </c>
      <c r="V19" s="5" t="str">
        <f>IF(COUNTBLANK(G19:H19)+COUNTBLANK(J19:K19)+COUNTBLANK(M19:M19)+COUNTBLANK(P19:Q19)+COUNTBLANK(S19:S19)=8,"",
IF(G19&lt;Limity!$C$5," Data gotowości zbyt wczesna lub nie uzupełniona.","")&amp;
IF(G19&gt;Limity!$D$5," Data gotowości zbyt późna lub wypełnona nieprawidłowo.","")&amp;
IF(OR(ROUND(K19,2)&lt;=0,ROUND(Q19,2)&lt;=0,ROUND(M19,2)&lt;=0,ROUND(S19,2)&lt;=0,ROUND(H19,2)&lt;=0)," Co najmniej jedna wartość nie jest większa od zera.","")&amp;
IF(K19&gt;Limity!$D$6," Abonament za Usługę TD w Wariancie A ponad limit.","")&amp;
IF(Q19&gt;Limity!$D$7," Abonament za Usługę TD w Wariancie B ponad limit.","")&amp;
IF(Q19-K19&gt;Limity!$D$8," Różnica wartości abonamentów za Usługę TD wariantów A i B ponad limit.","")&amp;
IF(M19&gt;Limity!$D$9," Abonament za zwiększenie przepustowości w Wariancie A ponad limit.","")&amp;
IF(S19&gt;Limity!$D$10," Abonament za zwiększenie przepustowości w Wariancie B ponad limit.","")&amp;
IF(J19=""," Nie wskazano PWR. ",IF(ISERROR(VLOOKUP(J19,'Listy punktów styku'!$B$11:$B$41,1,FALSE))," Nie wskazano PWR z listy.",""))&amp;
IF(P19=""," Nie wskazano FPS. ",IF(ISERROR(VLOOKUP(P19,'Listy punktów styku'!$B$44:$B$61,1,FALSE))," Nie wskazano FPS z listy.","")))</f>
        <v/>
      </c>
    </row>
    <row r="20" spans="1:22" s="8" customFormat="1" x14ac:dyDescent="0.35">
      <c r="A20" s="112">
        <v>6</v>
      </c>
      <c r="B20" s="113">
        <v>50543</v>
      </c>
      <c r="C20" s="114">
        <v>30190</v>
      </c>
      <c r="D20" s="116" t="s">
        <v>264</v>
      </c>
      <c r="E20" s="116" t="s">
        <v>99</v>
      </c>
      <c r="F20" s="116">
        <v>4</v>
      </c>
      <c r="G20" s="24"/>
      <c r="H20" s="3"/>
      <c r="I20" s="93">
        <f t="shared" si="8"/>
        <v>0</v>
      </c>
      <c r="J20" s="2"/>
      <c r="K20" s="3"/>
      <c r="L20" s="94">
        <f t="shared" si="2"/>
        <v>0</v>
      </c>
      <c r="M20" s="4"/>
      <c r="N20" s="94">
        <f t="shared" si="3"/>
        <v>0</v>
      </c>
      <c r="O20" s="94">
        <f t="shared" si="4"/>
        <v>0</v>
      </c>
      <c r="P20" s="2"/>
      <c r="Q20" s="3"/>
      <c r="R20" s="94">
        <f t="shared" si="5"/>
        <v>0</v>
      </c>
      <c r="S20" s="3"/>
      <c r="T20" s="94">
        <f t="shared" si="9"/>
        <v>0</v>
      </c>
      <c r="U20" s="93">
        <f t="shared" si="10"/>
        <v>0</v>
      </c>
      <c r="V20" s="5" t="str">
        <f>IF(COUNTBLANK(G20:H20)+COUNTBLANK(J20:K20)+COUNTBLANK(M20:M20)+COUNTBLANK(P20:Q20)+COUNTBLANK(S20:S20)=8,"",
IF(G20&lt;Limity!$C$5," Data gotowości zbyt wczesna lub nie uzupełniona.","")&amp;
IF(G20&gt;Limity!$D$5," Data gotowości zbyt późna lub wypełnona nieprawidłowo.","")&amp;
IF(OR(ROUND(K20,2)&lt;=0,ROUND(Q20,2)&lt;=0,ROUND(M20,2)&lt;=0,ROUND(S20,2)&lt;=0,ROUND(H20,2)&lt;=0)," Co najmniej jedna wartość nie jest większa od zera.","")&amp;
IF(K20&gt;Limity!$D$6," Abonament za Usługę TD w Wariancie A ponad limit.","")&amp;
IF(Q20&gt;Limity!$D$7," Abonament za Usługę TD w Wariancie B ponad limit.","")&amp;
IF(Q20-K20&gt;Limity!$D$8," Różnica wartości abonamentów za Usługę TD wariantów A i B ponad limit.","")&amp;
IF(M20&gt;Limity!$D$9," Abonament za zwiększenie przepustowości w Wariancie A ponad limit.","")&amp;
IF(S20&gt;Limity!$D$10," Abonament za zwiększenie przepustowości w Wariancie B ponad limit.","")&amp;
IF(J20=""," Nie wskazano PWR. ",IF(ISERROR(VLOOKUP(J20,'Listy punktów styku'!$B$11:$B$41,1,FALSE))," Nie wskazano PWR z listy.",""))&amp;
IF(P20=""," Nie wskazano FPS. ",IF(ISERROR(VLOOKUP(P20,'Listy punktów styku'!$B$44:$B$61,1,FALSE))," Nie wskazano FPS z listy.","")))</f>
        <v/>
      </c>
    </row>
    <row r="21" spans="1:22" s="8" customFormat="1" x14ac:dyDescent="0.35">
      <c r="A21" s="112">
        <v>7</v>
      </c>
      <c r="B21" s="113">
        <v>60647999</v>
      </c>
      <c r="C21" s="114">
        <v>30189</v>
      </c>
      <c r="D21" s="116" t="s">
        <v>1073</v>
      </c>
      <c r="E21" s="116" t="s">
        <v>99</v>
      </c>
      <c r="F21" s="116" t="s">
        <v>1091</v>
      </c>
      <c r="G21" s="24"/>
      <c r="H21" s="3"/>
      <c r="I21" s="93">
        <f t="shared" si="8"/>
        <v>0</v>
      </c>
      <c r="J21" s="2"/>
      <c r="K21" s="3"/>
      <c r="L21" s="94">
        <f t="shared" si="2"/>
        <v>0</v>
      </c>
      <c r="M21" s="4"/>
      <c r="N21" s="94">
        <f t="shared" si="3"/>
        <v>0</v>
      </c>
      <c r="O21" s="94">
        <f t="shared" si="4"/>
        <v>0</v>
      </c>
      <c r="P21" s="2"/>
      <c r="Q21" s="3"/>
      <c r="R21" s="94">
        <f t="shared" si="5"/>
        <v>0</v>
      </c>
      <c r="S21" s="3"/>
      <c r="T21" s="94">
        <f t="shared" si="9"/>
        <v>0</v>
      </c>
      <c r="U21" s="93">
        <f t="shared" si="10"/>
        <v>0</v>
      </c>
      <c r="V21" s="5" t="str">
        <f>IF(COUNTBLANK(G21:H21)+COUNTBLANK(J21:K21)+COUNTBLANK(M21:M21)+COUNTBLANK(P21:Q21)+COUNTBLANK(S21:S21)=8,"",
IF(G21&lt;Limity!$C$5," Data gotowości zbyt wczesna lub nie uzupełniona.","")&amp;
IF(G21&gt;Limity!$D$5," Data gotowości zbyt późna lub wypełnona nieprawidłowo.","")&amp;
IF(OR(ROUND(K21,2)&lt;=0,ROUND(Q21,2)&lt;=0,ROUND(M21,2)&lt;=0,ROUND(S21,2)&lt;=0,ROUND(H21,2)&lt;=0)," Co najmniej jedna wartość nie jest większa od zera.","")&amp;
IF(K21&gt;Limity!$D$6," Abonament za Usługę TD w Wariancie A ponad limit.","")&amp;
IF(Q21&gt;Limity!$D$7," Abonament za Usługę TD w Wariancie B ponad limit.","")&amp;
IF(Q21-K21&gt;Limity!$D$8," Różnica wartości abonamentów za Usługę TD wariantów A i B ponad limit.","")&amp;
IF(M21&gt;Limity!$D$9," Abonament za zwiększenie przepustowości w Wariancie A ponad limit.","")&amp;
IF(S21&gt;Limity!$D$10," Abonament za zwiększenie przepustowości w Wariancie B ponad limit.","")&amp;
IF(J21=""," Nie wskazano PWR. ",IF(ISERROR(VLOOKUP(J21,'Listy punktów styku'!$B$11:$B$41,1,FALSE))," Nie wskazano PWR z listy.",""))&amp;
IF(P21=""," Nie wskazano FPS. ",IF(ISERROR(VLOOKUP(P21,'Listy punktów styku'!$B$44:$B$61,1,FALSE))," Nie wskazano FPS z listy.","")))</f>
        <v/>
      </c>
    </row>
    <row r="22" spans="1:22" s="8" customFormat="1" x14ac:dyDescent="0.35">
      <c r="A22" s="112">
        <v>8</v>
      </c>
      <c r="B22" s="113">
        <v>76971</v>
      </c>
      <c r="C22" s="114">
        <v>64750</v>
      </c>
      <c r="D22" s="116" t="s">
        <v>187</v>
      </c>
      <c r="E22" s="116" t="s">
        <v>99</v>
      </c>
      <c r="F22" s="116">
        <v>53</v>
      </c>
      <c r="G22" s="24"/>
      <c r="H22" s="3"/>
      <c r="I22" s="93">
        <f t="shared" si="8"/>
        <v>0</v>
      </c>
      <c r="J22" s="2"/>
      <c r="K22" s="3"/>
      <c r="L22" s="94">
        <f t="shared" si="2"/>
        <v>0</v>
      </c>
      <c r="M22" s="4"/>
      <c r="N22" s="94">
        <f t="shared" si="3"/>
        <v>0</v>
      </c>
      <c r="O22" s="94">
        <f t="shared" si="4"/>
        <v>0</v>
      </c>
      <c r="P22" s="2"/>
      <c r="Q22" s="3"/>
      <c r="R22" s="94">
        <f t="shared" si="5"/>
        <v>0</v>
      </c>
      <c r="S22" s="3"/>
      <c r="T22" s="94">
        <f t="shared" si="9"/>
        <v>0</v>
      </c>
      <c r="U22" s="93">
        <f t="shared" si="10"/>
        <v>0</v>
      </c>
      <c r="V22" s="5" t="str">
        <f>IF(COUNTBLANK(G22:H22)+COUNTBLANK(J22:K22)+COUNTBLANK(M22:M22)+COUNTBLANK(P22:Q22)+COUNTBLANK(S22:S22)=8,"",
IF(G22&lt;Limity!$C$5," Data gotowości zbyt wczesna lub nie uzupełniona.","")&amp;
IF(G22&gt;Limity!$D$5," Data gotowości zbyt późna lub wypełnona nieprawidłowo.","")&amp;
IF(OR(ROUND(K22,2)&lt;=0,ROUND(Q22,2)&lt;=0,ROUND(M22,2)&lt;=0,ROUND(S22,2)&lt;=0,ROUND(H22,2)&lt;=0)," Co najmniej jedna wartość nie jest większa od zera.","")&amp;
IF(K22&gt;Limity!$D$6," Abonament za Usługę TD w Wariancie A ponad limit.","")&amp;
IF(Q22&gt;Limity!$D$7," Abonament za Usługę TD w Wariancie B ponad limit.","")&amp;
IF(Q22-K22&gt;Limity!$D$8," Różnica wartości abonamentów za Usługę TD wariantów A i B ponad limit.","")&amp;
IF(M22&gt;Limity!$D$9," Abonament za zwiększenie przepustowości w Wariancie A ponad limit.","")&amp;
IF(S22&gt;Limity!$D$10," Abonament za zwiększenie przepustowości w Wariancie B ponad limit.","")&amp;
IF(J22=""," Nie wskazano PWR. ",IF(ISERROR(VLOOKUP(J22,'Listy punktów styku'!$B$11:$B$41,1,FALSE))," Nie wskazano PWR z listy.",""))&amp;
IF(P22=""," Nie wskazano FPS. ",IF(ISERROR(VLOOKUP(P22,'Listy punktów styku'!$B$44:$B$61,1,FALSE))," Nie wskazano FPS z listy.","")))</f>
        <v/>
      </c>
    </row>
    <row r="23" spans="1:22" s="8" customFormat="1" x14ac:dyDescent="0.35">
      <c r="A23" s="112">
        <v>9</v>
      </c>
      <c r="B23" s="113">
        <v>78467</v>
      </c>
      <c r="C23" s="114">
        <v>86517</v>
      </c>
      <c r="D23" s="116" t="s">
        <v>268</v>
      </c>
      <c r="E23" s="116" t="s">
        <v>99</v>
      </c>
      <c r="F23" s="116">
        <v>8</v>
      </c>
      <c r="G23" s="24"/>
      <c r="H23" s="3"/>
      <c r="I23" s="93">
        <f t="shared" si="8"/>
        <v>0</v>
      </c>
      <c r="J23" s="2"/>
      <c r="K23" s="3"/>
      <c r="L23" s="94">
        <f t="shared" si="2"/>
        <v>0</v>
      </c>
      <c r="M23" s="4"/>
      <c r="N23" s="94">
        <f t="shared" si="3"/>
        <v>0</v>
      </c>
      <c r="O23" s="94">
        <f t="shared" si="4"/>
        <v>0</v>
      </c>
      <c r="P23" s="2"/>
      <c r="Q23" s="3"/>
      <c r="R23" s="94">
        <f t="shared" si="5"/>
        <v>0</v>
      </c>
      <c r="S23" s="3"/>
      <c r="T23" s="94">
        <f t="shared" si="9"/>
        <v>0</v>
      </c>
      <c r="U23" s="93">
        <f t="shared" si="10"/>
        <v>0</v>
      </c>
      <c r="V23" s="5" t="str">
        <f>IF(COUNTBLANK(G23:H23)+COUNTBLANK(J23:K23)+COUNTBLANK(M23:M23)+COUNTBLANK(P23:Q23)+COUNTBLANK(S23:S23)=8,"",
IF(G23&lt;Limity!$C$5," Data gotowości zbyt wczesna lub nie uzupełniona.","")&amp;
IF(G23&gt;Limity!$D$5," Data gotowości zbyt późna lub wypełnona nieprawidłowo.","")&amp;
IF(OR(ROUND(K23,2)&lt;=0,ROUND(Q23,2)&lt;=0,ROUND(M23,2)&lt;=0,ROUND(S23,2)&lt;=0,ROUND(H23,2)&lt;=0)," Co najmniej jedna wartość nie jest większa od zera.","")&amp;
IF(K23&gt;Limity!$D$6," Abonament za Usługę TD w Wariancie A ponad limit.","")&amp;
IF(Q23&gt;Limity!$D$7," Abonament za Usługę TD w Wariancie B ponad limit.","")&amp;
IF(Q23-K23&gt;Limity!$D$8," Różnica wartości abonamentów za Usługę TD wariantów A i B ponad limit.","")&amp;
IF(M23&gt;Limity!$D$9," Abonament za zwiększenie przepustowości w Wariancie A ponad limit.","")&amp;
IF(S23&gt;Limity!$D$10," Abonament za zwiększenie przepustowości w Wariancie B ponad limit.","")&amp;
IF(J23=""," Nie wskazano PWR. ",IF(ISERROR(VLOOKUP(J23,'Listy punktów styku'!$B$11:$B$41,1,FALSE))," Nie wskazano PWR z listy.",""))&amp;
IF(P23=""," Nie wskazano FPS. ",IF(ISERROR(VLOOKUP(P23,'Listy punktów styku'!$B$44:$B$61,1,FALSE))," Nie wskazano FPS z listy.","")))</f>
        <v/>
      </c>
    </row>
    <row r="24" spans="1:22" s="8" customFormat="1" x14ac:dyDescent="0.35">
      <c r="A24" s="112">
        <v>10</v>
      </c>
      <c r="B24" s="113">
        <v>475245966</v>
      </c>
      <c r="C24" s="114">
        <v>89094</v>
      </c>
      <c r="D24" s="116" t="s">
        <v>1068</v>
      </c>
      <c r="E24" s="116" t="s">
        <v>1096</v>
      </c>
      <c r="F24" s="116" t="s">
        <v>1078</v>
      </c>
      <c r="G24" s="24"/>
      <c r="H24" s="3"/>
      <c r="I24" s="93">
        <f t="shared" si="8"/>
        <v>0</v>
      </c>
      <c r="J24" s="2"/>
      <c r="K24" s="3"/>
      <c r="L24" s="94">
        <f t="shared" si="2"/>
        <v>0</v>
      </c>
      <c r="M24" s="4"/>
      <c r="N24" s="94">
        <f t="shared" si="3"/>
        <v>0</v>
      </c>
      <c r="O24" s="94">
        <f t="shared" si="4"/>
        <v>0</v>
      </c>
      <c r="P24" s="2"/>
      <c r="Q24" s="3"/>
      <c r="R24" s="94">
        <f t="shared" si="5"/>
        <v>0</v>
      </c>
      <c r="S24" s="3"/>
      <c r="T24" s="94">
        <f t="shared" si="9"/>
        <v>0</v>
      </c>
      <c r="U24" s="93">
        <f t="shared" si="10"/>
        <v>0</v>
      </c>
      <c r="V24" s="5" t="str">
        <f>IF(COUNTBLANK(G24:H24)+COUNTBLANK(J24:K24)+COUNTBLANK(M24:M24)+COUNTBLANK(P24:Q24)+COUNTBLANK(S24:S24)=8,"",
IF(G24&lt;Limity!$C$5," Data gotowości zbyt wczesna lub nie uzupełniona.","")&amp;
IF(G24&gt;Limity!$D$5," Data gotowości zbyt późna lub wypełnona nieprawidłowo.","")&amp;
IF(OR(ROUND(K24,2)&lt;=0,ROUND(Q24,2)&lt;=0,ROUND(M24,2)&lt;=0,ROUND(S24,2)&lt;=0,ROUND(H24,2)&lt;=0)," Co najmniej jedna wartość nie jest większa od zera.","")&amp;
IF(K24&gt;Limity!$D$6," Abonament za Usługę TD w Wariancie A ponad limit.","")&amp;
IF(Q24&gt;Limity!$D$7," Abonament za Usługę TD w Wariancie B ponad limit.","")&amp;
IF(Q24-K24&gt;Limity!$D$8," Różnica wartości abonamentów za Usługę TD wariantów A i B ponad limit.","")&amp;
IF(M24&gt;Limity!$D$9," Abonament za zwiększenie przepustowości w Wariancie A ponad limit.","")&amp;
IF(S24&gt;Limity!$D$10," Abonament za zwiększenie przepustowości w Wariancie B ponad limit.","")&amp;
IF(J24=""," Nie wskazano PWR. ",IF(ISERROR(VLOOKUP(J24,'Listy punktów styku'!$B$11:$B$41,1,FALSE))," Nie wskazano PWR z listy.",""))&amp;
IF(P24=""," Nie wskazano FPS. ",IF(ISERROR(VLOOKUP(P24,'Listy punktów styku'!$B$44:$B$61,1,FALSE))," Nie wskazano FPS z listy.","")))</f>
        <v/>
      </c>
    </row>
    <row r="25" spans="1:22" s="8" customFormat="1" x14ac:dyDescent="0.35">
      <c r="A25" s="112">
        <v>11</v>
      </c>
      <c r="B25" s="113">
        <v>6154870</v>
      </c>
      <c r="C25" s="114">
        <v>91355</v>
      </c>
      <c r="D25" s="116" t="s">
        <v>541</v>
      </c>
      <c r="E25" s="116"/>
      <c r="F25" s="116">
        <v>44</v>
      </c>
      <c r="G25" s="24"/>
      <c r="H25" s="3"/>
      <c r="I25" s="93">
        <f t="shared" si="8"/>
        <v>0</v>
      </c>
      <c r="J25" s="2"/>
      <c r="K25" s="3"/>
      <c r="L25" s="94">
        <f t="shared" si="2"/>
        <v>0</v>
      </c>
      <c r="M25" s="4"/>
      <c r="N25" s="94">
        <f t="shared" si="3"/>
        <v>0</v>
      </c>
      <c r="O25" s="94">
        <f t="shared" si="4"/>
        <v>0</v>
      </c>
      <c r="P25" s="2"/>
      <c r="Q25" s="3"/>
      <c r="R25" s="94">
        <f t="shared" si="5"/>
        <v>0</v>
      </c>
      <c r="S25" s="3"/>
      <c r="T25" s="94">
        <f t="shared" si="9"/>
        <v>0</v>
      </c>
      <c r="U25" s="93">
        <f t="shared" si="10"/>
        <v>0</v>
      </c>
      <c r="V25" s="5" t="str">
        <f>IF(COUNTBLANK(G25:H25)+COUNTBLANK(J25:K25)+COUNTBLANK(M25:M25)+COUNTBLANK(P25:Q25)+COUNTBLANK(S25:S25)=8,"",
IF(G25&lt;Limity!$C$5," Data gotowości zbyt wczesna lub nie uzupełniona.","")&amp;
IF(G25&gt;Limity!$D$5," Data gotowości zbyt późna lub wypełnona nieprawidłowo.","")&amp;
IF(OR(ROUND(K25,2)&lt;=0,ROUND(Q25,2)&lt;=0,ROUND(M25,2)&lt;=0,ROUND(S25,2)&lt;=0,ROUND(H25,2)&lt;=0)," Co najmniej jedna wartość nie jest większa od zera.","")&amp;
IF(K25&gt;Limity!$D$6," Abonament za Usługę TD w Wariancie A ponad limit.","")&amp;
IF(Q25&gt;Limity!$D$7," Abonament za Usługę TD w Wariancie B ponad limit.","")&amp;
IF(Q25-K25&gt;Limity!$D$8," Różnica wartości abonamentów za Usługę TD wariantów A i B ponad limit.","")&amp;
IF(M25&gt;Limity!$D$9," Abonament za zwiększenie przepustowości w Wariancie A ponad limit.","")&amp;
IF(S25&gt;Limity!$D$10," Abonament za zwiększenie przepustowości w Wariancie B ponad limit.","")&amp;
IF(J25=""," Nie wskazano PWR. ",IF(ISERROR(VLOOKUP(J25,'Listy punktów styku'!$B$11:$B$41,1,FALSE))," Nie wskazano PWR z listy.",""))&amp;
IF(P25=""," Nie wskazano FPS. ",IF(ISERROR(VLOOKUP(P25,'Listy punktów styku'!$B$44:$B$61,1,FALSE))," Nie wskazano FPS z listy.","")))</f>
        <v/>
      </c>
    </row>
    <row r="26" spans="1:22" s="8" customFormat="1" x14ac:dyDescent="0.35">
      <c r="A26" s="112">
        <v>12</v>
      </c>
      <c r="B26" s="113">
        <v>118072</v>
      </c>
      <c r="C26" s="114">
        <v>110548</v>
      </c>
      <c r="D26" s="141" t="s">
        <v>985</v>
      </c>
      <c r="E26" s="141" t="s">
        <v>120</v>
      </c>
      <c r="F26" s="141" t="s">
        <v>1221</v>
      </c>
      <c r="G26" s="24"/>
      <c r="H26" s="3"/>
      <c r="I26" s="93">
        <f t="shared" si="8"/>
        <v>0</v>
      </c>
      <c r="J26" s="2"/>
      <c r="K26" s="3"/>
      <c r="L26" s="94">
        <f t="shared" si="2"/>
        <v>0</v>
      </c>
      <c r="M26" s="4"/>
      <c r="N26" s="94">
        <f t="shared" si="3"/>
        <v>0</v>
      </c>
      <c r="O26" s="94">
        <f t="shared" si="4"/>
        <v>0</v>
      </c>
      <c r="P26" s="2"/>
      <c r="Q26" s="3"/>
      <c r="R26" s="94">
        <f t="shared" si="5"/>
        <v>0</v>
      </c>
      <c r="S26" s="3"/>
      <c r="T26" s="94">
        <f t="shared" si="9"/>
        <v>0</v>
      </c>
      <c r="U26" s="93">
        <f t="shared" si="10"/>
        <v>0</v>
      </c>
      <c r="V26" s="5" t="str">
        <f>IF(COUNTBLANK(G26:H26)+COUNTBLANK(J26:K26)+COUNTBLANK(M26:M26)+COUNTBLANK(P26:Q26)+COUNTBLANK(S26:S26)=8,"",
IF(G26&lt;Limity!$C$5," Data gotowości zbyt wczesna lub nie uzupełniona.","")&amp;
IF(G26&gt;Limity!$D$5," Data gotowości zbyt późna lub wypełnona nieprawidłowo.","")&amp;
IF(OR(ROUND(K26,2)&lt;=0,ROUND(Q26,2)&lt;=0,ROUND(M26,2)&lt;=0,ROUND(S26,2)&lt;=0,ROUND(H26,2)&lt;=0)," Co najmniej jedna wartość nie jest większa od zera.","")&amp;
IF(K26&gt;Limity!$D$6," Abonament za Usługę TD w Wariancie A ponad limit.","")&amp;
IF(Q26&gt;Limity!$D$7," Abonament za Usługę TD w Wariancie B ponad limit.","")&amp;
IF(Q26-K26&gt;Limity!$D$8," Różnica wartości abonamentów za Usługę TD wariantów A i B ponad limit.","")&amp;
IF(M26&gt;Limity!$D$9," Abonament za zwiększenie przepustowości w Wariancie A ponad limit.","")&amp;
IF(S26&gt;Limity!$D$10," Abonament za zwiększenie przepustowości w Wariancie B ponad limit.","")&amp;
IF(J26=""," Nie wskazano PWR. ",IF(ISERROR(VLOOKUP(J26,'Listy punktów styku'!$B$11:$B$41,1,FALSE))," Nie wskazano PWR z listy.",""))&amp;
IF(P26=""," Nie wskazano FPS. ",IF(ISERROR(VLOOKUP(P26,'Listy punktów styku'!$B$44:$B$61,1,FALSE))," Nie wskazano FPS z listy.","")))</f>
        <v/>
      </c>
    </row>
    <row r="27" spans="1:22" s="8" customFormat="1" x14ac:dyDescent="0.35">
      <c r="A27" s="112">
        <v>13</v>
      </c>
      <c r="B27" s="113">
        <v>94486866</v>
      </c>
      <c r="C27" s="114">
        <v>22049</v>
      </c>
      <c r="D27" s="116" t="s">
        <v>273</v>
      </c>
      <c r="E27" s="116"/>
      <c r="F27" s="116">
        <v>104</v>
      </c>
      <c r="G27" s="24"/>
      <c r="H27" s="3"/>
      <c r="I27" s="93">
        <f t="shared" si="8"/>
        <v>0</v>
      </c>
      <c r="J27" s="2"/>
      <c r="K27" s="3"/>
      <c r="L27" s="94">
        <f t="shared" si="2"/>
        <v>0</v>
      </c>
      <c r="M27" s="4"/>
      <c r="N27" s="94">
        <f t="shared" si="3"/>
        <v>0</v>
      </c>
      <c r="O27" s="94">
        <f t="shared" si="4"/>
        <v>0</v>
      </c>
      <c r="P27" s="2"/>
      <c r="Q27" s="3"/>
      <c r="R27" s="94">
        <f t="shared" si="5"/>
        <v>0</v>
      </c>
      <c r="S27" s="3"/>
      <c r="T27" s="94">
        <f t="shared" si="9"/>
        <v>0</v>
      </c>
      <c r="U27" s="93">
        <f t="shared" si="10"/>
        <v>0</v>
      </c>
      <c r="V27" s="5" t="str">
        <f>IF(COUNTBLANK(G27:H27)+COUNTBLANK(J27:K27)+COUNTBLANK(M27:M27)+COUNTBLANK(P27:Q27)+COUNTBLANK(S27:S27)=8,"",
IF(G27&lt;Limity!$C$5," Data gotowości zbyt wczesna lub nie uzupełniona.","")&amp;
IF(G27&gt;Limity!$D$5," Data gotowości zbyt późna lub wypełnona nieprawidłowo.","")&amp;
IF(OR(ROUND(K27,2)&lt;=0,ROUND(Q27,2)&lt;=0,ROUND(M27,2)&lt;=0,ROUND(S27,2)&lt;=0,ROUND(H27,2)&lt;=0)," Co najmniej jedna wartość nie jest większa od zera.","")&amp;
IF(K27&gt;Limity!$D$6," Abonament za Usługę TD w Wariancie A ponad limit.","")&amp;
IF(Q27&gt;Limity!$D$7," Abonament za Usługę TD w Wariancie B ponad limit.","")&amp;
IF(Q27-K27&gt;Limity!$D$8," Różnica wartości abonamentów za Usługę TD wariantów A i B ponad limit.","")&amp;
IF(M27&gt;Limity!$D$9," Abonament za zwiększenie przepustowości w Wariancie A ponad limit.","")&amp;
IF(S27&gt;Limity!$D$10," Abonament za zwiększenie przepustowości w Wariancie B ponad limit.","")&amp;
IF(J27=""," Nie wskazano PWR. ",IF(ISERROR(VLOOKUP(J27,'Listy punktów styku'!$B$11:$B$41,1,FALSE))," Nie wskazano PWR z listy.",""))&amp;
IF(P27=""," Nie wskazano FPS. ",IF(ISERROR(VLOOKUP(P27,'Listy punktów styku'!$B$44:$B$61,1,FALSE))," Nie wskazano FPS z listy.","")))</f>
        <v/>
      </c>
    </row>
    <row r="28" spans="1:22" s="8" customFormat="1" x14ac:dyDescent="0.35">
      <c r="A28" s="112">
        <v>14</v>
      </c>
      <c r="B28" s="113">
        <v>76807480</v>
      </c>
      <c r="C28" s="114">
        <v>121368</v>
      </c>
      <c r="D28" s="141" t="s">
        <v>1353</v>
      </c>
      <c r="E28" s="141"/>
      <c r="F28" s="141" t="s">
        <v>1074</v>
      </c>
      <c r="G28" s="24"/>
      <c r="H28" s="3"/>
      <c r="I28" s="93">
        <f t="shared" si="8"/>
        <v>0</v>
      </c>
      <c r="J28" s="2"/>
      <c r="K28" s="3"/>
      <c r="L28" s="94">
        <f t="shared" si="2"/>
        <v>0</v>
      </c>
      <c r="M28" s="4"/>
      <c r="N28" s="94">
        <f t="shared" si="3"/>
        <v>0</v>
      </c>
      <c r="O28" s="94">
        <f t="shared" si="4"/>
        <v>0</v>
      </c>
      <c r="P28" s="2"/>
      <c r="Q28" s="3"/>
      <c r="R28" s="94">
        <f t="shared" si="5"/>
        <v>0</v>
      </c>
      <c r="S28" s="3"/>
      <c r="T28" s="94">
        <f t="shared" si="9"/>
        <v>0</v>
      </c>
      <c r="U28" s="93">
        <f t="shared" si="10"/>
        <v>0</v>
      </c>
      <c r="V28" s="5" t="str">
        <f>IF(COUNTBLANK(G28:H28)+COUNTBLANK(J28:K28)+COUNTBLANK(M28:M28)+COUNTBLANK(P28:Q28)+COUNTBLANK(S28:S28)=8,"",
IF(G28&lt;Limity!$C$5," Data gotowości zbyt wczesna lub nie uzupełniona.","")&amp;
IF(G28&gt;Limity!$D$5," Data gotowości zbyt późna lub wypełnona nieprawidłowo.","")&amp;
IF(OR(ROUND(K28,2)&lt;=0,ROUND(Q28,2)&lt;=0,ROUND(M28,2)&lt;=0,ROUND(S28,2)&lt;=0,ROUND(H28,2)&lt;=0)," Co najmniej jedna wartość nie jest większa od zera.","")&amp;
IF(K28&gt;Limity!$D$6," Abonament za Usługę TD w Wariancie A ponad limit.","")&amp;
IF(Q28&gt;Limity!$D$7," Abonament za Usługę TD w Wariancie B ponad limit.","")&amp;
IF(Q28-K28&gt;Limity!$D$8," Różnica wartości abonamentów za Usługę TD wariantów A i B ponad limit.","")&amp;
IF(M28&gt;Limity!$D$9," Abonament za zwiększenie przepustowości w Wariancie A ponad limit.","")&amp;
IF(S28&gt;Limity!$D$10," Abonament za zwiększenie przepustowości w Wariancie B ponad limit.","")&amp;
IF(J28=""," Nie wskazano PWR. ",IF(ISERROR(VLOOKUP(J28,'Listy punktów styku'!$B$11:$B$41,1,FALSE))," Nie wskazano PWR z listy.",""))&amp;
IF(P28=""," Nie wskazano FPS. ",IF(ISERROR(VLOOKUP(P28,'Listy punktów styku'!$B$44:$B$61,1,FALSE))," Nie wskazano FPS z listy.","")))</f>
        <v/>
      </c>
    </row>
    <row r="29" spans="1:22" s="8" customFormat="1" x14ac:dyDescent="0.35">
      <c r="A29" s="112">
        <v>15</v>
      </c>
      <c r="B29" s="113">
        <v>7681298</v>
      </c>
      <c r="C29" s="114" t="s">
        <v>1396</v>
      </c>
      <c r="D29" s="141" t="s">
        <v>965</v>
      </c>
      <c r="E29" s="143" t="s">
        <v>1411</v>
      </c>
      <c r="F29" s="116">
        <v>1</v>
      </c>
      <c r="G29" s="24"/>
      <c r="H29" s="3"/>
      <c r="I29" s="93">
        <f t="shared" si="8"/>
        <v>0</v>
      </c>
      <c r="J29" s="2"/>
      <c r="K29" s="3"/>
      <c r="L29" s="94">
        <f t="shared" si="2"/>
        <v>0</v>
      </c>
      <c r="M29" s="4"/>
      <c r="N29" s="94">
        <f t="shared" si="3"/>
        <v>0</v>
      </c>
      <c r="O29" s="94">
        <f t="shared" si="4"/>
        <v>0</v>
      </c>
      <c r="P29" s="2"/>
      <c r="Q29" s="3"/>
      <c r="R29" s="94">
        <f t="shared" si="5"/>
        <v>0</v>
      </c>
      <c r="S29" s="3"/>
      <c r="T29" s="94">
        <f t="shared" si="9"/>
        <v>0</v>
      </c>
      <c r="U29" s="93">
        <f t="shared" si="10"/>
        <v>0</v>
      </c>
      <c r="V29" s="5" t="str">
        <f>IF(COUNTBLANK(G29:H29)+COUNTBLANK(J29:K29)+COUNTBLANK(M29:M29)+COUNTBLANK(P29:Q29)+COUNTBLANK(S29:S29)=8,"",
IF(G29&lt;Limity!$C$5," Data gotowości zbyt wczesna lub nie uzupełniona.","")&amp;
IF(G29&gt;Limity!$D$5," Data gotowości zbyt późna lub wypełnona nieprawidłowo.","")&amp;
IF(OR(ROUND(K29,2)&lt;=0,ROUND(Q29,2)&lt;=0,ROUND(M29,2)&lt;=0,ROUND(S29,2)&lt;=0,ROUND(H29,2)&lt;=0)," Co najmniej jedna wartość nie jest większa od zera.","")&amp;
IF(K29&gt;Limity!$D$6," Abonament za Usługę TD w Wariancie A ponad limit.","")&amp;
IF(Q29&gt;Limity!$D$7," Abonament za Usługę TD w Wariancie B ponad limit.","")&amp;
IF(Q29-K29&gt;Limity!$D$8," Różnica wartości abonamentów za Usługę TD wariantów A i B ponad limit.","")&amp;
IF(M29&gt;Limity!$D$9," Abonament za zwiększenie przepustowości w Wariancie A ponad limit.","")&amp;
IF(S29&gt;Limity!$D$10," Abonament za zwiększenie przepustowości w Wariancie B ponad limit.","")&amp;
IF(J29=""," Nie wskazano PWR. ",IF(ISERROR(VLOOKUP(J29,'Listy punktów styku'!$B$11:$B$41,1,FALSE))," Nie wskazano PWR z listy.",""))&amp;
IF(P29=""," Nie wskazano FPS. ",IF(ISERROR(VLOOKUP(P29,'Listy punktów styku'!$B$44:$B$61,1,FALSE))," Nie wskazano FPS z listy.","")))</f>
        <v/>
      </c>
    </row>
    <row r="30" spans="1:22" s="8" customFormat="1" x14ac:dyDescent="0.35">
      <c r="A30" s="112">
        <v>16</v>
      </c>
      <c r="B30" s="113">
        <v>149186</v>
      </c>
      <c r="C30" s="114">
        <v>133656</v>
      </c>
      <c r="D30" s="141" t="s">
        <v>965</v>
      </c>
      <c r="E30" s="143" t="s">
        <v>1412</v>
      </c>
      <c r="F30" s="116">
        <v>35</v>
      </c>
      <c r="G30" s="24"/>
      <c r="H30" s="3"/>
      <c r="I30" s="93">
        <f t="shared" si="8"/>
        <v>0</v>
      </c>
      <c r="J30" s="2"/>
      <c r="K30" s="3"/>
      <c r="L30" s="94">
        <f t="shared" si="2"/>
        <v>0</v>
      </c>
      <c r="M30" s="4"/>
      <c r="N30" s="94">
        <f t="shared" si="3"/>
        <v>0</v>
      </c>
      <c r="O30" s="94">
        <f t="shared" si="4"/>
        <v>0</v>
      </c>
      <c r="P30" s="2"/>
      <c r="Q30" s="3"/>
      <c r="R30" s="94">
        <f t="shared" si="5"/>
        <v>0</v>
      </c>
      <c r="S30" s="3"/>
      <c r="T30" s="94">
        <f t="shared" si="9"/>
        <v>0</v>
      </c>
      <c r="U30" s="93">
        <f t="shared" si="10"/>
        <v>0</v>
      </c>
      <c r="V30" s="5" t="str">
        <f>IF(COUNTBLANK(G30:H30)+COUNTBLANK(J30:K30)+COUNTBLANK(M30:M30)+COUNTBLANK(P30:Q30)+COUNTBLANK(S30:S30)=8,"",
IF(G30&lt;Limity!$C$5," Data gotowości zbyt wczesna lub nie uzupełniona.","")&amp;
IF(G30&gt;Limity!$D$5," Data gotowości zbyt późna lub wypełnona nieprawidłowo.","")&amp;
IF(OR(ROUND(K30,2)&lt;=0,ROUND(Q30,2)&lt;=0,ROUND(M30,2)&lt;=0,ROUND(S30,2)&lt;=0,ROUND(H30,2)&lt;=0)," Co najmniej jedna wartość nie jest większa od zera.","")&amp;
IF(K30&gt;Limity!$D$6," Abonament za Usługę TD w Wariancie A ponad limit.","")&amp;
IF(Q30&gt;Limity!$D$7," Abonament za Usługę TD w Wariancie B ponad limit.","")&amp;
IF(Q30-K30&gt;Limity!$D$8," Różnica wartości abonamentów za Usługę TD wariantów A i B ponad limit.","")&amp;
IF(M30&gt;Limity!$D$9," Abonament za zwiększenie przepustowości w Wariancie A ponad limit.","")&amp;
IF(S30&gt;Limity!$D$10," Abonament za zwiększenie przepustowości w Wariancie B ponad limit.","")&amp;
IF(J30=""," Nie wskazano PWR. ",IF(ISERROR(VLOOKUP(J30,'Listy punktów styku'!$B$11:$B$41,1,FALSE))," Nie wskazano PWR z listy.",""))&amp;
IF(P30=""," Nie wskazano FPS. ",IF(ISERROR(VLOOKUP(P30,'Listy punktów styku'!$B$44:$B$61,1,FALSE))," Nie wskazano FPS z listy.","")))</f>
        <v/>
      </c>
    </row>
    <row r="31" spans="1:22" s="8" customFormat="1" x14ac:dyDescent="0.35">
      <c r="A31" s="112">
        <v>17</v>
      </c>
      <c r="B31" s="113">
        <v>76027986</v>
      </c>
      <c r="C31" s="114">
        <v>90031</v>
      </c>
      <c r="D31" s="141" t="s">
        <v>965</v>
      </c>
      <c r="E31" s="141" t="s">
        <v>101</v>
      </c>
      <c r="F31" s="141" t="s">
        <v>1077</v>
      </c>
      <c r="G31" s="24"/>
      <c r="H31" s="3"/>
      <c r="I31" s="93">
        <f t="shared" si="8"/>
        <v>0</v>
      </c>
      <c r="J31" s="2"/>
      <c r="K31" s="3"/>
      <c r="L31" s="94">
        <f t="shared" si="2"/>
        <v>0</v>
      </c>
      <c r="M31" s="4"/>
      <c r="N31" s="94">
        <f t="shared" si="3"/>
        <v>0</v>
      </c>
      <c r="O31" s="94">
        <f t="shared" si="4"/>
        <v>0</v>
      </c>
      <c r="P31" s="2"/>
      <c r="Q31" s="3"/>
      <c r="R31" s="94">
        <f t="shared" si="5"/>
        <v>0</v>
      </c>
      <c r="S31" s="3"/>
      <c r="T31" s="94">
        <f t="shared" si="9"/>
        <v>0</v>
      </c>
      <c r="U31" s="93">
        <f t="shared" si="10"/>
        <v>0</v>
      </c>
      <c r="V31" s="5" t="str">
        <f>IF(COUNTBLANK(G31:H31)+COUNTBLANK(J31:K31)+COUNTBLANK(M31:M31)+COUNTBLANK(P31:Q31)+COUNTBLANK(S31:S31)=8,"",
IF(G31&lt;Limity!$C$5," Data gotowości zbyt wczesna lub nie uzupełniona.","")&amp;
IF(G31&gt;Limity!$D$5," Data gotowości zbyt późna lub wypełnona nieprawidłowo.","")&amp;
IF(OR(ROUND(K31,2)&lt;=0,ROUND(Q31,2)&lt;=0,ROUND(M31,2)&lt;=0,ROUND(S31,2)&lt;=0,ROUND(H31,2)&lt;=0)," Co najmniej jedna wartość nie jest większa od zera.","")&amp;
IF(K31&gt;Limity!$D$6," Abonament za Usługę TD w Wariancie A ponad limit.","")&amp;
IF(Q31&gt;Limity!$D$7," Abonament za Usługę TD w Wariancie B ponad limit.","")&amp;
IF(Q31-K31&gt;Limity!$D$8," Różnica wartości abonamentów za Usługę TD wariantów A i B ponad limit.","")&amp;
IF(M31&gt;Limity!$D$9," Abonament za zwiększenie przepustowości w Wariancie A ponad limit.","")&amp;
IF(S31&gt;Limity!$D$10," Abonament za zwiększenie przepustowości w Wariancie B ponad limit.","")&amp;
IF(J31=""," Nie wskazano PWR. ",IF(ISERROR(VLOOKUP(J31,'Listy punktów styku'!$B$11:$B$41,1,FALSE))," Nie wskazano PWR z listy.",""))&amp;
IF(P31=""," Nie wskazano FPS. ",IF(ISERROR(VLOOKUP(P31,'Listy punktów styku'!$B$44:$B$61,1,FALSE))," Nie wskazano FPS z listy.","")))</f>
        <v/>
      </c>
    </row>
    <row r="32" spans="1:22" s="8" customFormat="1" x14ac:dyDescent="0.35">
      <c r="A32" s="112">
        <v>18</v>
      </c>
      <c r="B32" s="113">
        <v>31737051</v>
      </c>
      <c r="C32" s="114">
        <v>69409</v>
      </c>
      <c r="D32" s="116" t="s">
        <v>1072</v>
      </c>
      <c r="E32" s="116" t="s">
        <v>99</v>
      </c>
      <c r="F32" s="116" t="s">
        <v>1088</v>
      </c>
      <c r="G32" s="24"/>
      <c r="H32" s="3"/>
      <c r="I32" s="93">
        <f t="shared" si="8"/>
        <v>0</v>
      </c>
      <c r="J32" s="2"/>
      <c r="K32" s="3"/>
      <c r="L32" s="94">
        <f t="shared" si="2"/>
        <v>0</v>
      </c>
      <c r="M32" s="4"/>
      <c r="N32" s="94">
        <f t="shared" si="3"/>
        <v>0</v>
      </c>
      <c r="O32" s="94">
        <f t="shared" si="4"/>
        <v>0</v>
      </c>
      <c r="P32" s="2"/>
      <c r="Q32" s="3"/>
      <c r="R32" s="94">
        <f t="shared" si="5"/>
        <v>0</v>
      </c>
      <c r="S32" s="3"/>
      <c r="T32" s="94">
        <f t="shared" si="9"/>
        <v>0</v>
      </c>
      <c r="U32" s="93">
        <f t="shared" si="10"/>
        <v>0</v>
      </c>
      <c r="V32" s="5" t="str">
        <f>IF(COUNTBLANK(G32:H32)+COUNTBLANK(J32:K32)+COUNTBLANK(M32:M32)+COUNTBLANK(P32:Q32)+COUNTBLANK(S32:S32)=8,"",
IF(G32&lt;Limity!$C$5," Data gotowości zbyt wczesna lub nie uzupełniona.","")&amp;
IF(G32&gt;Limity!$D$5," Data gotowości zbyt późna lub wypełnona nieprawidłowo.","")&amp;
IF(OR(ROUND(K32,2)&lt;=0,ROUND(Q32,2)&lt;=0,ROUND(M32,2)&lt;=0,ROUND(S32,2)&lt;=0,ROUND(H32,2)&lt;=0)," Co najmniej jedna wartość nie jest większa od zera.","")&amp;
IF(K32&gt;Limity!$D$6," Abonament za Usługę TD w Wariancie A ponad limit.","")&amp;
IF(Q32&gt;Limity!$D$7," Abonament za Usługę TD w Wariancie B ponad limit.","")&amp;
IF(Q32-K32&gt;Limity!$D$8," Różnica wartości abonamentów za Usługę TD wariantów A i B ponad limit.","")&amp;
IF(M32&gt;Limity!$D$9," Abonament za zwiększenie przepustowości w Wariancie A ponad limit.","")&amp;
IF(S32&gt;Limity!$D$10," Abonament za zwiększenie przepustowości w Wariancie B ponad limit.","")&amp;
IF(J32=""," Nie wskazano PWR. ",IF(ISERROR(VLOOKUP(J32,'Listy punktów styku'!$B$11:$B$41,1,FALSE))," Nie wskazano PWR z listy.",""))&amp;
IF(P32=""," Nie wskazano FPS. ",IF(ISERROR(VLOOKUP(P32,'Listy punktów styku'!$B$44:$B$61,1,FALSE))," Nie wskazano FPS z listy.","")))</f>
        <v/>
      </c>
    </row>
    <row r="33" spans="1:22" s="8" customFormat="1" x14ac:dyDescent="0.35">
      <c r="A33" s="112">
        <v>19</v>
      </c>
      <c r="B33" s="113">
        <v>194484</v>
      </c>
      <c r="C33" s="114">
        <v>275271</v>
      </c>
      <c r="D33" s="116" t="s">
        <v>279</v>
      </c>
      <c r="E33" s="116" t="s">
        <v>103</v>
      </c>
      <c r="F33" s="116">
        <v>87</v>
      </c>
      <c r="G33" s="24"/>
      <c r="H33" s="3"/>
      <c r="I33" s="93">
        <f t="shared" si="8"/>
        <v>0</v>
      </c>
      <c r="J33" s="2"/>
      <c r="K33" s="3"/>
      <c r="L33" s="94">
        <f t="shared" si="2"/>
        <v>0</v>
      </c>
      <c r="M33" s="4"/>
      <c r="N33" s="94">
        <f t="shared" si="3"/>
        <v>0</v>
      </c>
      <c r="O33" s="94">
        <f t="shared" si="4"/>
        <v>0</v>
      </c>
      <c r="P33" s="2"/>
      <c r="Q33" s="3"/>
      <c r="R33" s="94">
        <f t="shared" si="5"/>
        <v>0</v>
      </c>
      <c r="S33" s="3"/>
      <c r="T33" s="94">
        <f t="shared" si="9"/>
        <v>0</v>
      </c>
      <c r="U33" s="93">
        <f t="shared" si="10"/>
        <v>0</v>
      </c>
      <c r="V33" s="5" t="str">
        <f>IF(COUNTBLANK(G33:H33)+COUNTBLANK(J33:K33)+COUNTBLANK(M33:M33)+COUNTBLANK(P33:Q33)+COUNTBLANK(S33:S33)=8,"",
IF(G33&lt;Limity!$C$5," Data gotowości zbyt wczesna lub nie uzupełniona.","")&amp;
IF(G33&gt;Limity!$D$5," Data gotowości zbyt późna lub wypełnona nieprawidłowo.","")&amp;
IF(OR(ROUND(K33,2)&lt;=0,ROUND(Q33,2)&lt;=0,ROUND(M33,2)&lt;=0,ROUND(S33,2)&lt;=0,ROUND(H33,2)&lt;=0)," Co najmniej jedna wartość nie jest większa od zera.","")&amp;
IF(K33&gt;Limity!$D$6," Abonament za Usługę TD w Wariancie A ponad limit.","")&amp;
IF(Q33&gt;Limity!$D$7," Abonament za Usługę TD w Wariancie B ponad limit.","")&amp;
IF(Q33-K33&gt;Limity!$D$8," Różnica wartości abonamentów za Usługę TD wariantów A i B ponad limit.","")&amp;
IF(M33&gt;Limity!$D$9," Abonament za zwiększenie przepustowości w Wariancie A ponad limit.","")&amp;
IF(S33&gt;Limity!$D$10," Abonament za zwiększenie przepustowości w Wariancie B ponad limit.","")&amp;
IF(J33=""," Nie wskazano PWR. ",IF(ISERROR(VLOOKUP(J33,'Listy punktów styku'!$B$11:$B$41,1,FALSE))," Nie wskazano PWR z listy.",""))&amp;
IF(P33=""," Nie wskazano FPS. ",IF(ISERROR(VLOOKUP(P33,'Listy punktów styku'!$B$44:$B$61,1,FALSE))," Nie wskazano FPS z listy.","")))</f>
        <v/>
      </c>
    </row>
    <row r="34" spans="1:22" s="8" customFormat="1" x14ac:dyDescent="0.35">
      <c r="A34" s="112">
        <v>20</v>
      </c>
      <c r="B34" s="113">
        <v>85527819</v>
      </c>
      <c r="C34" s="114">
        <v>277813</v>
      </c>
      <c r="D34" s="116" t="s">
        <v>277</v>
      </c>
      <c r="E34" s="155" t="s">
        <v>1455</v>
      </c>
      <c r="F34" s="116">
        <v>34</v>
      </c>
      <c r="G34" s="24"/>
      <c r="H34" s="3"/>
      <c r="I34" s="93">
        <f t="shared" si="8"/>
        <v>0</v>
      </c>
      <c r="J34" s="2"/>
      <c r="K34" s="3"/>
      <c r="L34" s="94">
        <f t="shared" si="2"/>
        <v>0</v>
      </c>
      <c r="M34" s="4"/>
      <c r="N34" s="94">
        <f t="shared" si="3"/>
        <v>0</v>
      </c>
      <c r="O34" s="94">
        <f t="shared" si="4"/>
        <v>0</v>
      </c>
      <c r="P34" s="2"/>
      <c r="Q34" s="3"/>
      <c r="R34" s="94">
        <f t="shared" si="5"/>
        <v>0</v>
      </c>
      <c r="S34" s="3"/>
      <c r="T34" s="94">
        <f t="shared" si="9"/>
        <v>0</v>
      </c>
      <c r="U34" s="93">
        <f t="shared" si="10"/>
        <v>0</v>
      </c>
      <c r="V34" s="5" t="str">
        <f>IF(COUNTBLANK(G34:H34)+COUNTBLANK(J34:K34)+COUNTBLANK(M34:M34)+COUNTBLANK(P34:Q34)+COUNTBLANK(S34:S34)=8,"",
IF(G34&lt;Limity!$C$5," Data gotowości zbyt wczesna lub nie uzupełniona.","")&amp;
IF(G34&gt;Limity!$D$5," Data gotowości zbyt późna lub wypełnona nieprawidłowo.","")&amp;
IF(OR(ROUND(K34,2)&lt;=0,ROUND(Q34,2)&lt;=0,ROUND(M34,2)&lt;=0,ROUND(S34,2)&lt;=0,ROUND(H34,2)&lt;=0)," Co najmniej jedna wartość nie jest większa od zera.","")&amp;
IF(K34&gt;Limity!$D$6," Abonament za Usługę TD w Wariancie A ponad limit.","")&amp;
IF(Q34&gt;Limity!$D$7," Abonament za Usługę TD w Wariancie B ponad limit.","")&amp;
IF(Q34-K34&gt;Limity!$D$8," Różnica wartości abonamentów za Usługę TD wariantów A i B ponad limit.","")&amp;
IF(M34&gt;Limity!$D$9," Abonament za zwiększenie przepustowości w Wariancie A ponad limit.","")&amp;
IF(S34&gt;Limity!$D$10," Abonament za zwiększenie przepustowości w Wariancie B ponad limit.","")&amp;
IF(J34=""," Nie wskazano PWR. ",IF(ISERROR(VLOOKUP(J34,'Listy punktów styku'!$B$11:$B$41,1,FALSE))," Nie wskazano PWR z listy.",""))&amp;
IF(P34=""," Nie wskazano FPS. ",IF(ISERROR(VLOOKUP(P34,'Listy punktów styku'!$B$44:$B$61,1,FALSE))," Nie wskazano FPS z listy.","")))</f>
        <v/>
      </c>
    </row>
    <row r="35" spans="1:22" s="8" customFormat="1" x14ac:dyDescent="0.35">
      <c r="A35" s="112">
        <v>21</v>
      </c>
      <c r="B35" s="113">
        <v>195151</v>
      </c>
      <c r="C35" s="114">
        <v>105021</v>
      </c>
      <c r="D35" s="116" t="s">
        <v>283</v>
      </c>
      <c r="E35" s="116" t="s">
        <v>99</v>
      </c>
      <c r="F35" s="116" t="s">
        <v>284</v>
      </c>
      <c r="G35" s="24"/>
      <c r="H35" s="3"/>
      <c r="I35" s="93">
        <f t="shared" si="8"/>
        <v>0</v>
      </c>
      <c r="J35" s="2"/>
      <c r="K35" s="3"/>
      <c r="L35" s="94">
        <f t="shared" si="2"/>
        <v>0</v>
      </c>
      <c r="M35" s="4"/>
      <c r="N35" s="94">
        <f t="shared" si="3"/>
        <v>0</v>
      </c>
      <c r="O35" s="94">
        <f t="shared" si="4"/>
        <v>0</v>
      </c>
      <c r="P35" s="2"/>
      <c r="Q35" s="3"/>
      <c r="R35" s="94">
        <f t="shared" si="5"/>
        <v>0</v>
      </c>
      <c r="S35" s="3"/>
      <c r="T35" s="94">
        <f t="shared" si="9"/>
        <v>0</v>
      </c>
      <c r="U35" s="93">
        <f t="shared" si="10"/>
        <v>0</v>
      </c>
      <c r="V35" s="5" t="str">
        <f>IF(COUNTBLANK(G35:H35)+COUNTBLANK(J35:K35)+COUNTBLANK(M35:M35)+COUNTBLANK(P35:Q35)+COUNTBLANK(S35:S35)=8,"",
IF(G35&lt;Limity!$C$5," Data gotowości zbyt wczesna lub nie uzupełniona.","")&amp;
IF(G35&gt;Limity!$D$5," Data gotowości zbyt późna lub wypełnona nieprawidłowo.","")&amp;
IF(OR(ROUND(K35,2)&lt;=0,ROUND(Q35,2)&lt;=0,ROUND(M35,2)&lt;=0,ROUND(S35,2)&lt;=0,ROUND(H35,2)&lt;=0)," Co najmniej jedna wartość nie jest większa od zera.","")&amp;
IF(K35&gt;Limity!$D$6," Abonament za Usługę TD w Wariancie A ponad limit.","")&amp;
IF(Q35&gt;Limity!$D$7," Abonament za Usługę TD w Wariancie B ponad limit.","")&amp;
IF(Q35-K35&gt;Limity!$D$8," Różnica wartości abonamentów za Usługę TD wariantów A i B ponad limit.","")&amp;
IF(M35&gt;Limity!$D$9," Abonament za zwiększenie przepustowości w Wariancie A ponad limit.","")&amp;
IF(S35&gt;Limity!$D$10," Abonament za zwiększenie przepustowości w Wariancie B ponad limit.","")&amp;
IF(J35=""," Nie wskazano PWR. ",IF(ISERROR(VLOOKUP(J35,'Listy punktów styku'!$B$11:$B$41,1,FALSE))," Nie wskazano PWR z listy.",""))&amp;
IF(P35=""," Nie wskazano FPS. ",IF(ISERROR(VLOOKUP(P35,'Listy punktów styku'!$B$44:$B$61,1,FALSE))," Nie wskazano FPS z listy.","")))</f>
        <v/>
      </c>
    </row>
    <row r="36" spans="1:22" s="8" customFormat="1" x14ac:dyDescent="0.35">
      <c r="A36" s="112">
        <v>22</v>
      </c>
      <c r="B36" s="113">
        <v>4516968</v>
      </c>
      <c r="C36" s="114">
        <v>17301</v>
      </c>
      <c r="D36" s="116" t="s">
        <v>984</v>
      </c>
      <c r="E36" s="116"/>
      <c r="F36" s="116">
        <v>32</v>
      </c>
      <c r="G36" s="24"/>
      <c r="H36" s="3"/>
      <c r="I36" s="93">
        <f t="shared" si="8"/>
        <v>0</v>
      </c>
      <c r="J36" s="2"/>
      <c r="K36" s="3"/>
      <c r="L36" s="94">
        <f t="shared" si="2"/>
        <v>0</v>
      </c>
      <c r="M36" s="4"/>
      <c r="N36" s="94">
        <f t="shared" si="3"/>
        <v>0</v>
      </c>
      <c r="O36" s="94">
        <f t="shared" si="4"/>
        <v>0</v>
      </c>
      <c r="P36" s="2"/>
      <c r="Q36" s="3"/>
      <c r="R36" s="94">
        <f t="shared" si="5"/>
        <v>0</v>
      </c>
      <c r="S36" s="3"/>
      <c r="T36" s="94">
        <f t="shared" si="9"/>
        <v>0</v>
      </c>
      <c r="U36" s="93">
        <f t="shared" si="10"/>
        <v>0</v>
      </c>
      <c r="V36" s="5" t="str">
        <f>IF(COUNTBLANK(G36:H36)+COUNTBLANK(J36:K36)+COUNTBLANK(M36:M36)+COUNTBLANK(P36:Q36)+COUNTBLANK(S36:S36)=8,"",
IF(G36&lt;Limity!$C$5," Data gotowości zbyt wczesna lub nie uzupełniona.","")&amp;
IF(G36&gt;Limity!$D$5," Data gotowości zbyt późna lub wypełnona nieprawidłowo.","")&amp;
IF(OR(ROUND(K36,2)&lt;=0,ROUND(Q36,2)&lt;=0,ROUND(M36,2)&lt;=0,ROUND(S36,2)&lt;=0,ROUND(H36,2)&lt;=0)," Co najmniej jedna wartość nie jest większa od zera.","")&amp;
IF(K36&gt;Limity!$D$6," Abonament za Usługę TD w Wariancie A ponad limit.","")&amp;
IF(Q36&gt;Limity!$D$7," Abonament za Usługę TD w Wariancie B ponad limit.","")&amp;
IF(Q36-K36&gt;Limity!$D$8," Różnica wartości abonamentów za Usługę TD wariantów A i B ponad limit.","")&amp;
IF(M36&gt;Limity!$D$9," Abonament za zwiększenie przepustowości w Wariancie A ponad limit.","")&amp;
IF(S36&gt;Limity!$D$10," Abonament za zwiększenie przepustowości w Wariancie B ponad limit.","")&amp;
IF(J36=""," Nie wskazano PWR. ",IF(ISERROR(VLOOKUP(J36,'Listy punktów styku'!$B$11:$B$41,1,FALSE))," Nie wskazano PWR z listy.",""))&amp;
IF(P36=""," Nie wskazano FPS. ",IF(ISERROR(VLOOKUP(P36,'Listy punktów styku'!$B$44:$B$61,1,FALSE))," Nie wskazano FPS z listy.","")))</f>
        <v/>
      </c>
    </row>
    <row r="37" spans="1:22" s="8" customFormat="1" x14ac:dyDescent="0.35">
      <c r="A37" s="112">
        <v>23</v>
      </c>
      <c r="B37" s="113">
        <v>217722</v>
      </c>
      <c r="C37" s="114" t="s">
        <v>285</v>
      </c>
      <c r="D37" s="116" t="s">
        <v>192</v>
      </c>
      <c r="E37" s="116" t="s">
        <v>99</v>
      </c>
      <c r="F37" s="116">
        <v>27</v>
      </c>
      <c r="G37" s="24"/>
      <c r="H37" s="3"/>
      <c r="I37" s="93">
        <f t="shared" si="8"/>
        <v>0</v>
      </c>
      <c r="J37" s="2"/>
      <c r="K37" s="3"/>
      <c r="L37" s="94">
        <f t="shared" si="2"/>
        <v>0</v>
      </c>
      <c r="M37" s="4"/>
      <c r="N37" s="94">
        <f t="shared" si="3"/>
        <v>0</v>
      </c>
      <c r="O37" s="94">
        <f t="shared" si="4"/>
        <v>0</v>
      </c>
      <c r="P37" s="2"/>
      <c r="Q37" s="3"/>
      <c r="R37" s="94">
        <f t="shared" si="5"/>
        <v>0</v>
      </c>
      <c r="S37" s="3"/>
      <c r="T37" s="94">
        <f t="shared" si="9"/>
        <v>0</v>
      </c>
      <c r="U37" s="93">
        <f t="shared" si="10"/>
        <v>0</v>
      </c>
      <c r="V37" s="5" t="str">
        <f>IF(COUNTBLANK(G37:H37)+COUNTBLANK(J37:K37)+COUNTBLANK(M37:M37)+COUNTBLANK(P37:Q37)+COUNTBLANK(S37:S37)=8,"",
IF(G37&lt;Limity!$C$5," Data gotowości zbyt wczesna lub nie uzupełniona.","")&amp;
IF(G37&gt;Limity!$D$5," Data gotowości zbyt późna lub wypełnona nieprawidłowo.","")&amp;
IF(OR(ROUND(K37,2)&lt;=0,ROUND(Q37,2)&lt;=0,ROUND(M37,2)&lt;=0,ROUND(S37,2)&lt;=0,ROUND(H37,2)&lt;=0)," Co najmniej jedna wartość nie jest większa od zera.","")&amp;
IF(K37&gt;Limity!$D$6," Abonament za Usługę TD w Wariancie A ponad limit.","")&amp;
IF(Q37&gt;Limity!$D$7," Abonament za Usługę TD w Wariancie B ponad limit.","")&amp;
IF(Q37-K37&gt;Limity!$D$8," Różnica wartości abonamentów za Usługę TD wariantów A i B ponad limit.","")&amp;
IF(M37&gt;Limity!$D$9," Abonament za zwiększenie przepustowości w Wariancie A ponad limit.","")&amp;
IF(S37&gt;Limity!$D$10," Abonament za zwiększenie przepustowości w Wariancie B ponad limit.","")&amp;
IF(J37=""," Nie wskazano PWR. ",IF(ISERROR(VLOOKUP(J37,'Listy punktów styku'!$B$11:$B$41,1,FALSE))," Nie wskazano PWR z listy.",""))&amp;
IF(P37=""," Nie wskazano FPS. ",IF(ISERROR(VLOOKUP(P37,'Listy punktów styku'!$B$44:$B$61,1,FALSE))," Nie wskazano FPS z listy.","")))</f>
        <v/>
      </c>
    </row>
    <row r="38" spans="1:22" s="8" customFormat="1" x14ac:dyDescent="0.35">
      <c r="A38" s="112">
        <v>24</v>
      </c>
      <c r="B38" s="113">
        <v>9797243</v>
      </c>
      <c r="C38" s="114">
        <v>121208</v>
      </c>
      <c r="D38" s="116" t="s">
        <v>192</v>
      </c>
      <c r="E38" s="116"/>
      <c r="F38" s="116" t="s">
        <v>1086</v>
      </c>
      <c r="G38" s="24"/>
      <c r="H38" s="3"/>
      <c r="I38" s="93">
        <f t="shared" si="8"/>
        <v>0</v>
      </c>
      <c r="J38" s="2"/>
      <c r="K38" s="3"/>
      <c r="L38" s="94">
        <f t="shared" si="2"/>
        <v>0</v>
      </c>
      <c r="M38" s="4"/>
      <c r="N38" s="94">
        <f t="shared" si="3"/>
        <v>0</v>
      </c>
      <c r="O38" s="94">
        <f t="shared" si="4"/>
        <v>0</v>
      </c>
      <c r="P38" s="2"/>
      <c r="Q38" s="3"/>
      <c r="R38" s="94">
        <f t="shared" si="5"/>
        <v>0</v>
      </c>
      <c r="S38" s="3"/>
      <c r="T38" s="94">
        <f t="shared" si="9"/>
        <v>0</v>
      </c>
      <c r="U38" s="93">
        <f t="shared" si="10"/>
        <v>0</v>
      </c>
      <c r="V38" s="5" t="str">
        <f>IF(COUNTBLANK(G38:H38)+COUNTBLANK(J38:K38)+COUNTBLANK(M38:M38)+COUNTBLANK(P38:Q38)+COUNTBLANK(S38:S38)=8,"",
IF(G38&lt;Limity!$C$5," Data gotowości zbyt wczesna lub nie uzupełniona.","")&amp;
IF(G38&gt;Limity!$D$5," Data gotowości zbyt późna lub wypełnona nieprawidłowo.","")&amp;
IF(OR(ROUND(K38,2)&lt;=0,ROUND(Q38,2)&lt;=0,ROUND(M38,2)&lt;=0,ROUND(S38,2)&lt;=0,ROUND(H38,2)&lt;=0)," Co najmniej jedna wartość nie jest większa od zera.","")&amp;
IF(K38&gt;Limity!$D$6," Abonament za Usługę TD w Wariancie A ponad limit.","")&amp;
IF(Q38&gt;Limity!$D$7," Abonament za Usługę TD w Wariancie B ponad limit.","")&amp;
IF(Q38-K38&gt;Limity!$D$8," Różnica wartości abonamentów za Usługę TD wariantów A i B ponad limit.","")&amp;
IF(M38&gt;Limity!$D$9," Abonament za zwiększenie przepustowości w Wariancie A ponad limit.","")&amp;
IF(S38&gt;Limity!$D$10," Abonament za zwiększenie przepustowości w Wariancie B ponad limit.","")&amp;
IF(J38=""," Nie wskazano PWR. ",IF(ISERROR(VLOOKUP(J38,'Listy punktów styku'!$B$11:$B$41,1,FALSE))," Nie wskazano PWR z listy.",""))&amp;
IF(P38=""," Nie wskazano FPS. ",IF(ISERROR(VLOOKUP(P38,'Listy punktów styku'!$B$44:$B$61,1,FALSE))," Nie wskazano FPS z listy.","")))</f>
        <v/>
      </c>
    </row>
    <row r="39" spans="1:22" s="8" customFormat="1" x14ac:dyDescent="0.35">
      <c r="A39" s="112">
        <v>25</v>
      </c>
      <c r="B39" s="113">
        <v>57039238</v>
      </c>
      <c r="C39" s="114">
        <v>25989</v>
      </c>
      <c r="D39" s="141" t="s">
        <v>1340</v>
      </c>
      <c r="E39" s="141"/>
      <c r="F39" s="141" t="s">
        <v>1341</v>
      </c>
      <c r="G39" s="24"/>
      <c r="H39" s="3"/>
      <c r="I39" s="93">
        <f t="shared" si="8"/>
        <v>0</v>
      </c>
      <c r="J39" s="2"/>
      <c r="K39" s="3"/>
      <c r="L39" s="94">
        <f t="shared" si="2"/>
        <v>0</v>
      </c>
      <c r="M39" s="4"/>
      <c r="N39" s="94">
        <f t="shared" si="3"/>
        <v>0</v>
      </c>
      <c r="O39" s="94">
        <f t="shared" si="4"/>
        <v>0</v>
      </c>
      <c r="P39" s="2"/>
      <c r="Q39" s="3"/>
      <c r="R39" s="94">
        <f t="shared" si="5"/>
        <v>0</v>
      </c>
      <c r="S39" s="3"/>
      <c r="T39" s="94">
        <f t="shared" si="9"/>
        <v>0</v>
      </c>
      <c r="U39" s="93">
        <f t="shared" si="10"/>
        <v>0</v>
      </c>
      <c r="V39" s="5" t="str">
        <f>IF(COUNTBLANK(G39:H39)+COUNTBLANK(J39:K39)+COUNTBLANK(M39:M39)+COUNTBLANK(P39:Q39)+COUNTBLANK(S39:S39)=8,"",
IF(G39&lt;Limity!$C$5," Data gotowości zbyt wczesna lub nie uzupełniona.","")&amp;
IF(G39&gt;Limity!$D$5," Data gotowości zbyt późna lub wypełnona nieprawidłowo.","")&amp;
IF(OR(ROUND(K39,2)&lt;=0,ROUND(Q39,2)&lt;=0,ROUND(M39,2)&lt;=0,ROUND(S39,2)&lt;=0,ROUND(H39,2)&lt;=0)," Co najmniej jedna wartość nie jest większa od zera.","")&amp;
IF(K39&gt;Limity!$D$6," Abonament za Usługę TD w Wariancie A ponad limit.","")&amp;
IF(Q39&gt;Limity!$D$7," Abonament za Usługę TD w Wariancie B ponad limit.","")&amp;
IF(Q39-K39&gt;Limity!$D$8," Różnica wartości abonamentów za Usługę TD wariantów A i B ponad limit.","")&amp;
IF(M39&gt;Limity!$D$9," Abonament za zwiększenie przepustowości w Wariancie A ponad limit.","")&amp;
IF(S39&gt;Limity!$D$10," Abonament za zwiększenie przepustowości w Wariancie B ponad limit.","")&amp;
IF(J39=""," Nie wskazano PWR. ",IF(ISERROR(VLOOKUP(J39,'Listy punktów styku'!$B$11:$B$41,1,FALSE))," Nie wskazano PWR z listy.",""))&amp;
IF(P39=""," Nie wskazano FPS. ",IF(ISERROR(VLOOKUP(P39,'Listy punktów styku'!$B$44:$B$61,1,FALSE))," Nie wskazano FPS z listy.","")))</f>
        <v/>
      </c>
    </row>
    <row r="40" spans="1:22" s="8" customFormat="1" x14ac:dyDescent="0.35">
      <c r="A40" s="112">
        <v>26</v>
      </c>
      <c r="B40" s="113">
        <v>63293475</v>
      </c>
      <c r="C40" s="114">
        <v>64793</v>
      </c>
      <c r="D40" s="116" t="s">
        <v>291</v>
      </c>
      <c r="E40" s="116" t="s">
        <v>292</v>
      </c>
      <c r="F40" s="116">
        <v>15</v>
      </c>
      <c r="G40" s="24"/>
      <c r="H40" s="3"/>
      <c r="I40" s="93">
        <f t="shared" si="8"/>
        <v>0</v>
      </c>
      <c r="J40" s="2"/>
      <c r="K40" s="3"/>
      <c r="L40" s="94">
        <f t="shared" si="2"/>
        <v>0</v>
      </c>
      <c r="M40" s="4"/>
      <c r="N40" s="94">
        <f t="shared" si="3"/>
        <v>0</v>
      </c>
      <c r="O40" s="94">
        <f t="shared" si="4"/>
        <v>0</v>
      </c>
      <c r="P40" s="2"/>
      <c r="Q40" s="3"/>
      <c r="R40" s="94">
        <f t="shared" si="5"/>
        <v>0</v>
      </c>
      <c r="S40" s="3"/>
      <c r="T40" s="94">
        <f t="shared" si="9"/>
        <v>0</v>
      </c>
      <c r="U40" s="93">
        <f t="shared" si="10"/>
        <v>0</v>
      </c>
      <c r="V40" s="5" t="str">
        <f>IF(COUNTBLANK(G40:H40)+COUNTBLANK(J40:K40)+COUNTBLANK(M40:M40)+COUNTBLANK(P40:Q40)+COUNTBLANK(S40:S40)=8,"",
IF(G40&lt;Limity!$C$5," Data gotowości zbyt wczesna lub nie uzupełniona.","")&amp;
IF(G40&gt;Limity!$D$5," Data gotowości zbyt późna lub wypełnona nieprawidłowo.","")&amp;
IF(OR(ROUND(K40,2)&lt;=0,ROUND(Q40,2)&lt;=0,ROUND(M40,2)&lt;=0,ROUND(S40,2)&lt;=0,ROUND(H40,2)&lt;=0)," Co najmniej jedna wartość nie jest większa od zera.","")&amp;
IF(K40&gt;Limity!$D$6," Abonament za Usługę TD w Wariancie A ponad limit.","")&amp;
IF(Q40&gt;Limity!$D$7," Abonament za Usługę TD w Wariancie B ponad limit.","")&amp;
IF(Q40-K40&gt;Limity!$D$8," Różnica wartości abonamentów za Usługę TD wariantów A i B ponad limit.","")&amp;
IF(M40&gt;Limity!$D$9," Abonament za zwiększenie przepustowości w Wariancie A ponad limit.","")&amp;
IF(S40&gt;Limity!$D$10," Abonament za zwiększenie przepustowości w Wariancie B ponad limit.","")&amp;
IF(J40=""," Nie wskazano PWR. ",IF(ISERROR(VLOOKUP(J40,'Listy punktów styku'!$B$11:$B$41,1,FALSE))," Nie wskazano PWR z listy.",""))&amp;
IF(P40=""," Nie wskazano FPS. ",IF(ISERROR(VLOOKUP(P40,'Listy punktów styku'!$B$44:$B$61,1,FALSE))," Nie wskazano FPS z listy.","")))</f>
        <v/>
      </c>
    </row>
    <row r="41" spans="1:22" s="8" customFormat="1" x14ac:dyDescent="0.35">
      <c r="A41" s="112">
        <v>27</v>
      </c>
      <c r="B41" s="113">
        <v>271899</v>
      </c>
      <c r="C41" s="114">
        <v>56324</v>
      </c>
      <c r="D41" s="116" t="s">
        <v>296</v>
      </c>
      <c r="E41" s="116" t="s">
        <v>298</v>
      </c>
      <c r="F41" s="116">
        <v>7</v>
      </c>
      <c r="G41" s="24"/>
      <c r="H41" s="3"/>
      <c r="I41" s="93">
        <f t="shared" si="8"/>
        <v>0</v>
      </c>
      <c r="J41" s="2"/>
      <c r="K41" s="3"/>
      <c r="L41" s="94">
        <f t="shared" si="2"/>
        <v>0</v>
      </c>
      <c r="M41" s="4"/>
      <c r="N41" s="94">
        <f t="shared" si="3"/>
        <v>0</v>
      </c>
      <c r="O41" s="94">
        <f t="shared" si="4"/>
        <v>0</v>
      </c>
      <c r="P41" s="2"/>
      <c r="Q41" s="3"/>
      <c r="R41" s="94">
        <f t="shared" si="5"/>
        <v>0</v>
      </c>
      <c r="S41" s="3"/>
      <c r="T41" s="94">
        <f t="shared" si="9"/>
        <v>0</v>
      </c>
      <c r="U41" s="93">
        <f t="shared" si="10"/>
        <v>0</v>
      </c>
      <c r="V41" s="5" t="str">
        <f>IF(COUNTBLANK(G41:H41)+COUNTBLANK(J41:K41)+COUNTBLANK(M41:M41)+COUNTBLANK(P41:Q41)+COUNTBLANK(S41:S41)=8,"",
IF(G41&lt;Limity!$C$5," Data gotowości zbyt wczesna lub nie uzupełniona.","")&amp;
IF(G41&gt;Limity!$D$5," Data gotowości zbyt późna lub wypełnona nieprawidłowo.","")&amp;
IF(OR(ROUND(K41,2)&lt;=0,ROUND(Q41,2)&lt;=0,ROUND(M41,2)&lt;=0,ROUND(S41,2)&lt;=0,ROUND(H41,2)&lt;=0)," Co najmniej jedna wartość nie jest większa od zera.","")&amp;
IF(K41&gt;Limity!$D$6," Abonament za Usługę TD w Wariancie A ponad limit.","")&amp;
IF(Q41&gt;Limity!$D$7," Abonament za Usługę TD w Wariancie B ponad limit.","")&amp;
IF(Q41-K41&gt;Limity!$D$8," Różnica wartości abonamentów za Usługę TD wariantów A i B ponad limit.","")&amp;
IF(M41&gt;Limity!$D$9," Abonament za zwiększenie przepustowości w Wariancie A ponad limit.","")&amp;
IF(S41&gt;Limity!$D$10," Abonament za zwiększenie przepustowości w Wariancie B ponad limit.","")&amp;
IF(J41=""," Nie wskazano PWR. ",IF(ISERROR(VLOOKUP(J41,'Listy punktów styku'!$B$11:$B$41,1,FALSE))," Nie wskazano PWR z listy.",""))&amp;
IF(P41=""," Nie wskazano FPS. ",IF(ISERROR(VLOOKUP(P41,'Listy punktów styku'!$B$44:$B$61,1,FALSE))," Nie wskazano FPS z listy.","")))</f>
        <v/>
      </c>
    </row>
    <row r="42" spans="1:22" s="8" customFormat="1" x14ac:dyDescent="0.35">
      <c r="A42" s="112">
        <v>28</v>
      </c>
      <c r="B42" s="113">
        <v>463335</v>
      </c>
      <c r="C42" s="114">
        <v>275763</v>
      </c>
      <c r="D42" s="141" t="s">
        <v>299</v>
      </c>
      <c r="E42" s="141" t="s">
        <v>506</v>
      </c>
      <c r="F42" s="141" t="s">
        <v>1224</v>
      </c>
      <c r="G42" s="24"/>
      <c r="H42" s="3"/>
      <c r="I42" s="93">
        <f t="shared" si="8"/>
        <v>0</v>
      </c>
      <c r="J42" s="2"/>
      <c r="K42" s="3"/>
      <c r="L42" s="94">
        <f t="shared" si="2"/>
        <v>0</v>
      </c>
      <c r="M42" s="4"/>
      <c r="N42" s="94">
        <f t="shared" si="3"/>
        <v>0</v>
      </c>
      <c r="O42" s="94">
        <f t="shared" si="4"/>
        <v>0</v>
      </c>
      <c r="P42" s="2"/>
      <c r="Q42" s="3"/>
      <c r="R42" s="94">
        <f t="shared" si="5"/>
        <v>0</v>
      </c>
      <c r="S42" s="3"/>
      <c r="T42" s="94">
        <f t="shared" si="9"/>
        <v>0</v>
      </c>
      <c r="U42" s="93">
        <f t="shared" si="10"/>
        <v>0</v>
      </c>
      <c r="V42" s="5" t="str">
        <f>IF(COUNTBLANK(G42:H42)+COUNTBLANK(J42:K42)+COUNTBLANK(M42:M42)+COUNTBLANK(P42:Q42)+COUNTBLANK(S42:S42)=8,"",
IF(G42&lt;Limity!$C$5," Data gotowości zbyt wczesna lub nie uzupełniona.","")&amp;
IF(G42&gt;Limity!$D$5," Data gotowości zbyt późna lub wypełnona nieprawidłowo.","")&amp;
IF(OR(ROUND(K42,2)&lt;=0,ROUND(Q42,2)&lt;=0,ROUND(M42,2)&lt;=0,ROUND(S42,2)&lt;=0,ROUND(H42,2)&lt;=0)," Co najmniej jedna wartość nie jest większa od zera.","")&amp;
IF(K42&gt;Limity!$D$6," Abonament za Usługę TD w Wariancie A ponad limit.","")&amp;
IF(Q42&gt;Limity!$D$7," Abonament za Usługę TD w Wariancie B ponad limit.","")&amp;
IF(Q42-K42&gt;Limity!$D$8," Różnica wartości abonamentów za Usługę TD wariantów A i B ponad limit.","")&amp;
IF(M42&gt;Limity!$D$9," Abonament za zwiększenie przepustowości w Wariancie A ponad limit.","")&amp;
IF(S42&gt;Limity!$D$10," Abonament za zwiększenie przepustowości w Wariancie B ponad limit.","")&amp;
IF(J42=""," Nie wskazano PWR. ",IF(ISERROR(VLOOKUP(J42,'Listy punktów styku'!$B$11:$B$41,1,FALSE))," Nie wskazano PWR z listy.",""))&amp;
IF(P42=""," Nie wskazano FPS. ",IF(ISERROR(VLOOKUP(P42,'Listy punktów styku'!$B$44:$B$61,1,FALSE))," Nie wskazano FPS z listy.","")))</f>
        <v/>
      </c>
    </row>
    <row r="43" spans="1:22" s="8" customFormat="1" x14ac:dyDescent="0.35">
      <c r="A43" s="112">
        <v>29</v>
      </c>
      <c r="B43" s="113">
        <v>98816128</v>
      </c>
      <c r="C43" s="114">
        <v>8899</v>
      </c>
      <c r="D43" s="141" t="s">
        <v>299</v>
      </c>
      <c r="E43" s="141" t="s">
        <v>1204</v>
      </c>
      <c r="F43" s="144" t="s">
        <v>1205</v>
      </c>
      <c r="G43" s="24"/>
      <c r="H43" s="3"/>
      <c r="I43" s="93">
        <f t="shared" si="8"/>
        <v>0</v>
      </c>
      <c r="J43" s="2"/>
      <c r="K43" s="3"/>
      <c r="L43" s="94">
        <f t="shared" si="2"/>
        <v>0</v>
      </c>
      <c r="M43" s="4"/>
      <c r="N43" s="94">
        <f t="shared" si="3"/>
        <v>0</v>
      </c>
      <c r="O43" s="94">
        <f t="shared" si="4"/>
        <v>0</v>
      </c>
      <c r="P43" s="2"/>
      <c r="Q43" s="3"/>
      <c r="R43" s="94">
        <f t="shared" si="5"/>
        <v>0</v>
      </c>
      <c r="S43" s="3"/>
      <c r="T43" s="94">
        <f t="shared" si="9"/>
        <v>0</v>
      </c>
      <c r="U43" s="93">
        <f t="shared" si="10"/>
        <v>0</v>
      </c>
      <c r="V43" s="5" t="str">
        <f>IF(COUNTBLANK(G43:H43)+COUNTBLANK(J43:K43)+COUNTBLANK(M43:M43)+COUNTBLANK(P43:Q43)+COUNTBLANK(S43:S43)=8,"",
IF(G43&lt;Limity!$C$5," Data gotowości zbyt wczesna lub nie uzupełniona.","")&amp;
IF(G43&gt;Limity!$D$5," Data gotowości zbyt późna lub wypełnona nieprawidłowo.","")&amp;
IF(OR(ROUND(K43,2)&lt;=0,ROUND(Q43,2)&lt;=0,ROUND(M43,2)&lt;=0,ROUND(S43,2)&lt;=0,ROUND(H43,2)&lt;=0)," Co najmniej jedna wartość nie jest większa od zera.","")&amp;
IF(K43&gt;Limity!$D$6," Abonament za Usługę TD w Wariancie A ponad limit.","")&amp;
IF(Q43&gt;Limity!$D$7," Abonament za Usługę TD w Wariancie B ponad limit.","")&amp;
IF(Q43-K43&gt;Limity!$D$8," Różnica wartości abonamentów za Usługę TD wariantów A i B ponad limit.","")&amp;
IF(M43&gt;Limity!$D$9," Abonament za zwiększenie przepustowości w Wariancie A ponad limit.","")&amp;
IF(S43&gt;Limity!$D$10," Abonament za zwiększenie przepustowości w Wariancie B ponad limit.","")&amp;
IF(J43=""," Nie wskazano PWR. ",IF(ISERROR(VLOOKUP(J43,'Listy punktów styku'!$B$11:$B$41,1,FALSE))," Nie wskazano PWR z listy.",""))&amp;
IF(P43=""," Nie wskazano FPS. ",IF(ISERROR(VLOOKUP(P43,'Listy punktów styku'!$B$44:$B$61,1,FALSE))," Nie wskazano FPS z listy.","")))</f>
        <v/>
      </c>
    </row>
    <row r="44" spans="1:22" s="8" customFormat="1" x14ac:dyDescent="0.35">
      <c r="A44" s="112">
        <v>30</v>
      </c>
      <c r="B44" s="113">
        <v>4651792</v>
      </c>
      <c r="C44" s="114" t="s">
        <v>1137</v>
      </c>
      <c r="D44" s="141" t="s">
        <v>299</v>
      </c>
      <c r="E44" s="141" t="s">
        <v>303</v>
      </c>
      <c r="F44" s="145">
        <v>41</v>
      </c>
      <c r="G44" s="24"/>
      <c r="H44" s="3"/>
      <c r="I44" s="93">
        <f t="shared" si="8"/>
        <v>0</v>
      </c>
      <c r="J44" s="2"/>
      <c r="K44" s="3"/>
      <c r="L44" s="94">
        <f t="shared" si="2"/>
        <v>0</v>
      </c>
      <c r="M44" s="4"/>
      <c r="N44" s="94">
        <f t="shared" si="3"/>
        <v>0</v>
      </c>
      <c r="O44" s="94">
        <f t="shared" si="4"/>
        <v>0</v>
      </c>
      <c r="P44" s="2"/>
      <c r="Q44" s="3"/>
      <c r="R44" s="94">
        <f t="shared" si="5"/>
        <v>0</v>
      </c>
      <c r="S44" s="3"/>
      <c r="T44" s="94">
        <f t="shared" si="9"/>
        <v>0</v>
      </c>
      <c r="U44" s="93">
        <f t="shared" si="10"/>
        <v>0</v>
      </c>
      <c r="V44" s="5" t="str">
        <f>IF(COUNTBLANK(G44:H44)+COUNTBLANK(J44:K44)+COUNTBLANK(M44:M44)+COUNTBLANK(P44:Q44)+COUNTBLANK(S44:S44)=8,"",
IF(G44&lt;Limity!$C$5," Data gotowości zbyt wczesna lub nie uzupełniona.","")&amp;
IF(G44&gt;Limity!$D$5," Data gotowości zbyt późna lub wypełnona nieprawidłowo.","")&amp;
IF(OR(ROUND(K44,2)&lt;=0,ROUND(Q44,2)&lt;=0,ROUND(M44,2)&lt;=0,ROUND(S44,2)&lt;=0,ROUND(H44,2)&lt;=0)," Co najmniej jedna wartość nie jest większa od zera.","")&amp;
IF(K44&gt;Limity!$D$6," Abonament za Usługę TD w Wariancie A ponad limit.","")&amp;
IF(Q44&gt;Limity!$D$7," Abonament za Usługę TD w Wariancie B ponad limit.","")&amp;
IF(Q44-K44&gt;Limity!$D$8," Różnica wartości abonamentów za Usługę TD wariantów A i B ponad limit.","")&amp;
IF(M44&gt;Limity!$D$9," Abonament za zwiększenie przepustowości w Wariancie A ponad limit.","")&amp;
IF(S44&gt;Limity!$D$10," Abonament za zwiększenie przepustowości w Wariancie B ponad limit.","")&amp;
IF(J44=""," Nie wskazano PWR. ",IF(ISERROR(VLOOKUP(J44,'Listy punktów styku'!$B$11:$B$41,1,FALSE))," Nie wskazano PWR z listy.",""))&amp;
IF(P44=""," Nie wskazano FPS. ",IF(ISERROR(VLOOKUP(P44,'Listy punktów styku'!$B$44:$B$61,1,FALSE))," Nie wskazano FPS z listy.","")))</f>
        <v/>
      </c>
    </row>
    <row r="45" spans="1:22" s="8" customFormat="1" x14ac:dyDescent="0.35">
      <c r="A45" s="112">
        <v>31</v>
      </c>
      <c r="B45" s="113">
        <v>46881155</v>
      </c>
      <c r="C45" s="114">
        <v>133898</v>
      </c>
      <c r="D45" s="141" t="s">
        <v>1055</v>
      </c>
      <c r="E45" s="141" t="s">
        <v>129</v>
      </c>
      <c r="F45" s="145">
        <v>29</v>
      </c>
      <c r="G45" s="24"/>
      <c r="H45" s="3"/>
      <c r="I45" s="93">
        <f t="shared" si="8"/>
        <v>0</v>
      </c>
      <c r="J45" s="2"/>
      <c r="K45" s="3"/>
      <c r="L45" s="94">
        <f t="shared" si="2"/>
        <v>0</v>
      </c>
      <c r="M45" s="4"/>
      <c r="N45" s="94">
        <f t="shared" si="3"/>
        <v>0</v>
      </c>
      <c r="O45" s="94">
        <f t="shared" si="4"/>
        <v>0</v>
      </c>
      <c r="P45" s="2"/>
      <c r="Q45" s="3"/>
      <c r="R45" s="94">
        <f t="shared" si="5"/>
        <v>0</v>
      </c>
      <c r="S45" s="3"/>
      <c r="T45" s="94">
        <f t="shared" si="9"/>
        <v>0</v>
      </c>
      <c r="U45" s="93">
        <f t="shared" si="10"/>
        <v>0</v>
      </c>
      <c r="V45" s="5" t="str">
        <f>IF(COUNTBLANK(G45:H45)+COUNTBLANK(J45:K45)+COUNTBLANK(M45:M45)+COUNTBLANK(P45:Q45)+COUNTBLANK(S45:S45)=8,"",
IF(G45&lt;Limity!$C$5," Data gotowości zbyt wczesna lub nie uzupełniona.","")&amp;
IF(G45&gt;Limity!$D$5," Data gotowości zbyt późna lub wypełnona nieprawidłowo.","")&amp;
IF(OR(ROUND(K45,2)&lt;=0,ROUND(Q45,2)&lt;=0,ROUND(M45,2)&lt;=0,ROUND(S45,2)&lt;=0,ROUND(H45,2)&lt;=0)," Co najmniej jedna wartość nie jest większa od zera.","")&amp;
IF(K45&gt;Limity!$D$6," Abonament za Usługę TD w Wariancie A ponad limit.","")&amp;
IF(Q45&gt;Limity!$D$7," Abonament za Usługę TD w Wariancie B ponad limit.","")&amp;
IF(Q45-K45&gt;Limity!$D$8," Różnica wartości abonamentów za Usługę TD wariantów A i B ponad limit.","")&amp;
IF(M45&gt;Limity!$D$9," Abonament za zwiększenie przepustowości w Wariancie A ponad limit.","")&amp;
IF(S45&gt;Limity!$D$10," Abonament za zwiększenie przepustowości w Wariancie B ponad limit.","")&amp;
IF(J45=""," Nie wskazano PWR. ",IF(ISERROR(VLOOKUP(J45,'Listy punktów styku'!$B$11:$B$41,1,FALSE))," Nie wskazano PWR z listy.",""))&amp;
IF(P45=""," Nie wskazano FPS. ",IF(ISERROR(VLOOKUP(P45,'Listy punktów styku'!$B$44:$B$61,1,FALSE))," Nie wskazano FPS z listy.","")))</f>
        <v/>
      </c>
    </row>
    <row r="46" spans="1:22" s="8" customFormat="1" x14ac:dyDescent="0.35">
      <c r="A46" s="112">
        <v>32</v>
      </c>
      <c r="B46" s="113">
        <v>56444329</v>
      </c>
      <c r="C46" s="114">
        <v>133948</v>
      </c>
      <c r="D46" s="141" t="s">
        <v>1055</v>
      </c>
      <c r="E46" s="141" t="s">
        <v>1196</v>
      </c>
      <c r="F46" s="144" t="s">
        <v>1197</v>
      </c>
      <c r="G46" s="24"/>
      <c r="H46" s="3"/>
      <c r="I46" s="93">
        <f t="shared" si="8"/>
        <v>0</v>
      </c>
      <c r="J46" s="2"/>
      <c r="K46" s="3"/>
      <c r="L46" s="94">
        <f t="shared" si="2"/>
        <v>0</v>
      </c>
      <c r="M46" s="4"/>
      <c r="N46" s="94">
        <f t="shared" si="3"/>
        <v>0</v>
      </c>
      <c r="O46" s="94">
        <f t="shared" si="4"/>
        <v>0</v>
      </c>
      <c r="P46" s="2"/>
      <c r="Q46" s="3"/>
      <c r="R46" s="94">
        <f t="shared" si="5"/>
        <v>0</v>
      </c>
      <c r="S46" s="3"/>
      <c r="T46" s="94">
        <f t="shared" si="9"/>
        <v>0</v>
      </c>
      <c r="U46" s="93">
        <f t="shared" si="10"/>
        <v>0</v>
      </c>
      <c r="V46" s="5" t="str">
        <f>IF(COUNTBLANK(G46:H46)+COUNTBLANK(J46:K46)+COUNTBLANK(M46:M46)+COUNTBLANK(P46:Q46)+COUNTBLANK(S46:S46)=8,"",
IF(G46&lt;Limity!$C$5," Data gotowości zbyt wczesna lub nie uzupełniona.","")&amp;
IF(G46&gt;Limity!$D$5," Data gotowości zbyt późna lub wypełnona nieprawidłowo.","")&amp;
IF(OR(ROUND(K46,2)&lt;=0,ROUND(Q46,2)&lt;=0,ROUND(M46,2)&lt;=0,ROUND(S46,2)&lt;=0,ROUND(H46,2)&lt;=0)," Co najmniej jedna wartość nie jest większa od zera.","")&amp;
IF(K46&gt;Limity!$D$6," Abonament za Usługę TD w Wariancie A ponad limit.","")&amp;
IF(Q46&gt;Limity!$D$7," Abonament za Usługę TD w Wariancie B ponad limit.","")&amp;
IF(Q46-K46&gt;Limity!$D$8," Różnica wartości abonamentów za Usługę TD wariantów A i B ponad limit.","")&amp;
IF(M46&gt;Limity!$D$9," Abonament za zwiększenie przepustowości w Wariancie A ponad limit.","")&amp;
IF(S46&gt;Limity!$D$10," Abonament za zwiększenie przepustowości w Wariancie B ponad limit.","")&amp;
IF(J46=""," Nie wskazano PWR. ",IF(ISERROR(VLOOKUP(J46,'Listy punktów styku'!$B$11:$B$41,1,FALSE))," Nie wskazano PWR z listy.",""))&amp;
IF(P46=""," Nie wskazano FPS. ",IF(ISERROR(VLOOKUP(P46,'Listy punktów styku'!$B$44:$B$61,1,FALSE))," Nie wskazano FPS z listy.","")))</f>
        <v/>
      </c>
    </row>
    <row r="47" spans="1:22" s="8" customFormat="1" x14ac:dyDescent="0.35">
      <c r="A47" s="112">
        <v>33</v>
      </c>
      <c r="B47" s="113">
        <v>41476817</v>
      </c>
      <c r="C47" s="114">
        <v>277890</v>
      </c>
      <c r="D47" s="141" t="s">
        <v>1055</v>
      </c>
      <c r="E47" s="155" t="s">
        <v>1474</v>
      </c>
      <c r="F47" s="159" t="s">
        <v>1499</v>
      </c>
      <c r="G47" s="24"/>
      <c r="H47" s="3"/>
      <c r="I47" s="93">
        <f t="shared" si="8"/>
        <v>0</v>
      </c>
      <c r="J47" s="2"/>
      <c r="K47" s="3"/>
      <c r="L47" s="94">
        <f t="shared" si="2"/>
        <v>0</v>
      </c>
      <c r="M47" s="4"/>
      <c r="N47" s="94">
        <f t="shared" si="3"/>
        <v>0</v>
      </c>
      <c r="O47" s="94">
        <f t="shared" si="4"/>
        <v>0</v>
      </c>
      <c r="P47" s="2"/>
      <c r="Q47" s="3"/>
      <c r="R47" s="94">
        <f t="shared" si="5"/>
        <v>0</v>
      </c>
      <c r="S47" s="3"/>
      <c r="T47" s="94">
        <f t="shared" si="9"/>
        <v>0</v>
      </c>
      <c r="U47" s="93">
        <f t="shared" si="10"/>
        <v>0</v>
      </c>
      <c r="V47" s="5" t="str">
        <f>IF(COUNTBLANK(G47:H47)+COUNTBLANK(J47:K47)+COUNTBLANK(M47:M47)+COUNTBLANK(P47:Q47)+COUNTBLANK(S47:S47)=8,"",
IF(G47&lt;Limity!$C$5," Data gotowości zbyt wczesna lub nie uzupełniona.","")&amp;
IF(G47&gt;Limity!$D$5," Data gotowości zbyt późna lub wypełnona nieprawidłowo.","")&amp;
IF(OR(ROUND(K47,2)&lt;=0,ROUND(Q47,2)&lt;=0,ROUND(M47,2)&lt;=0,ROUND(S47,2)&lt;=0,ROUND(H47,2)&lt;=0)," Co najmniej jedna wartość nie jest większa od zera.","")&amp;
IF(K47&gt;Limity!$D$6," Abonament za Usługę TD w Wariancie A ponad limit.","")&amp;
IF(Q47&gt;Limity!$D$7," Abonament za Usługę TD w Wariancie B ponad limit.","")&amp;
IF(Q47-K47&gt;Limity!$D$8," Różnica wartości abonamentów za Usługę TD wariantów A i B ponad limit.","")&amp;
IF(M47&gt;Limity!$D$9," Abonament za zwiększenie przepustowości w Wariancie A ponad limit.","")&amp;
IF(S47&gt;Limity!$D$10," Abonament za zwiększenie przepustowości w Wariancie B ponad limit.","")&amp;
IF(J47=""," Nie wskazano PWR. ",IF(ISERROR(VLOOKUP(J47,'Listy punktów styku'!$B$11:$B$41,1,FALSE))," Nie wskazano PWR z listy.",""))&amp;
IF(P47=""," Nie wskazano FPS. ",IF(ISERROR(VLOOKUP(P47,'Listy punktów styku'!$B$44:$B$61,1,FALSE))," Nie wskazano FPS z listy.","")))</f>
        <v/>
      </c>
    </row>
    <row r="48" spans="1:22" s="8" customFormat="1" x14ac:dyDescent="0.35">
      <c r="A48" s="112">
        <v>34</v>
      </c>
      <c r="B48" s="113">
        <v>436144</v>
      </c>
      <c r="C48" s="114">
        <v>275261</v>
      </c>
      <c r="D48" s="141" t="s">
        <v>1055</v>
      </c>
      <c r="E48" s="141" t="s">
        <v>1222</v>
      </c>
      <c r="F48" s="141" t="s">
        <v>1092</v>
      </c>
      <c r="G48" s="24"/>
      <c r="H48" s="3"/>
      <c r="I48" s="93">
        <f t="shared" si="8"/>
        <v>0</v>
      </c>
      <c r="J48" s="2"/>
      <c r="K48" s="3"/>
      <c r="L48" s="94">
        <f t="shared" si="2"/>
        <v>0</v>
      </c>
      <c r="M48" s="4"/>
      <c r="N48" s="94">
        <f t="shared" si="3"/>
        <v>0</v>
      </c>
      <c r="O48" s="94">
        <f t="shared" si="4"/>
        <v>0</v>
      </c>
      <c r="P48" s="2"/>
      <c r="Q48" s="3"/>
      <c r="R48" s="94">
        <f t="shared" si="5"/>
        <v>0</v>
      </c>
      <c r="S48" s="3"/>
      <c r="T48" s="94">
        <f t="shared" si="9"/>
        <v>0</v>
      </c>
      <c r="U48" s="93">
        <f t="shared" si="10"/>
        <v>0</v>
      </c>
      <c r="V48" s="5" t="str">
        <f>IF(COUNTBLANK(G48:H48)+COUNTBLANK(J48:K48)+COUNTBLANK(M48:M48)+COUNTBLANK(P48:Q48)+COUNTBLANK(S48:S48)=8,"",
IF(G48&lt;Limity!$C$5," Data gotowości zbyt wczesna lub nie uzupełniona.","")&amp;
IF(G48&gt;Limity!$D$5," Data gotowości zbyt późna lub wypełnona nieprawidłowo.","")&amp;
IF(OR(ROUND(K48,2)&lt;=0,ROUND(Q48,2)&lt;=0,ROUND(M48,2)&lt;=0,ROUND(S48,2)&lt;=0,ROUND(H48,2)&lt;=0)," Co najmniej jedna wartość nie jest większa od zera.","")&amp;
IF(K48&gt;Limity!$D$6," Abonament za Usługę TD w Wariancie A ponad limit.","")&amp;
IF(Q48&gt;Limity!$D$7," Abonament za Usługę TD w Wariancie B ponad limit.","")&amp;
IF(Q48-K48&gt;Limity!$D$8," Różnica wartości abonamentów za Usługę TD wariantów A i B ponad limit.","")&amp;
IF(M48&gt;Limity!$D$9," Abonament za zwiększenie przepustowości w Wariancie A ponad limit.","")&amp;
IF(S48&gt;Limity!$D$10," Abonament za zwiększenie przepustowości w Wariancie B ponad limit.","")&amp;
IF(J48=""," Nie wskazano PWR. ",IF(ISERROR(VLOOKUP(J48,'Listy punktów styku'!$B$11:$B$41,1,FALSE))," Nie wskazano PWR z listy.",""))&amp;
IF(P48=""," Nie wskazano FPS. ",IF(ISERROR(VLOOKUP(P48,'Listy punktów styku'!$B$44:$B$61,1,FALSE))," Nie wskazano FPS z listy.","")))</f>
        <v/>
      </c>
    </row>
    <row r="49" spans="1:22" s="8" customFormat="1" x14ac:dyDescent="0.35">
      <c r="A49" s="112">
        <v>35</v>
      </c>
      <c r="B49" s="113">
        <v>333791</v>
      </c>
      <c r="C49" s="114">
        <v>92318</v>
      </c>
      <c r="D49" s="116" t="s">
        <v>309</v>
      </c>
      <c r="E49" s="116" t="s">
        <v>116</v>
      </c>
      <c r="F49" s="116">
        <v>29</v>
      </c>
      <c r="G49" s="24"/>
      <c r="H49" s="3"/>
      <c r="I49" s="93">
        <f t="shared" si="8"/>
        <v>0</v>
      </c>
      <c r="J49" s="2"/>
      <c r="K49" s="3"/>
      <c r="L49" s="94">
        <f t="shared" si="2"/>
        <v>0</v>
      </c>
      <c r="M49" s="4"/>
      <c r="N49" s="94">
        <f t="shared" si="3"/>
        <v>0</v>
      </c>
      <c r="O49" s="94">
        <f t="shared" si="4"/>
        <v>0</v>
      </c>
      <c r="P49" s="2"/>
      <c r="Q49" s="3"/>
      <c r="R49" s="94">
        <f t="shared" si="5"/>
        <v>0</v>
      </c>
      <c r="S49" s="3"/>
      <c r="T49" s="94">
        <f t="shared" si="9"/>
        <v>0</v>
      </c>
      <c r="U49" s="93">
        <f t="shared" si="10"/>
        <v>0</v>
      </c>
      <c r="V49" s="5" t="str">
        <f>IF(COUNTBLANK(G49:H49)+COUNTBLANK(J49:K49)+COUNTBLANK(M49:M49)+COUNTBLANK(P49:Q49)+COUNTBLANK(S49:S49)=8,"",
IF(G49&lt;Limity!$C$5," Data gotowości zbyt wczesna lub nie uzupełniona.","")&amp;
IF(G49&gt;Limity!$D$5," Data gotowości zbyt późna lub wypełnona nieprawidłowo.","")&amp;
IF(OR(ROUND(K49,2)&lt;=0,ROUND(Q49,2)&lt;=0,ROUND(M49,2)&lt;=0,ROUND(S49,2)&lt;=0,ROUND(H49,2)&lt;=0)," Co najmniej jedna wartość nie jest większa od zera.","")&amp;
IF(K49&gt;Limity!$D$6," Abonament za Usługę TD w Wariancie A ponad limit.","")&amp;
IF(Q49&gt;Limity!$D$7," Abonament za Usługę TD w Wariancie B ponad limit.","")&amp;
IF(Q49-K49&gt;Limity!$D$8," Różnica wartości abonamentów za Usługę TD wariantów A i B ponad limit.","")&amp;
IF(M49&gt;Limity!$D$9," Abonament za zwiększenie przepustowości w Wariancie A ponad limit.","")&amp;
IF(S49&gt;Limity!$D$10," Abonament za zwiększenie przepustowości w Wariancie B ponad limit.","")&amp;
IF(J49=""," Nie wskazano PWR. ",IF(ISERROR(VLOOKUP(J49,'Listy punktów styku'!$B$11:$B$41,1,FALSE))," Nie wskazano PWR z listy.",""))&amp;
IF(P49=""," Nie wskazano FPS. ",IF(ISERROR(VLOOKUP(P49,'Listy punktów styku'!$B$44:$B$61,1,FALSE))," Nie wskazano FPS z listy.","")))</f>
        <v/>
      </c>
    </row>
    <row r="50" spans="1:22" s="8" customFormat="1" x14ac:dyDescent="0.35">
      <c r="A50" s="112">
        <v>36</v>
      </c>
      <c r="B50" s="113">
        <v>333099</v>
      </c>
      <c r="C50" s="114">
        <v>92320</v>
      </c>
      <c r="D50" s="116" t="s">
        <v>307</v>
      </c>
      <c r="E50" s="116" t="s">
        <v>107</v>
      </c>
      <c r="F50" s="116">
        <v>5</v>
      </c>
      <c r="G50" s="24"/>
      <c r="H50" s="3"/>
      <c r="I50" s="93">
        <f t="shared" si="8"/>
        <v>0</v>
      </c>
      <c r="J50" s="2"/>
      <c r="K50" s="3"/>
      <c r="L50" s="94">
        <f t="shared" si="2"/>
        <v>0</v>
      </c>
      <c r="M50" s="4"/>
      <c r="N50" s="94">
        <f t="shared" si="3"/>
        <v>0</v>
      </c>
      <c r="O50" s="94">
        <f t="shared" si="4"/>
        <v>0</v>
      </c>
      <c r="P50" s="2"/>
      <c r="Q50" s="3"/>
      <c r="R50" s="94">
        <f t="shared" si="5"/>
        <v>0</v>
      </c>
      <c r="S50" s="3"/>
      <c r="T50" s="94">
        <f t="shared" si="9"/>
        <v>0</v>
      </c>
      <c r="U50" s="93">
        <f t="shared" si="10"/>
        <v>0</v>
      </c>
      <c r="V50" s="5" t="str">
        <f>IF(COUNTBLANK(G50:H50)+COUNTBLANK(J50:K50)+COUNTBLANK(M50:M50)+COUNTBLANK(P50:Q50)+COUNTBLANK(S50:S50)=8,"",
IF(G50&lt;Limity!$C$5," Data gotowości zbyt wczesna lub nie uzupełniona.","")&amp;
IF(G50&gt;Limity!$D$5," Data gotowości zbyt późna lub wypełnona nieprawidłowo.","")&amp;
IF(OR(ROUND(K50,2)&lt;=0,ROUND(Q50,2)&lt;=0,ROUND(M50,2)&lt;=0,ROUND(S50,2)&lt;=0,ROUND(H50,2)&lt;=0)," Co najmniej jedna wartość nie jest większa od zera.","")&amp;
IF(K50&gt;Limity!$D$6," Abonament za Usługę TD w Wariancie A ponad limit.","")&amp;
IF(Q50&gt;Limity!$D$7," Abonament za Usługę TD w Wariancie B ponad limit.","")&amp;
IF(Q50-K50&gt;Limity!$D$8," Różnica wartości abonamentów za Usługę TD wariantów A i B ponad limit.","")&amp;
IF(M50&gt;Limity!$D$9," Abonament za zwiększenie przepustowości w Wariancie A ponad limit.","")&amp;
IF(S50&gt;Limity!$D$10," Abonament za zwiększenie przepustowości w Wariancie B ponad limit.","")&amp;
IF(J50=""," Nie wskazano PWR. ",IF(ISERROR(VLOOKUP(J50,'Listy punktów styku'!$B$11:$B$41,1,FALSE))," Nie wskazano PWR z listy.",""))&amp;
IF(P50=""," Nie wskazano FPS. ",IF(ISERROR(VLOOKUP(P50,'Listy punktów styku'!$B$44:$B$61,1,FALSE))," Nie wskazano FPS z listy.","")))</f>
        <v/>
      </c>
    </row>
    <row r="51" spans="1:22" s="8" customFormat="1" x14ac:dyDescent="0.35">
      <c r="A51" s="112">
        <v>37</v>
      </c>
      <c r="B51" s="113">
        <v>15282504</v>
      </c>
      <c r="C51" s="114">
        <v>124769</v>
      </c>
      <c r="D51" s="141" t="s">
        <v>1318</v>
      </c>
      <c r="E51" s="141"/>
      <c r="F51" s="141" t="s">
        <v>1319</v>
      </c>
      <c r="G51" s="24"/>
      <c r="H51" s="3"/>
      <c r="I51" s="93">
        <f t="shared" si="8"/>
        <v>0</v>
      </c>
      <c r="J51" s="2"/>
      <c r="K51" s="3"/>
      <c r="L51" s="94">
        <f t="shared" si="2"/>
        <v>0</v>
      </c>
      <c r="M51" s="4"/>
      <c r="N51" s="94">
        <f t="shared" si="3"/>
        <v>0</v>
      </c>
      <c r="O51" s="94">
        <f t="shared" si="4"/>
        <v>0</v>
      </c>
      <c r="P51" s="2"/>
      <c r="Q51" s="3"/>
      <c r="R51" s="94">
        <f t="shared" si="5"/>
        <v>0</v>
      </c>
      <c r="S51" s="3"/>
      <c r="T51" s="94">
        <f t="shared" si="9"/>
        <v>0</v>
      </c>
      <c r="U51" s="93">
        <f t="shared" si="10"/>
        <v>0</v>
      </c>
      <c r="V51" s="5" t="str">
        <f>IF(COUNTBLANK(G51:H51)+COUNTBLANK(J51:K51)+COUNTBLANK(M51:M51)+COUNTBLANK(P51:Q51)+COUNTBLANK(S51:S51)=8,"",
IF(G51&lt;Limity!$C$5," Data gotowości zbyt wczesna lub nie uzupełniona.","")&amp;
IF(G51&gt;Limity!$D$5," Data gotowości zbyt późna lub wypełnona nieprawidłowo.","")&amp;
IF(OR(ROUND(K51,2)&lt;=0,ROUND(Q51,2)&lt;=0,ROUND(M51,2)&lt;=0,ROUND(S51,2)&lt;=0,ROUND(H51,2)&lt;=0)," Co najmniej jedna wartość nie jest większa od zera.","")&amp;
IF(K51&gt;Limity!$D$6," Abonament za Usługę TD w Wariancie A ponad limit.","")&amp;
IF(Q51&gt;Limity!$D$7," Abonament za Usługę TD w Wariancie B ponad limit.","")&amp;
IF(Q51-K51&gt;Limity!$D$8," Różnica wartości abonamentów za Usługę TD wariantów A i B ponad limit.","")&amp;
IF(M51&gt;Limity!$D$9," Abonament za zwiększenie przepustowości w Wariancie A ponad limit.","")&amp;
IF(S51&gt;Limity!$D$10," Abonament za zwiększenie przepustowości w Wariancie B ponad limit.","")&amp;
IF(J51=""," Nie wskazano PWR. ",IF(ISERROR(VLOOKUP(J51,'Listy punktów styku'!$B$11:$B$41,1,FALSE))," Nie wskazano PWR z listy.",""))&amp;
IF(P51=""," Nie wskazano FPS. ",IF(ISERROR(VLOOKUP(P51,'Listy punktów styku'!$B$44:$B$61,1,FALSE))," Nie wskazano FPS z listy.","")))</f>
        <v/>
      </c>
    </row>
    <row r="52" spans="1:22" s="8" customFormat="1" x14ac:dyDescent="0.35">
      <c r="A52" s="112">
        <v>38</v>
      </c>
      <c r="B52" s="113">
        <v>81788265</v>
      </c>
      <c r="C52" s="114">
        <v>50382</v>
      </c>
      <c r="D52" s="141" t="s">
        <v>1189</v>
      </c>
      <c r="E52" s="141" t="s">
        <v>506</v>
      </c>
      <c r="F52" s="144" t="s">
        <v>1097</v>
      </c>
      <c r="G52" s="24"/>
      <c r="H52" s="3"/>
      <c r="I52" s="93">
        <f t="shared" si="8"/>
        <v>0</v>
      </c>
      <c r="J52" s="2"/>
      <c r="K52" s="3"/>
      <c r="L52" s="94">
        <f t="shared" si="2"/>
        <v>0</v>
      </c>
      <c r="M52" s="4"/>
      <c r="N52" s="94">
        <f t="shared" si="3"/>
        <v>0</v>
      </c>
      <c r="O52" s="94">
        <f t="shared" si="4"/>
        <v>0</v>
      </c>
      <c r="P52" s="2"/>
      <c r="Q52" s="3"/>
      <c r="R52" s="94">
        <f t="shared" si="5"/>
        <v>0</v>
      </c>
      <c r="S52" s="3"/>
      <c r="T52" s="94">
        <f t="shared" si="9"/>
        <v>0</v>
      </c>
      <c r="U52" s="93">
        <f t="shared" si="10"/>
        <v>0</v>
      </c>
      <c r="V52" s="5" t="str">
        <f>IF(COUNTBLANK(G52:H52)+COUNTBLANK(J52:K52)+COUNTBLANK(M52:M52)+COUNTBLANK(P52:Q52)+COUNTBLANK(S52:S52)=8,"",
IF(G52&lt;Limity!$C$5," Data gotowości zbyt wczesna lub nie uzupełniona.","")&amp;
IF(G52&gt;Limity!$D$5," Data gotowości zbyt późna lub wypełnona nieprawidłowo.","")&amp;
IF(OR(ROUND(K52,2)&lt;=0,ROUND(Q52,2)&lt;=0,ROUND(M52,2)&lt;=0,ROUND(S52,2)&lt;=0,ROUND(H52,2)&lt;=0)," Co najmniej jedna wartość nie jest większa od zera.","")&amp;
IF(K52&gt;Limity!$D$6," Abonament za Usługę TD w Wariancie A ponad limit.","")&amp;
IF(Q52&gt;Limity!$D$7," Abonament za Usługę TD w Wariancie B ponad limit.","")&amp;
IF(Q52-K52&gt;Limity!$D$8," Różnica wartości abonamentów za Usługę TD wariantów A i B ponad limit.","")&amp;
IF(M52&gt;Limity!$D$9," Abonament za zwiększenie przepustowości w Wariancie A ponad limit.","")&amp;
IF(S52&gt;Limity!$D$10," Abonament za zwiększenie przepustowości w Wariancie B ponad limit.","")&amp;
IF(J52=""," Nie wskazano PWR. ",IF(ISERROR(VLOOKUP(J52,'Listy punktów styku'!$B$11:$B$41,1,FALSE))," Nie wskazano PWR z listy.",""))&amp;
IF(P52=""," Nie wskazano FPS. ",IF(ISERROR(VLOOKUP(P52,'Listy punktów styku'!$B$44:$B$61,1,FALSE))," Nie wskazano FPS z listy.","")))</f>
        <v/>
      </c>
    </row>
    <row r="53" spans="1:22" s="8" customFormat="1" x14ac:dyDescent="0.35">
      <c r="A53" s="112">
        <v>39</v>
      </c>
      <c r="B53" s="113">
        <v>14158309</v>
      </c>
      <c r="C53" s="114">
        <v>69254</v>
      </c>
      <c r="D53" s="141" t="s">
        <v>1189</v>
      </c>
      <c r="E53" s="141" t="s">
        <v>1445</v>
      </c>
      <c r="F53" s="144" t="s">
        <v>1373</v>
      </c>
      <c r="G53" s="24"/>
      <c r="H53" s="3"/>
      <c r="I53" s="93">
        <f t="shared" si="8"/>
        <v>0</v>
      </c>
      <c r="J53" s="2"/>
      <c r="K53" s="3"/>
      <c r="L53" s="94">
        <f t="shared" si="2"/>
        <v>0</v>
      </c>
      <c r="M53" s="4"/>
      <c r="N53" s="94">
        <f t="shared" si="3"/>
        <v>0</v>
      </c>
      <c r="O53" s="94">
        <f t="shared" si="4"/>
        <v>0</v>
      </c>
      <c r="P53" s="2"/>
      <c r="Q53" s="3"/>
      <c r="R53" s="94">
        <f t="shared" si="5"/>
        <v>0</v>
      </c>
      <c r="S53" s="3"/>
      <c r="T53" s="94">
        <f t="shared" si="9"/>
        <v>0</v>
      </c>
      <c r="U53" s="93">
        <f t="shared" si="10"/>
        <v>0</v>
      </c>
      <c r="V53" s="5" t="str">
        <f>IF(COUNTBLANK(G53:H53)+COUNTBLANK(J53:K53)+COUNTBLANK(M53:M53)+COUNTBLANK(P53:Q53)+COUNTBLANK(S53:S53)=8,"",
IF(G53&lt;Limity!$C$5," Data gotowości zbyt wczesna lub nie uzupełniona.","")&amp;
IF(G53&gt;Limity!$D$5," Data gotowości zbyt późna lub wypełnona nieprawidłowo.","")&amp;
IF(OR(ROUND(K53,2)&lt;=0,ROUND(Q53,2)&lt;=0,ROUND(M53,2)&lt;=0,ROUND(S53,2)&lt;=0,ROUND(H53,2)&lt;=0)," Co najmniej jedna wartość nie jest większa od zera.","")&amp;
IF(K53&gt;Limity!$D$6," Abonament za Usługę TD w Wariancie A ponad limit.","")&amp;
IF(Q53&gt;Limity!$D$7," Abonament za Usługę TD w Wariancie B ponad limit.","")&amp;
IF(Q53-K53&gt;Limity!$D$8," Różnica wartości abonamentów za Usługę TD wariantów A i B ponad limit.","")&amp;
IF(M53&gt;Limity!$D$9," Abonament za zwiększenie przepustowości w Wariancie A ponad limit.","")&amp;
IF(S53&gt;Limity!$D$10," Abonament za zwiększenie przepustowości w Wariancie B ponad limit.","")&amp;
IF(J53=""," Nie wskazano PWR. ",IF(ISERROR(VLOOKUP(J53,'Listy punktów styku'!$B$11:$B$41,1,FALSE))," Nie wskazano PWR z listy.",""))&amp;
IF(P53=""," Nie wskazano FPS. ",IF(ISERROR(VLOOKUP(P53,'Listy punktów styku'!$B$44:$B$61,1,FALSE))," Nie wskazano FPS z listy.","")))</f>
        <v/>
      </c>
    </row>
    <row r="54" spans="1:22" s="8" customFormat="1" x14ac:dyDescent="0.35">
      <c r="A54" s="112">
        <v>40</v>
      </c>
      <c r="B54" s="113">
        <v>364127</v>
      </c>
      <c r="C54" s="114">
        <v>31963</v>
      </c>
      <c r="D54" s="116" t="s">
        <v>949</v>
      </c>
      <c r="E54" s="116" t="s">
        <v>950</v>
      </c>
      <c r="F54" s="116">
        <v>1</v>
      </c>
      <c r="G54" s="24"/>
      <c r="H54" s="3"/>
      <c r="I54" s="93">
        <f t="shared" si="8"/>
        <v>0</v>
      </c>
      <c r="J54" s="2"/>
      <c r="K54" s="3"/>
      <c r="L54" s="94">
        <f t="shared" si="2"/>
        <v>0</v>
      </c>
      <c r="M54" s="4"/>
      <c r="N54" s="94">
        <f t="shared" si="3"/>
        <v>0</v>
      </c>
      <c r="O54" s="94">
        <f t="shared" si="4"/>
        <v>0</v>
      </c>
      <c r="P54" s="2"/>
      <c r="Q54" s="3"/>
      <c r="R54" s="94">
        <f t="shared" si="5"/>
        <v>0</v>
      </c>
      <c r="S54" s="3"/>
      <c r="T54" s="94">
        <f t="shared" si="9"/>
        <v>0</v>
      </c>
      <c r="U54" s="93">
        <f t="shared" si="10"/>
        <v>0</v>
      </c>
      <c r="V54" s="5" t="str">
        <f>IF(COUNTBLANK(G54:H54)+COUNTBLANK(J54:K54)+COUNTBLANK(M54:M54)+COUNTBLANK(P54:Q54)+COUNTBLANK(S54:S54)=8,"",
IF(G54&lt;Limity!$C$5," Data gotowości zbyt wczesna lub nie uzupełniona.","")&amp;
IF(G54&gt;Limity!$D$5," Data gotowości zbyt późna lub wypełnona nieprawidłowo.","")&amp;
IF(OR(ROUND(K54,2)&lt;=0,ROUND(Q54,2)&lt;=0,ROUND(M54,2)&lt;=0,ROUND(S54,2)&lt;=0,ROUND(H54,2)&lt;=0)," Co najmniej jedna wartość nie jest większa od zera.","")&amp;
IF(K54&gt;Limity!$D$6," Abonament za Usługę TD w Wariancie A ponad limit.","")&amp;
IF(Q54&gt;Limity!$D$7," Abonament za Usługę TD w Wariancie B ponad limit.","")&amp;
IF(Q54-K54&gt;Limity!$D$8," Różnica wartości abonamentów za Usługę TD wariantów A i B ponad limit.","")&amp;
IF(M54&gt;Limity!$D$9," Abonament za zwiększenie przepustowości w Wariancie A ponad limit.","")&amp;
IF(S54&gt;Limity!$D$10," Abonament za zwiększenie przepustowości w Wariancie B ponad limit.","")&amp;
IF(J54=""," Nie wskazano PWR. ",IF(ISERROR(VLOOKUP(J54,'Listy punktów styku'!$B$11:$B$41,1,FALSE))," Nie wskazano PWR z listy.",""))&amp;
IF(P54=""," Nie wskazano FPS. ",IF(ISERROR(VLOOKUP(P54,'Listy punktów styku'!$B$44:$B$61,1,FALSE))," Nie wskazano FPS z listy.","")))</f>
        <v/>
      </c>
    </row>
    <row r="55" spans="1:22" s="8" customFormat="1" x14ac:dyDescent="0.35">
      <c r="A55" s="112">
        <v>41</v>
      </c>
      <c r="B55" s="113">
        <v>516170</v>
      </c>
      <c r="C55" s="114">
        <v>61601</v>
      </c>
      <c r="D55" s="116" t="s">
        <v>316</v>
      </c>
      <c r="E55" s="116" t="s">
        <v>99</v>
      </c>
      <c r="F55" s="116">
        <v>16</v>
      </c>
      <c r="G55" s="24"/>
      <c r="H55" s="3"/>
      <c r="I55" s="93">
        <f t="shared" si="8"/>
        <v>0</v>
      </c>
      <c r="J55" s="2"/>
      <c r="K55" s="3"/>
      <c r="L55" s="94">
        <f t="shared" si="2"/>
        <v>0</v>
      </c>
      <c r="M55" s="4"/>
      <c r="N55" s="94">
        <f t="shared" si="3"/>
        <v>0</v>
      </c>
      <c r="O55" s="94">
        <f t="shared" si="4"/>
        <v>0</v>
      </c>
      <c r="P55" s="2"/>
      <c r="Q55" s="3"/>
      <c r="R55" s="94">
        <f t="shared" si="5"/>
        <v>0</v>
      </c>
      <c r="S55" s="3"/>
      <c r="T55" s="94">
        <f t="shared" si="9"/>
        <v>0</v>
      </c>
      <c r="U55" s="93">
        <f t="shared" si="10"/>
        <v>0</v>
      </c>
      <c r="V55" s="5" t="str">
        <f>IF(COUNTBLANK(G55:H55)+COUNTBLANK(J55:K55)+COUNTBLANK(M55:M55)+COUNTBLANK(P55:Q55)+COUNTBLANK(S55:S55)=8,"",
IF(G55&lt;Limity!$C$5," Data gotowości zbyt wczesna lub nie uzupełniona.","")&amp;
IF(G55&gt;Limity!$D$5," Data gotowości zbyt późna lub wypełnona nieprawidłowo.","")&amp;
IF(OR(ROUND(K55,2)&lt;=0,ROUND(Q55,2)&lt;=0,ROUND(M55,2)&lt;=0,ROUND(S55,2)&lt;=0,ROUND(H55,2)&lt;=0)," Co najmniej jedna wartość nie jest większa od zera.","")&amp;
IF(K55&gt;Limity!$D$6," Abonament za Usługę TD w Wariancie A ponad limit.","")&amp;
IF(Q55&gt;Limity!$D$7," Abonament za Usługę TD w Wariancie B ponad limit.","")&amp;
IF(Q55-K55&gt;Limity!$D$8," Różnica wartości abonamentów za Usługę TD wariantów A i B ponad limit.","")&amp;
IF(M55&gt;Limity!$D$9," Abonament za zwiększenie przepustowości w Wariancie A ponad limit.","")&amp;
IF(S55&gt;Limity!$D$10," Abonament za zwiększenie przepustowości w Wariancie B ponad limit.","")&amp;
IF(J55=""," Nie wskazano PWR. ",IF(ISERROR(VLOOKUP(J55,'Listy punktów styku'!$B$11:$B$41,1,FALSE))," Nie wskazano PWR z listy.",""))&amp;
IF(P55=""," Nie wskazano FPS. ",IF(ISERROR(VLOOKUP(P55,'Listy punktów styku'!$B$44:$B$61,1,FALSE))," Nie wskazano FPS z listy.","")))</f>
        <v/>
      </c>
    </row>
    <row r="56" spans="1:22" s="8" customFormat="1" x14ac:dyDescent="0.35">
      <c r="A56" s="112">
        <v>42</v>
      </c>
      <c r="B56" s="113">
        <v>517410</v>
      </c>
      <c r="C56" s="114">
        <v>61902</v>
      </c>
      <c r="D56" s="116" t="s">
        <v>318</v>
      </c>
      <c r="E56" s="116" t="s">
        <v>99</v>
      </c>
      <c r="F56" s="116">
        <v>33</v>
      </c>
      <c r="G56" s="24"/>
      <c r="H56" s="3"/>
      <c r="I56" s="93">
        <f t="shared" si="8"/>
        <v>0</v>
      </c>
      <c r="J56" s="2"/>
      <c r="K56" s="3"/>
      <c r="L56" s="94">
        <f t="shared" si="2"/>
        <v>0</v>
      </c>
      <c r="M56" s="4"/>
      <c r="N56" s="94">
        <f t="shared" si="3"/>
        <v>0</v>
      </c>
      <c r="O56" s="94">
        <f t="shared" si="4"/>
        <v>0</v>
      </c>
      <c r="P56" s="2"/>
      <c r="Q56" s="3"/>
      <c r="R56" s="94">
        <f t="shared" si="5"/>
        <v>0</v>
      </c>
      <c r="S56" s="3"/>
      <c r="T56" s="94">
        <f t="shared" si="9"/>
        <v>0</v>
      </c>
      <c r="U56" s="93">
        <f t="shared" si="10"/>
        <v>0</v>
      </c>
      <c r="V56" s="5" t="str">
        <f>IF(COUNTBLANK(G56:H56)+COUNTBLANK(J56:K56)+COUNTBLANK(M56:M56)+COUNTBLANK(P56:Q56)+COUNTBLANK(S56:S56)=8,"",
IF(G56&lt;Limity!$C$5," Data gotowości zbyt wczesna lub nie uzupełniona.","")&amp;
IF(G56&gt;Limity!$D$5," Data gotowości zbyt późna lub wypełnona nieprawidłowo.","")&amp;
IF(OR(ROUND(K56,2)&lt;=0,ROUND(Q56,2)&lt;=0,ROUND(M56,2)&lt;=0,ROUND(S56,2)&lt;=0,ROUND(H56,2)&lt;=0)," Co najmniej jedna wartość nie jest większa od zera.","")&amp;
IF(K56&gt;Limity!$D$6," Abonament za Usługę TD w Wariancie A ponad limit.","")&amp;
IF(Q56&gt;Limity!$D$7," Abonament za Usługę TD w Wariancie B ponad limit.","")&amp;
IF(Q56-K56&gt;Limity!$D$8," Różnica wartości abonamentów za Usługę TD wariantów A i B ponad limit.","")&amp;
IF(M56&gt;Limity!$D$9," Abonament za zwiększenie przepustowości w Wariancie A ponad limit.","")&amp;
IF(S56&gt;Limity!$D$10," Abonament za zwiększenie przepustowości w Wariancie B ponad limit.","")&amp;
IF(J56=""," Nie wskazano PWR. ",IF(ISERROR(VLOOKUP(J56,'Listy punktów styku'!$B$11:$B$41,1,FALSE))," Nie wskazano PWR z listy.",""))&amp;
IF(P56=""," Nie wskazano FPS. ",IF(ISERROR(VLOOKUP(P56,'Listy punktów styku'!$B$44:$B$61,1,FALSE))," Nie wskazano FPS z listy.","")))</f>
        <v/>
      </c>
    </row>
    <row r="57" spans="1:22" s="8" customFormat="1" x14ac:dyDescent="0.35">
      <c r="A57" s="112">
        <v>43</v>
      </c>
      <c r="B57" s="113">
        <v>20335219</v>
      </c>
      <c r="C57" s="114">
        <v>75278</v>
      </c>
      <c r="D57" s="141" t="s">
        <v>1321</v>
      </c>
      <c r="E57" s="141"/>
      <c r="F57" s="141" t="s">
        <v>1322</v>
      </c>
      <c r="G57" s="24"/>
      <c r="H57" s="3"/>
      <c r="I57" s="93">
        <f t="shared" si="8"/>
        <v>0</v>
      </c>
      <c r="J57" s="2"/>
      <c r="K57" s="3"/>
      <c r="L57" s="94">
        <f t="shared" si="2"/>
        <v>0</v>
      </c>
      <c r="M57" s="4"/>
      <c r="N57" s="94">
        <f t="shared" si="3"/>
        <v>0</v>
      </c>
      <c r="O57" s="94">
        <f t="shared" si="4"/>
        <v>0</v>
      </c>
      <c r="P57" s="2"/>
      <c r="Q57" s="3"/>
      <c r="R57" s="94">
        <f t="shared" si="5"/>
        <v>0</v>
      </c>
      <c r="S57" s="3"/>
      <c r="T57" s="94">
        <f t="shared" si="9"/>
        <v>0</v>
      </c>
      <c r="U57" s="93">
        <f t="shared" si="10"/>
        <v>0</v>
      </c>
      <c r="V57" s="5" t="str">
        <f>IF(COUNTBLANK(G57:H57)+COUNTBLANK(J57:K57)+COUNTBLANK(M57:M57)+COUNTBLANK(P57:Q57)+COUNTBLANK(S57:S57)=8,"",
IF(G57&lt;Limity!$C$5," Data gotowości zbyt wczesna lub nie uzupełniona.","")&amp;
IF(G57&gt;Limity!$D$5," Data gotowości zbyt późna lub wypełnona nieprawidłowo.","")&amp;
IF(OR(ROUND(K57,2)&lt;=0,ROUND(Q57,2)&lt;=0,ROUND(M57,2)&lt;=0,ROUND(S57,2)&lt;=0,ROUND(H57,2)&lt;=0)," Co najmniej jedna wartość nie jest większa od zera.","")&amp;
IF(K57&gt;Limity!$D$6," Abonament za Usługę TD w Wariancie A ponad limit.","")&amp;
IF(Q57&gt;Limity!$D$7," Abonament za Usługę TD w Wariancie B ponad limit.","")&amp;
IF(Q57-K57&gt;Limity!$D$8," Różnica wartości abonamentów za Usługę TD wariantów A i B ponad limit.","")&amp;
IF(M57&gt;Limity!$D$9," Abonament za zwiększenie przepustowości w Wariancie A ponad limit.","")&amp;
IF(S57&gt;Limity!$D$10," Abonament za zwiększenie przepustowości w Wariancie B ponad limit.","")&amp;
IF(J57=""," Nie wskazano PWR. ",IF(ISERROR(VLOOKUP(J57,'Listy punktów styku'!$B$11:$B$41,1,FALSE))," Nie wskazano PWR z listy.",""))&amp;
IF(P57=""," Nie wskazano FPS. ",IF(ISERROR(VLOOKUP(P57,'Listy punktów styku'!$B$44:$B$61,1,FALSE))," Nie wskazano FPS z listy.","")))</f>
        <v/>
      </c>
    </row>
    <row r="58" spans="1:22" s="8" customFormat="1" x14ac:dyDescent="0.35">
      <c r="A58" s="112">
        <v>44</v>
      </c>
      <c r="B58" s="113">
        <v>518869</v>
      </c>
      <c r="C58" s="114">
        <v>60264</v>
      </c>
      <c r="D58" s="141" t="s">
        <v>1228</v>
      </c>
      <c r="E58" s="141" t="s">
        <v>1229</v>
      </c>
      <c r="F58" s="141" t="s">
        <v>1231</v>
      </c>
      <c r="G58" s="24"/>
      <c r="H58" s="3"/>
      <c r="I58" s="93">
        <f t="shared" si="8"/>
        <v>0</v>
      </c>
      <c r="J58" s="2"/>
      <c r="K58" s="3"/>
      <c r="L58" s="94">
        <f t="shared" si="2"/>
        <v>0</v>
      </c>
      <c r="M58" s="4"/>
      <c r="N58" s="94">
        <f t="shared" si="3"/>
        <v>0</v>
      </c>
      <c r="O58" s="94">
        <f t="shared" si="4"/>
        <v>0</v>
      </c>
      <c r="P58" s="2"/>
      <c r="Q58" s="3"/>
      <c r="R58" s="94">
        <f t="shared" si="5"/>
        <v>0</v>
      </c>
      <c r="S58" s="3"/>
      <c r="T58" s="94">
        <f t="shared" si="9"/>
        <v>0</v>
      </c>
      <c r="U58" s="93">
        <f t="shared" si="10"/>
        <v>0</v>
      </c>
      <c r="V58" s="5" t="str">
        <f>IF(COUNTBLANK(G58:H58)+COUNTBLANK(J58:K58)+COUNTBLANK(M58:M58)+COUNTBLANK(P58:Q58)+COUNTBLANK(S58:S58)=8,"",
IF(G58&lt;Limity!$C$5," Data gotowości zbyt wczesna lub nie uzupełniona.","")&amp;
IF(G58&gt;Limity!$D$5," Data gotowości zbyt późna lub wypełnona nieprawidłowo.","")&amp;
IF(OR(ROUND(K58,2)&lt;=0,ROUND(Q58,2)&lt;=0,ROUND(M58,2)&lt;=0,ROUND(S58,2)&lt;=0,ROUND(H58,2)&lt;=0)," Co najmniej jedna wartość nie jest większa od zera.","")&amp;
IF(K58&gt;Limity!$D$6," Abonament za Usługę TD w Wariancie A ponad limit.","")&amp;
IF(Q58&gt;Limity!$D$7," Abonament za Usługę TD w Wariancie B ponad limit.","")&amp;
IF(Q58-K58&gt;Limity!$D$8," Różnica wartości abonamentów za Usługę TD wariantów A i B ponad limit.","")&amp;
IF(M58&gt;Limity!$D$9," Abonament za zwiększenie przepustowości w Wariancie A ponad limit.","")&amp;
IF(S58&gt;Limity!$D$10," Abonament za zwiększenie przepustowości w Wariancie B ponad limit.","")&amp;
IF(J58=""," Nie wskazano PWR. ",IF(ISERROR(VLOOKUP(J58,'Listy punktów styku'!$B$11:$B$41,1,FALSE))," Nie wskazano PWR z listy.",""))&amp;
IF(P58=""," Nie wskazano FPS. ",IF(ISERROR(VLOOKUP(P58,'Listy punktów styku'!$B$44:$B$61,1,FALSE))," Nie wskazano FPS z listy.","")))</f>
        <v/>
      </c>
    </row>
    <row r="59" spans="1:22" s="8" customFormat="1" x14ac:dyDescent="0.35">
      <c r="A59" s="112">
        <v>45</v>
      </c>
      <c r="B59" s="113">
        <v>529334</v>
      </c>
      <c r="C59" s="114">
        <v>20774</v>
      </c>
      <c r="D59" s="116" t="s">
        <v>322</v>
      </c>
      <c r="E59" s="116" t="s">
        <v>99</v>
      </c>
      <c r="F59" s="116" t="s">
        <v>323</v>
      </c>
      <c r="G59" s="24"/>
      <c r="H59" s="3"/>
      <c r="I59" s="93">
        <f t="shared" si="8"/>
        <v>0</v>
      </c>
      <c r="J59" s="2"/>
      <c r="K59" s="3"/>
      <c r="L59" s="94">
        <f t="shared" si="2"/>
        <v>0</v>
      </c>
      <c r="M59" s="4"/>
      <c r="N59" s="94">
        <f t="shared" si="3"/>
        <v>0</v>
      </c>
      <c r="O59" s="94">
        <f t="shared" si="4"/>
        <v>0</v>
      </c>
      <c r="P59" s="2"/>
      <c r="Q59" s="3"/>
      <c r="R59" s="94">
        <f t="shared" si="5"/>
        <v>0</v>
      </c>
      <c r="S59" s="3"/>
      <c r="T59" s="94">
        <f t="shared" si="9"/>
        <v>0</v>
      </c>
      <c r="U59" s="93">
        <f t="shared" si="10"/>
        <v>0</v>
      </c>
      <c r="V59" s="5" t="str">
        <f>IF(COUNTBLANK(G59:H59)+COUNTBLANK(J59:K59)+COUNTBLANK(M59:M59)+COUNTBLANK(P59:Q59)+COUNTBLANK(S59:S59)=8,"",
IF(G59&lt;Limity!$C$5," Data gotowości zbyt wczesna lub nie uzupełniona.","")&amp;
IF(G59&gt;Limity!$D$5," Data gotowości zbyt późna lub wypełnona nieprawidłowo.","")&amp;
IF(OR(ROUND(K59,2)&lt;=0,ROUND(Q59,2)&lt;=0,ROUND(M59,2)&lt;=0,ROUND(S59,2)&lt;=0,ROUND(H59,2)&lt;=0)," Co najmniej jedna wartość nie jest większa od zera.","")&amp;
IF(K59&gt;Limity!$D$6," Abonament za Usługę TD w Wariancie A ponad limit.","")&amp;
IF(Q59&gt;Limity!$D$7," Abonament za Usługę TD w Wariancie B ponad limit.","")&amp;
IF(Q59-K59&gt;Limity!$D$8," Różnica wartości abonamentów za Usługę TD wariantów A i B ponad limit.","")&amp;
IF(M59&gt;Limity!$D$9," Abonament za zwiększenie przepustowości w Wariancie A ponad limit.","")&amp;
IF(S59&gt;Limity!$D$10," Abonament za zwiększenie przepustowości w Wariancie B ponad limit.","")&amp;
IF(J59=""," Nie wskazano PWR. ",IF(ISERROR(VLOOKUP(J59,'Listy punktów styku'!$B$11:$B$41,1,FALSE))," Nie wskazano PWR z listy.",""))&amp;
IF(P59=""," Nie wskazano FPS. ",IF(ISERROR(VLOOKUP(P59,'Listy punktów styku'!$B$44:$B$61,1,FALSE))," Nie wskazano FPS z listy.","")))</f>
        <v/>
      </c>
    </row>
    <row r="60" spans="1:22" s="8" customFormat="1" x14ac:dyDescent="0.35">
      <c r="A60" s="112">
        <v>46</v>
      </c>
      <c r="B60" s="113">
        <v>769883</v>
      </c>
      <c r="C60" s="114">
        <v>32090</v>
      </c>
      <c r="D60" s="141" t="s">
        <v>1056</v>
      </c>
      <c r="E60" s="141" t="s">
        <v>1237</v>
      </c>
      <c r="F60" s="141" t="s">
        <v>1082</v>
      </c>
      <c r="G60" s="24"/>
      <c r="H60" s="3"/>
      <c r="I60" s="93">
        <f t="shared" si="8"/>
        <v>0</v>
      </c>
      <c r="J60" s="2"/>
      <c r="K60" s="3"/>
      <c r="L60" s="94">
        <f t="shared" si="2"/>
        <v>0</v>
      </c>
      <c r="M60" s="4"/>
      <c r="N60" s="94">
        <f t="shared" si="3"/>
        <v>0</v>
      </c>
      <c r="O60" s="94">
        <f t="shared" si="4"/>
        <v>0</v>
      </c>
      <c r="P60" s="2"/>
      <c r="Q60" s="3"/>
      <c r="R60" s="94">
        <f t="shared" si="5"/>
        <v>0</v>
      </c>
      <c r="S60" s="3"/>
      <c r="T60" s="94">
        <f t="shared" si="9"/>
        <v>0</v>
      </c>
      <c r="U60" s="93">
        <f t="shared" si="10"/>
        <v>0</v>
      </c>
      <c r="V60" s="5" t="str">
        <f>IF(COUNTBLANK(G60:H60)+COUNTBLANK(J60:K60)+COUNTBLANK(M60:M60)+COUNTBLANK(P60:Q60)+COUNTBLANK(S60:S60)=8,"",
IF(G60&lt;Limity!$C$5," Data gotowości zbyt wczesna lub nie uzupełniona.","")&amp;
IF(G60&gt;Limity!$D$5," Data gotowości zbyt późna lub wypełnona nieprawidłowo.","")&amp;
IF(OR(ROUND(K60,2)&lt;=0,ROUND(Q60,2)&lt;=0,ROUND(M60,2)&lt;=0,ROUND(S60,2)&lt;=0,ROUND(H60,2)&lt;=0)," Co najmniej jedna wartość nie jest większa od zera.","")&amp;
IF(K60&gt;Limity!$D$6," Abonament za Usługę TD w Wariancie A ponad limit.","")&amp;
IF(Q60&gt;Limity!$D$7," Abonament za Usługę TD w Wariancie B ponad limit.","")&amp;
IF(Q60-K60&gt;Limity!$D$8," Różnica wartości abonamentów za Usługę TD wariantów A i B ponad limit.","")&amp;
IF(M60&gt;Limity!$D$9," Abonament za zwiększenie przepustowości w Wariancie A ponad limit.","")&amp;
IF(S60&gt;Limity!$D$10," Abonament za zwiększenie przepustowości w Wariancie B ponad limit.","")&amp;
IF(J60=""," Nie wskazano PWR. ",IF(ISERROR(VLOOKUP(J60,'Listy punktów styku'!$B$11:$B$41,1,FALSE))," Nie wskazano PWR z listy.",""))&amp;
IF(P60=""," Nie wskazano FPS. ",IF(ISERROR(VLOOKUP(P60,'Listy punktów styku'!$B$44:$B$61,1,FALSE))," Nie wskazano FPS z listy.","")))</f>
        <v/>
      </c>
    </row>
    <row r="61" spans="1:22" s="8" customFormat="1" x14ac:dyDescent="0.35">
      <c r="A61" s="112">
        <v>47</v>
      </c>
      <c r="B61" s="113">
        <v>570698</v>
      </c>
      <c r="C61" s="114">
        <v>133573</v>
      </c>
      <c r="D61" s="116" t="s">
        <v>326</v>
      </c>
      <c r="E61" s="116" t="s">
        <v>99</v>
      </c>
      <c r="F61" s="116">
        <v>12</v>
      </c>
      <c r="G61" s="24"/>
      <c r="H61" s="3"/>
      <c r="I61" s="93">
        <f t="shared" si="8"/>
        <v>0</v>
      </c>
      <c r="J61" s="2"/>
      <c r="K61" s="3"/>
      <c r="L61" s="94">
        <f t="shared" si="2"/>
        <v>0</v>
      </c>
      <c r="M61" s="4"/>
      <c r="N61" s="94">
        <f t="shared" si="3"/>
        <v>0</v>
      </c>
      <c r="O61" s="94">
        <f t="shared" si="4"/>
        <v>0</v>
      </c>
      <c r="P61" s="2"/>
      <c r="Q61" s="3"/>
      <c r="R61" s="94">
        <f t="shared" si="5"/>
        <v>0</v>
      </c>
      <c r="S61" s="3"/>
      <c r="T61" s="94">
        <f t="shared" si="9"/>
        <v>0</v>
      </c>
      <c r="U61" s="93">
        <f t="shared" si="10"/>
        <v>0</v>
      </c>
      <c r="V61" s="5" t="str">
        <f>IF(COUNTBLANK(G61:H61)+COUNTBLANK(J61:K61)+COUNTBLANK(M61:M61)+COUNTBLANK(P61:Q61)+COUNTBLANK(S61:S61)=8,"",
IF(G61&lt;Limity!$C$5," Data gotowości zbyt wczesna lub nie uzupełniona.","")&amp;
IF(G61&gt;Limity!$D$5," Data gotowości zbyt późna lub wypełnona nieprawidłowo.","")&amp;
IF(OR(ROUND(K61,2)&lt;=0,ROUND(Q61,2)&lt;=0,ROUND(M61,2)&lt;=0,ROUND(S61,2)&lt;=0,ROUND(H61,2)&lt;=0)," Co najmniej jedna wartość nie jest większa od zera.","")&amp;
IF(K61&gt;Limity!$D$6," Abonament za Usługę TD w Wariancie A ponad limit.","")&amp;
IF(Q61&gt;Limity!$D$7," Abonament za Usługę TD w Wariancie B ponad limit.","")&amp;
IF(Q61-K61&gt;Limity!$D$8," Różnica wartości abonamentów za Usługę TD wariantów A i B ponad limit.","")&amp;
IF(M61&gt;Limity!$D$9," Abonament za zwiększenie przepustowości w Wariancie A ponad limit.","")&amp;
IF(S61&gt;Limity!$D$10," Abonament za zwiększenie przepustowości w Wariancie B ponad limit.","")&amp;
IF(J61=""," Nie wskazano PWR. ",IF(ISERROR(VLOOKUP(J61,'Listy punktów styku'!$B$11:$B$41,1,FALSE))," Nie wskazano PWR z listy.",""))&amp;
IF(P61=""," Nie wskazano FPS. ",IF(ISERROR(VLOOKUP(P61,'Listy punktów styku'!$B$44:$B$61,1,FALSE))," Nie wskazano FPS z listy.","")))</f>
        <v/>
      </c>
    </row>
    <row r="62" spans="1:22" s="8" customFormat="1" x14ac:dyDescent="0.35">
      <c r="A62" s="112">
        <v>48</v>
      </c>
      <c r="B62" s="113">
        <v>584526</v>
      </c>
      <c r="C62" s="114">
        <v>8626</v>
      </c>
      <c r="D62" s="116" t="s">
        <v>946</v>
      </c>
      <c r="E62" s="116" t="s">
        <v>99</v>
      </c>
      <c r="F62" s="116">
        <v>78</v>
      </c>
      <c r="G62" s="24"/>
      <c r="H62" s="3"/>
      <c r="I62" s="93">
        <f t="shared" si="8"/>
        <v>0</v>
      </c>
      <c r="J62" s="2"/>
      <c r="K62" s="3"/>
      <c r="L62" s="94">
        <f t="shared" si="2"/>
        <v>0</v>
      </c>
      <c r="M62" s="4"/>
      <c r="N62" s="94">
        <f t="shared" si="3"/>
        <v>0</v>
      </c>
      <c r="O62" s="94">
        <f t="shared" si="4"/>
        <v>0</v>
      </c>
      <c r="P62" s="2"/>
      <c r="Q62" s="3"/>
      <c r="R62" s="94">
        <f t="shared" si="5"/>
        <v>0</v>
      </c>
      <c r="S62" s="3"/>
      <c r="T62" s="94">
        <f t="shared" si="9"/>
        <v>0</v>
      </c>
      <c r="U62" s="93">
        <f t="shared" si="10"/>
        <v>0</v>
      </c>
      <c r="V62" s="5" t="str">
        <f>IF(COUNTBLANK(G62:H62)+COUNTBLANK(J62:K62)+COUNTBLANK(M62:M62)+COUNTBLANK(P62:Q62)+COUNTBLANK(S62:S62)=8,"",
IF(G62&lt;Limity!$C$5," Data gotowości zbyt wczesna lub nie uzupełniona.","")&amp;
IF(G62&gt;Limity!$D$5," Data gotowości zbyt późna lub wypełnona nieprawidłowo.","")&amp;
IF(OR(ROUND(K62,2)&lt;=0,ROUND(Q62,2)&lt;=0,ROUND(M62,2)&lt;=0,ROUND(S62,2)&lt;=0,ROUND(H62,2)&lt;=0)," Co najmniej jedna wartość nie jest większa od zera.","")&amp;
IF(K62&gt;Limity!$D$6," Abonament za Usługę TD w Wariancie A ponad limit.","")&amp;
IF(Q62&gt;Limity!$D$7," Abonament za Usługę TD w Wariancie B ponad limit.","")&amp;
IF(Q62-K62&gt;Limity!$D$8," Różnica wartości abonamentów za Usługę TD wariantów A i B ponad limit.","")&amp;
IF(M62&gt;Limity!$D$9," Abonament za zwiększenie przepustowości w Wariancie A ponad limit.","")&amp;
IF(S62&gt;Limity!$D$10," Abonament za zwiększenie przepustowości w Wariancie B ponad limit.","")&amp;
IF(J62=""," Nie wskazano PWR. ",IF(ISERROR(VLOOKUP(J62,'Listy punktów styku'!$B$11:$B$41,1,FALSE))," Nie wskazano PWR z listy.",""))&amp;
IF(P62=""," Nie wskazano FPS. ",IF(ISERROR(VLOOKUP(P62,'Listy punktów styku'!$B$44:$B$61,1,FALSE))," Nie wskazano FPS z listy.","")))</f>
        <v/>
      </c>
    </row>
    <row r="63" spans="1:22" s="8" customFormat="1" x14ac:dyDescent="0.35">
      <c r="A63" s="112">
        <v>49</v>
      </c>
      <c r="B63" s="113">
        <v>597151</v>
      </c>
      <c r="C63" s="114">
        <v>3944</v>
      </c>
      <c r="D63" s="116" t="s">
        <v>929</v>
      </c>
      <c r="E63" s="116" t="s">
        <v>99</v>
      </c>
      <c r="F63" s="116">
        <v>38</v>
      </c>
      <c r="G63" s="24"/>
      <c r="H63" s="3"/>
      <c r="I63" s="93">
        <f t="shared" si="8"/>
        <v>0</v>
      </c>
      <c r="J63" s="2"/>
      <c r="K63" s="3"/>
      <c r="L63" s="94">
        <f t="shared" si="2"/>
        <v>0</v>
      </c>
      <c r="M63" s="4"/>
      <c r="N63" s="94">
        <f t="shared" si="3"/>
        <v>0</v>
      </c>
      <c r="O63" s="94">
        <f t="shared" si="4"/>
        <v>0</v>
      </c>
      <c r="P63" s="2"/>
      <c r="Q63" s="3"/>
      <c r="R63" s="94">
        <f t="shared" si="5"/>
        <v>0</v>
      </c>
      <c r="S63" s="3"/>
      <c r="T63" s="94">
        <f t="shared" si="9"/>
        <v>0</v>
      </c>
      <c r="U63" s="93">
        <f t="shared" si="10"/>
        <v>0</v>
      </c>
      <c r="V63" s="5" t="str">
        <f>IF(COUNTBLANK(G63:H63)+COUNTBLANK(J63:K63)+COUNTBLANK(M63:M63)+COUNTBLANK(P63:Q63)+COUNTBLANK(S63:S63)=8,"",
IF(G63&lt;Limity!$C$5," Data gotowości zbyt wczesna lub nie uzupełniona.","")&amp;
IF(G63&gt;Limity!$D$5," Data gotowości zbyt późna lub wypełnona nieprawidłowo.","")&amp;
IF(OR(ROUND(K63,2)&lt;=0,ROUND(Q63,2)&lt;=0,ROUND(M63,2)&lt;=0,ROUND(S63,2)&lt;=0,ROUND(H63,2)&lt;=0)," Co najmniej jedna wartość nie jest większa od zera.","")&amp;
IF(K63&gt;Limity!$D$6," Abonament za Usługę TD w Wariancie A ponad limit.","")&amp;
IF(Q63&gt;Limity!$D$7," Abonament za Usługę TD w Wariancie B ponad limit.","")&amp;
IF(Q63-K63&gt;Limity!$D$8," Różnica wartości abonamentów za Usługę TD wariantów A i B ponad limit.","")&amp;
IF(M63&gt;Limity!$D$9," Abonament za zwiększenie przepustowości w Wariancie A ponad limit.","")&amp;
IF(S63&gt;Limity!$D$10," Abonament za zwiększenie przepustowości w Wariancie B ponad limit.","")&amp;
IF(J63=""," Nie wskazano PWR. ",IF(ISERROR(VLOOKUP(J63,'Listy punktów styku'!$B$11:$B$41,1,FALSE))," Nie wskazano PWR z listy.",""))&amp;
IF(P63=""," Nie wskazano FPS. ",IF(ISERROR(VLOOKUP(P63,'Listy punktów styku'!$B$44:$B$61,1,FALSE))," Nie wskazano FPS z listy.","")))</f>
        <v/>
      </c>
    </row>
    <row r="64" spans="1:22" s="8" customFormat="1" x14ac:dyDescent="0.35">
      <c r="A64" s="112">
        <v>50</v>
      </c>
      <c r="B64" s="113">
        <v>603909</v>
      </c>
      <c r="C64" s="114" t="s">
        <v>329</v>
      </c>
      <c r="D64" s="116" t="s">
        <v>331</v>
      </c>
      <c r="E64" s="116" t="s">
        <v>129</v>
      </c>
      <c r="F64" s="116">
        <v>15</v>
      </c>
      <c r="G64" s="24"/>
      <c r="H64" s="3"/>
      <c r="I64" s="93">
        <f t="shared" si="8"/>
        <v>0</v>
      </c>
      <c r="J64" s="2"/>
      <c r="K64" s="3"/>
      <c r="L64" s="94">
        <f t="shared" si="2"/>
        <v>0</v>
      </c>
      <c r="M64" s="4"/>
      <c r="N64" s="94">
        <f t="shared" si="3"/>
        <v>0</v>
      </c>
      <c r="O64" s="94">
        <f t="shared" si="4"/>
        <v>0</v>
      </c>
      <c r="P64" s="2"/>
      <c r="Q64" s="3"/>
      <c r="R64" s="94">
        <f t="shared" si="5"/>
        <v>0</v>
      </c>
      <c r="S64" s="3"/>
      <c r="T64" s="94">
        <f t="shared" si="9"/>
        <v>0</v>
      </c>
      <c r="U64" s="93">
        <f t="shared" si="10"/>
        <v>0</v>
      </c>
      <c r="V64" s="5" t="str">
        <f>IF(COUNTBLANK(G64:H64)+COUNTBLANK(J64:K64)+COUNTBLANK(M64:M64)+COUNTBLANK(P64:Q64)+COUNTBLANK(S64:S64)=8,"",
IF(G64&lt;Limity!$C$5," Data gotowości zbyt wczesna lub nie uzupełniona.","")&amp;
IF(G64&gt;Limity!$D$5," Data gotowości zbyt późna lub wypełnona nieprawidłowo.","")&amp;
IF(OR(ROUND(K64,2)&lt;=0,ROUND(Q64,2)&lt;=0,ROUND(M64,2)&lt;=0,ROUND(S64,2)&lt;=0,ROUND(H64,2)&lt;=0)," Co najmniej jedna wartość nie jest większa od zera.","")&amp;
IF(K64&gt;Limity!$D$6," Abonament za Usługę TD w Wariancie A ponad limit.","")&amp;
IF(Q64&gt;Limity!$D$7," Abonament za Usługę TD w Wariancie B ponad limit.","")&amp;
IF(Q64-K64&gt;Limity!$D$8," Różnica wartości abonamentów za Usługę TD wariantów A i B ponad limit.","")&amp;
IF(M64&gt;Limity!$D$9," Abonament za zwiększenie przepustowości w Wariancie A ponad limit.","")&amp;
IF(S64&gt;Limity!$D$10," Abonament za zwiększenie przepustowości w Wariancie B ponad limit.","")&amp;
IF(J64=""," Nie wskazano PWR. ",IF(ISERROR(VLOOKUP(J64,'Listy punktów styku'!$B$11:$B$41,1,FALSE))," Nie wskazano PWR z listy.",""))&amp;
IF(P64=""," Nie wskazano FPS. ",IF(ISERROR(VLOOKUP(P64,'Listy punktów styku'!$B$44:$B$61,1,FALSE))," Nie wskazano FPS z listy.","")))</f>
        <v/>
      </c>
    </row>
    <row r="65" spans="1:22" s="8" customFormat="1" x14ac:dyDescent="0.35">
      <c r="A65" s="112">
        <v>51</v>
      </c>
      <c r="B65" s="113">
        <v>607360</v>
      </c>
      <c r="C65" s="114">
        <v>70052</v>
      </c>
      <c r="D65" s="116" t="s">
        <v>339</v>
      </c>
      <c r="E65" s="116" t="s">
        <v>99</v>
      </c>
      <c r="F65" s="116">
        <v>16</v>
      </c>
      <c r="G65" s="24"/>
      <c r="H65" s="3"/>
      <c r="I65" s="93">
        <f t="shared" si="8"/>
        <v>0</v>
      </c>
      <c r="J65" s="2"/>
      <c r="K65" s="3"/>
      <c r="L65" s="94">
        <f t="shared" si="2"/>
        <v>0</v>
      </c>
      <c r="M65" s="4"/>
      <c r="N65" s="94">
        <f t="shared" si="3"/>
        <v>0</v>
      </c>
      <c r="O65" s="94">
        <f t="shared" si="4"/>
        <v>0</v>
      </c>
      <c r="P65" s="2"/>
      <c r="Q65" s="3"/>
      <c r="R65" s="94">
        <f t="shared" si="5"/>
        <v>0</v>
      </c>
      <c r="S65" s="3"/>
      <c r="T65" s="94">
        <f t="shared" si="9"/>
        <v>0</v>
      </c>
      <c r="U65" s="93">
        <f t="shared" si="10"/>
        <v>0</v>
      </c>
      <c r="V65" s="5" t="str">
        <f>IF(COUNTBLANK(G65:H65)+COUNTBLANK(J65:K65)+COUNTBLANK(M65:M65)+COUNTBLANK(P65:Q65)+COUNTBLANK(S65:S65)=8,"",
IF(G65&lt;Limity!$C$5," Data gotowości zbyt wczesna lub nie uzupełniona.","")&amp;
IF(G65&gt;Limity!$D$5," Data gotowości zbyt późna lub wypełnona nieprawidłowo.","")&amp;
IF(OR(ROUND(K65,2)&lt;=0,ROUND(Q65,2)&lt;=0,ROUND(M65,2)&lt;=0,ROUND(S65,2)&lt;=0,ROUND(H65,2)&lt;=0)," Co najmniej jedna wartość nie jest większa od zera.","")&amp;
IF(K65&gt;Limity!$D$6," Abonament za Usługę TD w Wariancie A ponad limit.","")&amp;
IF(Q65&gt;Limity!$D$7," Abonament za Usługę TD w Wariancie B ponad limit.","")&amp;
IF(Q65-K65&gt;Limity!$D$8," Różnica wartości abonamentów za Usługę TD wariantów A i B ponad limit.","")&amp;
IF(M65&gt;Limity!$D$9," Abonament za zwiększenie przepustowości w Wariancie A ponad limit.","")&amp;
IF(S65&gt;Limity!$D$10," Abonament za zwiększenie przepustowości w Wariancie B ponad limit.","")&amp;
IF(J65=""," Nie wskazano PWR. ",IF(ISERROR(VLOOKUP(J65,'Listy punktów styku'!$B$11:$B$41,1,FALSE))," Nie wskazano PWR z listy.",""))&amp;
IF(P65=""," Nie wskazano FPS. ",IF(ISERROR(VLOOKUP(P65,'Listy punktów styku'!$B$44:$B$61,1,FALSE))," Nie wskazano FPS z listy.","")))</f>
        <v/>
      </c>
    </row>
    <row r="66" spans="1:22" s="8" customFormat="1" x14ac:dyDescent="0.35">
      <c r="A66" s="112">
        <v>52</v>
      </c>
      <c r="B66" s="113">
        <v>606735</v>
      </c>
      <c r="C66" s="114">
        <v>69880</v>
      </c>
      <c r="D66" s="116" t="s">
        <v>337</v>
      </c>
      <c r="E66" s="116" t="s">
        <v>99</v>
      </c>
      <c r="F66" s="116">
        <v>22</v>
      </c>
      <c r="G66" s="24"/>
      <c r="H66" s="3"/>
      <c r="I66" s="93">
        <f t="shared" si="8"/>
        <v>0</v>
      </c>
      <c r="J66" s="2"/>
      <c r="K66" s="3"/>
      <c r="L66" s="94">
        <f t="shared" si="2"/>
        <v>0</v>
      </c>
      <c r="M66" s="4"/>
      <c r="N66" s="94">
        <f t="shared" si="3"/>
        <v>0</v>
      </c>
      <c r="O66" s="94">
        <f t="shared" si="4"/>
        <v>0</v>
      </c>
      <c r="P66" s="2"/>
      <c r="Q66" s="3"/>
      <c r="R66" s="94">
        <f t="shared" si="5"/>
        <v>0</v>
      </c>
      <c r="S66" s="3"/>
      <c r="T66" s="94">
        <f t="shared" si="9"/>
        <v>0</v>
      </c>
      <c r="U66" s="93">
        <f t="shared" si="10"/>
        <v>0</v>
      </c>
      <c r="V66" s="5" t="str">
        <f>IF(COUNTBLANK(G66:H66)+COUNTBLANK(J66:K66)+COUNTBLANK(M66:M66)+COUNTBLANK(P66:Q66)+COUNTBLANK(S66:S66)=8,"",
IF(G66&lt;Limity!$C$5," Data gotowości zbyt wczesna lub nie uzupełniona.","")&amp;
IF(G66&gt;Limity!$D$5," Data gotowości zbyt późna lub wypełnona nieprawidłowo.","")&amp;
IF(OR(ROUND(K66,2)&lt;=0,ROUND(Q66,2)&lt;=0,ROUND(M66,2)&lt;=0,ROUND(S66,2)&lt;=0,ROUND(H66,2)&lt;=0)," Co najmniej jedna wartość nie jest większa od zera.","")&amp;
IF(K66&gt;Limity!$D$6," Abonament za Usługę TD w Wariancie A ponad limit.","")&amp;
IF(Q66&gt;Limity!$D$7," Abonament za Usługę TD w Wariancie B ponad limit.","")&amp;
IF(Q66-K66&gt;Limity!$D$8," Różnica wartości abonamentów za Usługę TD wariantów A i B ponad limit.","")&amp;
IF(M66&gt;Limity!$D$9," Abonament za zwiększenie przepustowości w Wariancie A ponad limit.","")&amp;
IF(S66&gt;Limity!$D$10," Abonament za zwiększenie przepustowości w Wariancie B ponad limit.","")&amp;
IF(J66=""," Nie wskazano PWR. ",IF(ISERROR(VLOOKUP(J66,'Listy punktów styku'!$B$11:$B$41,1,FALSE))," Nie wskazano PWR z listy.",""))&amp;
IF(P66=""," Nie wskazano FPS. ",IF(ISERROR(VLOOKUP(P66,'Listy punktów styku'!$B$44:$B$61,1,FALSE))," Nie wskazano FPS z listy.","")))</f>
        <v/>
      </c>
    </row>
    <row r="67" spans="1:22" s="8" customFormat="1" x14ac:dyDescent="0.35">
      <c r="A67" s="112">
        <v>53</v>
      </c>
      <c r="B67" s="113">
        <v>606672</v>
      </c>
      <c r="C67" s="114">
        <v>69880</v>
      </c>
      <c r="D67" s="116" t="s">
        <v>335</v>
      </c>
      <c r="E67" s="116" t="s">
        <v>99</v>
      </c>
      <c r="F67" s="116">
        <v>27</v>
      </c>
      <c r="G67" s="24"/>
      <c r="H67" s="3"/>
      <c r="I67" s="93">
        <f t="shared" si="8"/>
        <v>0</v>
      </c>
      <c r="J67" s="2"/>
      <c r="K67" s="3"/>
      <c r="L67" s="94">
        <f t="shared" si="2"/>
        <v>0</v>
      </c>
      <c r="M67" s="4"/>
      <c r="N67" s="94">
        <f t="shared" si="3"/>
        <v>0</v>
      </c>
      <c r="O67" s="94">
        <f t="shared" si="4"/>
        <v>0</v>
      </c>
      <c r="P67" s="2"/>
      <c r="Q67" s="3"/>
      <c r="R67" s="94">
        <f t="shared" si="5"/>
        <v>0</v>
      </c>
      <c r="S67" s="3"/>
      <c r="T67" s="94">
        <f t="shared" si="9"/>
        <v>0</v>
      </c>
      <c r="U67" s="93">
        <f t="shared" si="10"/>
        <v>0</v>
      </c>
      <c r="V67" s="5" t="str">
        <f>IF(COUNTBLANK(G67:H67)+COUNTBLANK(J67:K67)+COUNTBLANK(M67:M67)+COUNTBLANK(P67:Q67)+COUNTBLANK(S67:S67)=8,"",
IF(G67&lt;Limity!$C$5," Data gotowości zbyt wczesna lub nie uzupełniona.","")&amp;
IF(G67&gt;Limity!$D$5," Data gotowości zbyt późna lub wypełnona nieprawidłowo.","")&amp;
IF(OR(ROUND(K67,2)&lt;=0,ROUND(Q67,2)&lt;=0,ROUND(M67,2)&lt;=0,ROUND(S67,2)&lt;=0,ROUND(H67,2)&lt;=0)," Co najmniej jedna wartość nie jest większa od zera.","")&amp;
IF(K67&gt;Limity!$D$6," Abonament za Usługę TD w Wariancie A ponad limit.","")&amp;
IF(Q67&gt;Limity!$D$7," Abonament za Usługę TD w Wariancie B ponad limit.","")&amp;
IF(Q67-K67&gt;Limity!$D$8," Różnica wartości abonamentów za Usługę TD wariantów A i B ponad limit.","")&amp;
IF(M67&gt;Limity!$D$9," Abonament za zwiększenie przepustowości w Wariancie A ponad limit.","")&amp;
IF(S67&gt;Limity!$D$10," Abonament za zwiększenie przepustowości w Wariancie B ponad limit.","")&amp;
IF(J67=""," Nie wskazano PWR. ",IF(ISERROR(VLOOKUP(J67,'Listy punktów styku'!$B$11:$B$41,1,FALSE))," Nie wskazano PWR z listy.",""))&amp;
IF(P67=""," Nie wskazano FPS. ",IF(ISERROR(VLOOKUP(P67,'Listy punktów styku'!$B$44:$B$61,1,FALSE))," Nie wskazano FPS z listy.","")))</f>
        <v/>
      </c>
    </row>
    <row r="68" spans="1:22" s="8" customFormat="1" x14ac:dyDescent="0.35">
      <c r="A68" s="112">
        <v>54</v>
      </c>
      <c r="B68" s="113">
        <v>24353520</v>
      </c>
      <c r="C68" s="114" t="s">
        <v>1140</v>
      </c>
      <c r="D68" s="141" t="s">
        <v>1382</v>
      </c>
      <c r="E68" s="141" t="s">
        <v>900</v>
      </c>
      <c r="F68" s="141" t="s">
        <v>1384</v>
      </c>
      <c r="G68" s="24"/>
      <c r="H68" s="3"/>
      <c r="I68" s="93">
        <f t="shared" si="8"/>
        <v>0</v>
      </c>
      <c r="J68" s="2"/>
      <c r="K68" s="3"/>
      <c r="L68" s="94">
        <f t="shared" si="2"/>
        <v>0</v>
      </c>
      <c r="M68" s="4"/>
      <c r="N68" s="94">
        <f t="shared" si="3"/>
        <v>0</v>
      </c>
      <c r="O68" s="94">
        <f t="shared" si="4"/>
        <v>0</v>
      </c>
      <c r="P68" s="2"/>
      <c r="Q68" s="3"/>
      <c r="R68" s="94">
        <f t="shared" si="5"/>
        <v>0</v>
      </c>
      <c r="S68" s="3"/>
      <c r="T68" s="94">
        <f t="shared" si="9"/>
        <v>0</v>
      </c>
      <c r="U68" s="93">
        <f t="shared" si="10"/>
        <v>0</v>
      </c>
      <c r="V68" s="5" t="str">
        <f>IF(COUNTBLANK(G68:H68)+COUNTBLANK(J68:K68)+COUNTBLANK(M68:M68)+COUNTBLANK(P68:Q68)+COUNTBLANK(S68:S68)=8,"",
IF(G68&lt;Limity!$C$5," Data gotowości zbyt wczesna lub nie uzupełniona.","")&amp;
IF(G68&gt;Limity!$D$5," Data gotowości zbyt późna lub wypełnona nieprawidłowo.","")&amp;
IF(OR(ROUND(K68,2)&lt;=0,ROUND(Q68,2)&lt;=0,ROUND(M68,2)&lt;=0,ROUND(S68,2)&lt;=0,ROUND(H68,2)&lt;=0)," Co najmniej jedna wartość nie jest większa od zera.","")&amp;
IF(K68&gt;Limity!$D$6," Abonament za Usługę TD w Wariancie A ponad limit.","")&amp;
IF(Q68&gt;Limity!$D$7," Abonament za Usługę TD w Wariancie B ponad limit.","")&amp;
IF(Q68-K68&gt;Limity!$D$8," Różnica wartości abonamentów za Usługę TD wariantów A i B ponad limit.","")&amp;
IF(M68&gt;Limity!$D$9," Abonament za zwiększenie przepustowości w Wariancie A ponad limit.","")&amp;
IF(S68&gt;Limity!$D$10," Abonament za zwiększenie przepustowości w Wariancie B ponad limit.","")&amp;
IF(J68=""," Nie wskazano PWR. ",IF(ISERROR(VLOOKUP(J68,'Listy punktów styku'!$B$11:$B$41,1,FALSE))," Nie wskazano PWR z listy.",""))&amp;
IF(P68=""," Nie wskazano FPS. ",IF(ISERROR(VLOOKUP(P68,'Listy punktów styku'!$B$44:$B$61,1,FALSE))," Nie wskazano FPS z listy.","")))</f>
        <v/>
      </c>
    </row>
    <row r="69" spans="1:22" s="8" customFormat="1" x14ac:dyDescent="0.35">
      <c r="A69" s="112">
        <v>55</v>
      </c>
      <c r="B69" s="113">
        <v>640644</v>
      </c>
      <c r="C69" s="114">
        <v>42520</v>
      </c>
      <c r="D69" s="116" t="s">
        <v>344</v>
      </c>
      <c r="E69" s="116" t="s">
        <v>99</v>
      </c>
      <c r="F69" s="116">
        <v>37</v>
      </c>
      <c r="G69" s="24"/>
      <c r="H69" s="3"/>
      <c r="I69" s="93">
        <f t="shared" si="8"/>
        <v>0</v>
      </c>
      <c r="J69" s="2"/>
      <c r="K69" s="3"/>
      <c r="L69" s="94">
        <f t="shared" si="2"/>
        <v>0</v>
      </c>
      <c r="M69" s="4"/>
      <c r="N69" s="94">
        <f t="shared" si="3"/>
        <v>0</v>
      </c>
      <c r="O69" s="94">
        <f t="shared" si="4"/>
        <v>0</v>
      </c>
      <c r="P69" s="2"/>
      <c r="Q69" s="3"/>
      <c r="R69" s="94">
        <f t="shared" si="5"/>
        <v>0</v>
      </c>
      <c r="S69" s="3"/>
      <c r="T69" s="94">
        <f t="shared" si="9"/>
        <v>0</v>
      </c>
      <c r="U69" s="93">
        <f t="shared" si="10"/>
        <v>0</v>
      </c>
      <c r="V69" s="5" t="str">
        <f>IF(COUNTBLANK(G69:H69)+COUNTBLANK(J69:K69)+COUNTBLANK(M69:M69)+COUNTBLANK(P69:Q69)+COUNTBLANK(S69:S69)=8,"",
IF(G69&lt;Limity!$C$5," Data gotowości zbyt wczesna lub nie uzupełniona.","")&amp;
IF(G69&gt;Limity!$D$5," Data gotowości zbyt późna lub wypełnona nieprawidłowo.","")&amp;
IF(OR(ROUND(K69,2)&lt;=0,ROUND(Q69,2)&lt;=0,ROUND(M69,2)&lt;=0,ROUND(S69,2)&lt;=0,ROUND(H69,2)&lt;=0)," Co najmniej jedna wartość nie jest większa od zera.","")&amp;
IF(K69&gt;Limity!$D$6," Abonament za Usługę TD w Wariancie A ponad limit.","")&amp;
IF(Q69&gt;Limity!$D$7," Abonament za Usługę TD w Wariancie B ponad limit.","")&amp;
IF(Q69-K69&gt;Limity!$D$8," Różnica wartości abonamentów za Usługę TD wariantów A i B ponad limit.","")&amp;
IF(M69&gt;Limity!$D$9," Abonament za zwiększenie przepustowości w Wariancie A ponad limit.","")&amp;
IF(S69&gt;Limity!$D$10," Abonament za zwiększenie przepustowości w Wariancie B ponad limit.","")&amp;
IF(J69=""," Nie wskazano PWR. ",IF(ISERROR(VLOOKUP(J69,'Listy punktów styku'!$B$11:$B$41,1,FALSE))," Nie wskazano PWR z listy.",""))&amp;
IF(P69=""," Nie wskazano FPS. ",IF(ISERROR(VLOOKUP(P69,'Listy punktów styku'!$B$44:$B$61,1,FALSE))," Nie wskazano FPS z listy.","")))</f>
        <v/>
      </c>
    </row>
    <row r="70" spans="1:22" s="8" customFormat="1" x14ac:dyDescent="0.35">
      <c r="A70" s="112">
        <v>56</v>
      </c>
      <c r="B70" s="113">
        <v>32024865</v>
      </c>
      <c r="C70" s="114">
        <v>106425</v>
      </c>
      <c r="D70" s="116" t="s">
        <v>346</v>
      </c>
      <c r="E70" s="116" t="s">
        <v>1089</v>
      </c>
      <c r="F70" s="116" t="s">
        <v>1090</v>
      </c>
      <c r="G70" s="24"/>
      <c r="H70" s="3"/>
      <c r="I70" s="93">
        <f t="shared" si="8"/>
        <v>0</v>
      </c>
      <c r="J70" s="2"/>
      <c r="K70" s="3"/>
      <c r="L70" s="94">
        <f t="shared" si="2"/>
        <v>0</v>
      </c>
      <c r="M70" s="4"/>
      <c r="N70" s="94">
        <f t="shared" si="3"/>
        <v>0</v>
      </c>
      <c r="O70" s="94">
        <f t="shared" si="4"/>
        <v>0</v>
      </c>
      <c r="P70" s="2"/>
      <c r="Q70" s="3"/>
      <c r="R70" s="94">
        <f t="shared" si="5"/>
        <v>0</v>
      </c>
      <c r="S70" s="3"/>
      <c r="T70" s="94">
        <f t="shared" si="9"/>
        <v>0</v>
      </c>
      <c r="U70" s="93">
        <f t="shared" si="10"/>
        <v>0</v>
      </c>
      <c r="V70" s="5" t="str">
        <f>IF(COUNTBLANK(G70:H70)+COUNTBLANK(J70:K70)+COUNTBLANK(M70:M70)+COUNTBLANK(P70:Q70)+COUNTBLANK(S70:S70)=8,"",
IF(G70&lt;Limity!$C$5," Data gotowości zbyt wczesna lub nie uzupełniona.","")&amp;
IF(G70&gt;Limity!$D$5," Data gotowości zbyt późna lub wypełnona nieprawidłowo.","")&amp;
IF(OR(ROUND(K70,2)&lt;=0,ROUND(Q70,2)&lt;=0,ROUND(M70,2)&lt;=0,ROUND(S70,2)&lt;=0,ROUND(H70,2)&lt;=0)," Co najmniej jedna wartość nie jest większa od zera.","")&amp;
IF(K70&gt;Limity!$D$6," Abonament za Usługę TD w Wariancie A ponad limit.","")&amp;
IF(Q70&gt;Limity!$D$7," Abonament za Usługę TD w Wariancie B ponad limit.","")&amp;
IF(Q70-K70&gt;Limity!$D$8," Różnica wartości abonamentów za Usługę TD wariantów A i B ponad limit.","")&amp;
IF(M70&gt;Limity!$D$9," Abonament za zwiększenie przepustowości w Wariancie A ponad limit.","")&amp;
IF(S70&gt;Limity!$D$10," Abonament za zwiększenie przepustowości w Wariancie B ponad limit.","")&amp;
IF(J70=""," Nie wskazano PWR. ",IF(ISERROR(VLOOKUP(J70,'Listy punktów styku'!$B$11:$B$41,1,FALSE))," Nie wskazano PWR z listy.",""))&amp;
IF(P70=""," Nie wskazano FPS. ",IF(ISERROR(VLOOKUP(P70,'Listy punktów styku'!$B$44:$B$61,1,FALSE))," Nie wskazano FPS z listy.","")))</f>
        <v/>
      </c>
    </row>
    <row r="71" spans="1:22" s="8" customFormat="1" x14ac:dyDescent="0.35">
      <c r="A71" s="112">
        <v>57</v>
      </c>
      <c r="B71" s="113">
        <v>655336</v>
      </c>
      <c r="C71" s="114">
        <v>53803</v>
      </c>
      <c r="D71" s="141" t="s">
        <v>1236</v>
      </c>
      <c r="E71" s="141"/>
      <c r="F71" s="141" t="s">
        <v>1097</v>
      </c>
      <c r="G71" s="24"/>
      <c r="H71" s="3"/>
      <c r="I71" s="93">
        <f t="shared" si="8"/>
        <v>0</v>
      </c>
      <c r="J71" s="2"/>
      <c r="K71" s="3"/>
      <c r="L71" s="94">
        <f t="shared" si="2"/>
        <v>0</v>
      </c>
      <c r="M71" s="4"/>
      <c r="N71" s="94">
        <f t="shared" si="3"/>
        <v>0</v>
      </c>
      <c r="O71" s="94">
        <f t="shared" si="4"/>
        <v>0</v>
      </c>
      <c r="P71" s="2"/>
      <c r="Q71" s="3"/>
      <c r="R71" s="94">
        <f t="shared" si="5"/>
        <v>0</v>
      </c>
      <c r="S71" s="3"/>
      <c r="T71" s="94">
        <f t="shared" si="9"/>
        <v>0</v>
      </c>
      <c r="U71" s="93">
        <f t="shared" si="10"/>
        <v>0</v>
      </c>
      <c r="V71" s="5" t="str">
        <f>IF(COUNTBLANK(G71:H71)+COUNTBLANK(J71:K71)+COUNTBLANK(M71:M71)+COUNTBLANK(P71:Q71)+COUNTBLANK(S71:S71)=8,"",
IF(G71&lt;Limity!$C$5," Data gotowości zbyt wczesna lub nie uzupełniona.","")&amp;
IF(G71&gt;Limity!$D$5," Data gotowości zbyt późna lub wypełnona nieprawidłowo.","")&amp;
IF(OR(ROUND(K71,2)&lt;=0,ROUND(Q71,2)&lt;=0,ROUND(M71,2)&lt;=0,ROUND(S71,2)&lt;=0,ROUND(H71,2)&lt;=0)," Co najmniej jedna wartość nie jest większa od zera.","")&amp;
IF(K71&gt;Limity!$D$6," Abonament za Usługę TD w Wariancie A ponad limit.","")&amp;
IF(Q71&gt;Limity!$D$7," Abonament za Usługę TD w Wariancie B ponad limit.","")&amp;
IF(Q71-K71&gt;Limity!$D$8," Różnica wartości abonamentów za Usługę TD wariantów A i B ponad limit.","")&amp;
IF(M71&gt;Limity!$D$9," Abonament za zwiększenie przepustowości w Wariancie A ponad limit.","")&amp;
IF(S71&gt;Limity!$D$10," Abonament za zwiększenie przepustowości w Wariancie B ponad limit.","")&amp;
IF(J71=""," Nie wskazano PWR. ",IF(ISERROR(VLOOKUP(J71,'Listy punktów styku'!$B$11:$B$41,1,FALSE))," Nie wskazano PWR z listy.",""))&amp;
IF(P71=""," Nie wskazano FPS. ",IF(ISERROR(VLOOKUP(P71,'Listy punktów styku'!$B$44:$B$61,1,FALSE))," Nie wskazano FPS z listy.","")))</f>
        <v/>
      </c>
    </row>
    <row r="72" spans="1:22" s="8" customFormat="1" x14ac:dyDescent="0.35">
      <c r="A72" s="112">
        <v>58</v>
      </c>
      <c r="B72" s="113">
        <v>4447696</v>
      </c>
      <c r="C72" s="114">
        <v>89739</v>
      </c>
      <c r="D72" s="141" t="s">
        <v>1133</v>
      </c>
      <c r="E72" s="141" t="s">
        <v>1093</v>
      </c>
      <c r="F72" s="141" t="s">
        <v>1091</v>
      </c>
      <c r="G72" s="24"/>
      <c r="H72" s="3"/>
      <c r="I72" s="93">
        <f t="shared" si="8"/>
        <v>0</v>
      </c>
      <c r="J72" s="2"/>
      <c r="K72" s="3"/>
      <c r="L72" s="94">
        <f t="shared" si="2"/>
        <v>0</v>
      </c>
      <c r="M72" s="4"/>
      <c r="N72" s="94">
        <f t="shared" si="3"/>
        <v>0</v>
      </c>
      <c r="O72" s="94">
        <f t="shared" si="4"/>
        <v>0</v>
      </c>
      <c r="P72" s="2"/>
      <c r="Q72" s="3"/>
      <c r="R72" s="94">
        <f t="shared" si="5"/>
        <v>0</v>
      </c>
      <c r="S72" s="3"/>
      <c r="T72" s="94">
        <f t="shared" si="9"/>
        <v>0</v>
      </c>
      <c r="U72" s="93">
        <f t="shared" si="10"/>
        <v>0</v>
      </c>
      <c r="V72" s="5" t="str">
        <f>IF(COUNTBLANK(G72:H72)+COUNTBLANK(J72:K72)+COUNTBLANK(M72:M72)+COUNTBLANK(P72:Q72)+COUNTBLANK(S72:S72)=8,"",
IF(G72&lt;Limity!$C$5," Data gotowości zbyt wczesna lub nie uzupełniona.","")&amp;
IF(G72&gt;Limity!$D$5," Data gotowości zbyt późna lub wypełnona nieprawidłowo.","")&amp;
IF(OR(ROUND(K72,2)&lt;=0,ROUND(Q72,2)&lt;=0,ROUND(M72,2)&lt;=0,ROUND(S72,2)&lt;=0,ROUND(H72,2)&lt;=0)," Co najmniej jedna wartość nie jest większa od zera.","")&amp;
IF(K72&gt;Limity!$D$6," Abonament za Usługę TD w Wariancie A ponad limit.","")&amp;
IF(Q72&gt;Limity!$D$7," Abonament za Usługę TD w Wariancie B ponad limit.","")&amp;
IF(Q72-K72&gt;Limity!$D$8," Różnica wartości abonamentów za Usługę TD wariantów A i B ponad limit.","")&amp;
IF(M72&gt;Limity!$D$9," Abonament za zwiększenie przepustowości w Wariancie A ponad limit.","")&amp;
IF(S72&gt;Limity!$D$10," Abonament za zwiększenie przepustowości w Wariancie B ponad limit.","")&amp;
IF(J72=""," Nie wskazano PWR. ",IF(ISERROR(VLOOKUP(J72,'Listy punktów styku'!$B$11:$B$41,1,FALSE))," Nie wskazano PWR z listy.",""))&amp;
IF(P72=""," Nie wskazano FPS. ",IF(ISERROR(VLOOKUP(P72,'Listy punktów styku'!$B$44:$B$61,1,FALSE))," Nie wskazano FPS z listy.","")))</f>
        <v/>
      </c>
    </row>
    <row r="73" spans="1:22" s="8" customFormat="1" x14ac:dyDescent="0.35">
      <c r="A73" s="112">
        <v>59</v>
      </c>
      <c r="B73" s="113">
        <v>25550047</v>
      </c>
      <c r="C73" s="114">
        <v>277673</v>
      </c>
      <c r="D73" s="141" t="s">
        <v>1133</v>
      </c>
      <c r="E73" s="155" t="s">
        <v>1477</v>
      </c>
      <c r="F73" s="116">
        <v>29</v>
      </c>
      <c r="G73" s="24"/>
      <c r="H73" s="3"/>
      <c r="I73" s="93">
        <f t="shared" si="8"/>
        <v>0</v>
      </c>
      <c r="J73" s="2"/>
      <c r="K73" s="3"/>
      <c r="L73" s="94">
        <f t="shared" si="2"/>
        <v>0</v>
      </c>
      <c r="M73" s="4"/>
      <c r="N73" s="94">
        <f t="shared" si="3"/>
        <v>0</v>
      </c>
      <c r="O73" s="94">
        <f t="shared" si="4"/>
        <v>0</v>
      </c>
      <c r="P73" s="2"/>
      <c r="Q73" s="3"/>
      <c r="R73" s="94">
        <f t="shared" si="5"/>
        <v>0</v>
      </c>
      <c r="S73" s="3"/>
      <c r="T73" s="94">
        <f t="shared" si="9"/>
        <v>0</v>
      </c>
      <c r="U73" s="93">
        <f t="shared" si="10"/>
        <v>0</v>
      </c>
      <c r="V73" s="5" t="str">
        <f>IF(COUNTBLANK(G73:H73)+COUNTBLANK(J73:K73)+COUNTBLANK(M73:M73)+COUNTBLANK(P73:Q73)+COUNTBLANK(S73:S73)=8,"",
IF(G73&lt;Limity!$C$5," Data gotowości zbyt wczesna lub nie uzupełniona.","")&amp;
IF(G73&gt;Limity!$D$5," Data gotowości zbyt późna lub wypełnona nieprawidłowo.","")&amp;
IF(OR(ROUND(K73,2)&lt;=0,ROUND(Q73,2)&lt;=0,ROUND(M73,2)&lt;=0,ROUND(S73,2)&lt;=0,ROUND(H73,2)&lt;=0)," Co najmniej jedna wartość nie jest większa od zera.","")&amp;
IF(K73&gt;Limity!$D$6," Abonament za Usługę TD w Wariancie A ponad limit.","")&amp;
IF(Q73&gt;Limity!$D$7," Abonament za Usługę TD w Wariancie B ponad limit.","")&amp;
IF(Q73-K73&gt;Limity!$D$8," Różnica wartości abonamentów za Usługę TD wariantów A i B ponad limit.","")&amp;
IF(M73&gt;Limity!$D$9," Abonament za zwiększenie przepustowości w Wariancie A ponad limit.","")&amp;
IF(S73&gt;Limity!$D$10," Abonament za zwiększenie przepustowości w Wariancie B ponad limit.","")&amp;
IF(J73=""," Nie wskazano PWR. ",IF(ISERROR(VLOOKUP(J73,'Listy punktów styku'!$B$11:$B$41,1,FALSE))," Nie wskazano PWR z listy.",""))&amp;
IF(P73=""," Nie wskazano FPS. ",IF(ISERROR(VLOOKUP(P73,'Listy punktów styku'!$B$44:$B$61,1,FALSE))," Nie wskazano FPS z listy.","")))</f>
        <v/>
      </c>
    </row>
    <row r="74" spans="1:22" s="8" customFormat="1" x14ac:dyDescent="0.35">
      <c r="A74" s="112">
        <v>60</v>
      </c>
      <c r="B74" s="113">
        <v>672065</v>
      </c>
      <c r="C74" s="114">
        <v>86676</v>
      </c>
      <c r="D74" s="116" t="s">
        <v>352</v>
      </c>
      <c r="E74" s="116" t="s">
        <v>99</v>
      </c>
      <c r="F74" s="116">
        <v>4</v>
      </c>
      <c r="G74" s="24"/>
      <c r="H74" s="3"/>
      <c r="I74" s="93">
        <f t="shared" si="8"/>
        <v>0</v>
      </c>
      <c r="J74" s="2"/>
      <c r="K74" s="3"/>
      <c r="L74" s="94">
        <f t="shared" si="2"/>
        <v>0</v>
      </c>
      <c r="M74" s="4"/>
      <c r="N74" s="94">
        <f t="shared" si="3"/>
        <v>0</v>
      </c>
      <c r="O74" s="94">
        <f t="shared" si="4"/>
        <v>0</v>
      </c>
      <c r="P74" s="2"/>
      <c r="Q74" s="3"/>
      <c r="R74" s="94">
        <f t="shared" si="5"/>
        <v>0</v>
      </c>
      <c r="S74" s="3"/>
      <c r="T74" s="94">
        <f t="shared" si="9"/>
        <v>0</v>
      </c>
      <c r="U74" s="93">
        <f t="shared" si="10"/>
        <v>0</v>
      </c>
      <c r="V74" s="5" t="str">
        <f>IF(COUNTBLANK(G74:H74)+COUNTBLANK(J74:K74)+COUNTBLANK(M74:M74)+COUNTBLANK(P74:Q74)+COUNTBLANK(S74:S74)=8,"",
IF(G74&lt;Limity!$C$5," Data gotowości zbyt wczesna lub nie uzupełniona.","")&amp;
IF(G74&gt;Limity!$D$5," Data gotowości zbyt późna lub wypełnona nieprawidłowo.","")&amp;
IF(OR(ROUND(K74,2)&lt;=0,ROUND(Q74,2)&lt;=0,ROUND(M74,2)&lt;=0,ROUND(S74,2)&lt;=0,ROUND(H74,2)&lt;=0)," Co najmniej jedna wartość nie jest większa od zera.","")&amp;
IF(K74&gt;Limity!$D$6," Abonament za Usługę TD w Wariancie A ponad limit.","")&amp;
IF(Q74&gt;Limity!$D$7," Abonament za Usługę TD w Wariancie B ponad limit.","")&amp;
IF(Q74-K74&gt;Limity!$D$8," Różnica wartości abonamentów za Usługę TD wariantów A i B ponad limit.","")&amp;
IF(M74&gt;Limity!$D$9," Abonament za zwiększenie przepustowości w Wariancie A ponad limit.","")&amp;
IF(S74&gt;Limity!$D$10," Abonament za zwiększenie przepustowości w Wariancie B ponad limit.","")&amp;
IF(J74=""," Nie wskazano PWR. ",IF(ISERROR(VLOOKUP(J74,'Listy punktów styku'!$B$11:$B$41,1,FALSE))," Nie wskazano PWR z listy.",""))&amp;
IF(P74=""," Nie wskazano FPS. ",IF(ISERROR(VLOOKUP(P74,'Listy punktów styku'!$B$44:$B$61,1,FALSE))," Nie wskazano FPS z listy.","")))</f>
        <v/>
      </c>
    </row>
    <row r="75" spans="1:22" s="8" customFormat="1" x14ac:dyDescent="0.35">
      <c r="A75" s="112">
        <v>61</v>
      </c>
      <c r="B75" s="113">
        <v>65409816</v>
      </c>
      <c r="C75" s="114" t="s">
        <v>354</v>
      </c>
      <c r="D75" s="116" t="s">
        <v>356</v>
      </c>
      <c r="E75" s="116" t="s">
        <v>235</v>
      </c>
      <c r="F75" s="116">
        <v>64</v>
      </c>
      <c r="G75" s="24"/>
      <c r="H75" s="3"/>
      <c r="I75" s="93">
        <f t="shared" si="8"/>
        <v>0</v>
      </c>
      <c r="J75" s="2"/>
      <c r="K75" s="3"/>
      <c r="L75" s="94">
        <f t="shared" si="2"/>
        <v>0</v>
      </c>
      <c r="M75" s="4"/>
      <c r="N75" s="94">
        <f t="shared" si="3"/>
        <v>0</v>
      </c>
      <c r="O75" s="94">
        <f t="shared" si="4"/>
        <v>0</v>
      </c>
      <c r="P75" s="2"/>
      <c r="Q75" s="3"/>
      <c r="R75" s="94">
        <f t="shared" si="5"/>
        <v>0</v>
      </c>
      <c r="S75" s="3"/>
      <c r="T75" s="94">
        <f t="shared" si="9"/>
        <v>0</v>
      </c>
      <c r="U75" s="93">
        <f t="shared" si="10"/>
        <v>0</v>
      </c>
      <c r="V75" s="5" t="str">
        <f>IF(COUNTBLANK(G75:H75)+COUNTBLANK(J75:K75)+COUNTBLANK(M75:M75)+COUNTBLANK(P75:Q75)+COUNTBLANK(S75:S75)=8,"",
IF(G75&lt;Limity!$C$5," Data gotowości zbyt wczesna lub nie uzupełniona.","")&amp;
IF(G75&gt;Limity!$D$5," Data gotowości zbyt późna lub wypełnona nieprawidłowo.","")&amp;
IF(OR(ROUND(K75,2)&lt;=0,ROUND(Q75,2)&lt;=0,ROUND(M75,2)&lt;=0,ROUND(S75,2)&lt;=0,ROUND(H75,2)&lt;=0)," Co najmniej jedna wartość nie jest większa od zera.","")&amp;
IF(K75&gt;Limity!$D$6," Abonament za Usługę TD w Wariancie A ponad limit.","")&amp;
IF(Q75&gt;Limity!$D$7," Abonament za Usługę TD w Wariancie B ponad limit.","")&amp;
IF(Q75-K75&gt;Limity!$D$8," Różnica wartości abonamentów za Usługę TD wariantów A i B ponad limit.","")&amp;
IF(M75&gt;Limity!$D$9," Abonament za zwiększenie przepustowości w Wariancie A ponad limit.","")&amp;
IF(S75&gt;Limity!$D$10," Abonament za zwiększenie przepustowości w Wariancie B ponad limit.","")&amp;
IF(J75=""," Nie wskazano PWR. ",IF(ISERROR(VLOOKUP(J75,'Listy punktów styku'!$B$11:$B$41,1,FALSE))," Nie wskazano PWR z listy.",""))&amp;
IF(P75=""," Nie wskazano FPS. ",IF(ISERROR(VLOOKUP(P75,'Listy punktów styku'!$B$44:$B$61,1,FALSE))," Nie wskazano FPS z listy.","")))</f>
        <v/>
      </c>
    </row>
    <row r="76" spans="1:22" s="8" customFormat="1" x14ac:dyDescent="0.35">
      <c r="A76" s="112">
        <v>62</v>
      </c>
      <c r="B76" s="113">
        <v>17399660</v>
      </c>
      <c r="C76" s="114">
        <v>267302</v>
      </c>
      <c r="D76" s="116" t="s">
        <v>360</v>
      </c>
      <c r="E76" s="116"/>
      <c r="F76" s="116">
        <v>17</v>
      </c>
      <c r="G76" s="24"/>
      <c r="H76" s="3"/>
      <c r="I76" s="93">
        <f t="shared" si="8"/>
        <v>0</v>
      </c>
      <c r="J76" s="2"/>
      <c r="K76" s="3"/>
      <c r="L76" s="94">
        <f t="shared" si="2"/>
        <v>0</v>
      </c>
      <c r="M76" s="4"/>
      <c r="N76" s="94">
        <f t="shared" si="3"/>
        <v>0</v>
      </c>
      <c r="O76" s="94">
        <f t="shared" si="4"/>
        <v>0</v>
      </c>
      <c r="P76" s="2"/>
      <c r="Q76" s="3"/>
      <c r="R76" s="94">
        <f t="shared" si="5"/>
        <v>0</v>
      </c>
      <c r="S76" s="3"/>
      <c r="T76" s="94">
        <f t="shared" si="9"/>
        <v>0</v>
      </c>
      <c r="U76" s="93">
        <f t="shared" si="10"/>
        <v>0</v>
      </c>
      <c r="V76" s="5" t="str">
        <f>IF(COUNTBLANK(G76:H76)+COUNTBLANK(J76:K76)+COUNTBLANK(M76:M76)+COUNTBLANK(P76:Q76)+COUNTBLANK(S76:S76)=8,"",
IF(G76&lt;Limity!$C$5," Data gotowości zbyt wczesna lub nie uzupełniona.","")&amp;
IF(G76&gt;Limity!$D$5," Data gotowości zbyt późna lub wypełnona nieprawidłowo.","")&amp;
IF(OR(ROUND(K76,2)&lt;=0,ROUND(Q76,2)&lt;=0,ROUND(M76,2)&lt;=0,ROUND(S76,2)&lt;=0,ROUND(H76,2)&lt;=0)," Co najmniej jedna wartość nie jest większa od zera.","")&amp;
IF(K76&gt;Limity!$D$6," Abonament za Usługę TD w Wariancie A ponad limit.","")&amp;
IF(Q76&gt;Limity!$D$7," Abonament za Usługę TD w Wariancie B ponad limit.","")&amp;
IF(Q76-K76&gt;Limity!$D$8," Różnica wartości abonamentów za Usługę TD wariantów A i B ponad limit.","")&amp;
IF(M76&gt;Limity!$D$9," Abonament za zwiększenie przepustowości w Wariancie A ponad limit.","")&amp;
IF(S76&gt;Limity!$D$10," Abonament za zwiększenie przepustowości w Wariancie B ponad limit.","")&amp;
IF(J76=""," Nie wskazano PWR. ",IF(ISERROR(VLOOKUP(J76,'Listy punktów styku'!$B$11:$B$41,1,FALSE))," Nie wskazano PWR z listy.",""))&amp;
IF(P76=""," Nie wskazano FPS. ",IF(ISERROR(VLOOKUP(P76,'Listy punktów styku'!$B$44:$B$61,1,FALSE))," Nie wskazano FPS z listy.","")))</f>
        <v/>
      </c>
    </row>
    <row r="77" spans="1:22" s="8" customFormat="1" x14ac:dyDescent="0.35">
      <c r="A77" s="112">
        <v>63</v>
      </c>
      <c r="B77" s="113">
        <v>739579</v>
      </c>
      <c r="C77" s="114">
        <v>44633</v>
      </c>
      <c r="D77" s="116" t="s">
        <v>365</v>
      </c>
      <c r="E77" s="116" t="s">
        <v>99</v>
      </c>
      <c r="F77" s="116">
        <v>72</v>
      </c>
      <c r="G77" s="24"/>
      <c r="H77" s="3"/>
      <c r="I77" s="93">
        <f t="shared" si="8"/>
        <v>0</v>
      </c>
      <c r="J77" s="2"/>
      <c r="K77" s="3"/>
      <c r="L77" s="94">
        <f t="shared" si="2"/>
        <v>0</v>
      </c>
      <c r="M77" s="4"/>
      <c r="N77" s="94">
        <f t="shared" si="3"/>
        <v>0</v>
      </c>
      <c r="O77" s="94">
        <f t="shared" si="4"/>
        <v>0</v>
      </c>
      <c r="P77" s="2"/>
      <c r="Q77" s="3"/>
      <c r="R77" s="94">
        <f t="shared" si="5"/>
        <v>0</v>
      </c>
      <c r="S77" s="3"/>
      <c r="T77" s="94">
        <f t="shared" si="9"/>
        <v>0</v>
      </c>
      <c r="U77" s="93">
        <f t="shared" si="10"/>
        <v>0</v>
      </c>
      <c r="V77" s="5" t="str">
        <f>IF(COUNTBLANK(G77:H77)+COUNTBLANK(J77:K77)+COUNTBLANK(M77:M77)+COUNTBLANK(P77:Q77)+COUNTBLANK(S77:S77)=8,"",
IF(G77&lt;Limity!$C$5," Data gotowości zbyt wczesna lub nie uzupełniona.","")&amp;
IF(G77&gt;Limity!$D$5," Data gotowości zbyt późna lub wypełnona nieprawidłowo.","")&amp;
IF(OR(ROUND(K77,2)&lt;=0,ROUND(Q77,2)&lt;=0,ROUND(M77,2)&lt;=0,ROUND(S77,2)&lt;=0,ROUND(H77,2)&lt;=0)," Co najmniej jedna wartość nie jest większa od zera.","")&amp;
IF(K77&gt;Limity!$D$6," Abonament za Usługę TD w Wariancie A ponad limit.","")&amp;
IF(Q77&gt;Limity!$D$7," Abonament za Usługę TD w Wariancie B ponad limit.","")&amp;
IF(Q77-K77&gt;Limity!$D$8," Różnica wartości abonamentów za Usługę TD wariantów A i B ponad limit.","")&amp;
IF(M77&gt;Limity!$D$9," Abonament za zwiększenie przepustowości w Wariancie A ponad limit.","")&amp;
IF(S77&gt;Limity!$D$10," Abonament za zwiększenie przepustowości w Wariancie B ponad limit.","")&amp;
IF(J77=""," Nie wskazano PWR. ",IF(ISERROR(VLOOKUP(J77,'Listy punktów styku'!$B$11:$B$41,1,FALSE))," Nie wskazano PWR z listy.",""))&amp;
IF(P77=""," Nie wskazano FPS. ",IF(ISERROR(VLOOKUP(P77,'Listy punktów styku'!$B$44:$B$61,1,FALSE))," Nie wskazano FPS z listy.","")))</f>
        <v/>
      </c>
    </row>
    <row r="78" spans="1:22" s="8" customFormat="1" x14ac:dyDescent="0.35">
      <c r="A78" s="112">
        <v>64</v>
      </c>
      <c r="B78" s="113">
        <v>744923</v>
      </c>
      <c r="C78" s="114">
        <v>265092</v>
      </c>
      <c r="D78" s="116" t="s">
        <v>371</v>
      </c>
      <c r="E78" s="116" t="s">
        <v>99</v>
      </c>
      <c r="F78" s="116">
        <v>40</v>
      </c>
      <c r="G78" s="24"/>
      <c r="H78" s="3"/>
      <c r="I78" s="93">
        <f t="shared" si="8"/>
        <v>0</v>
      </c>
      <c r="J78" s="2"/>
      <c r="K78" s="3"/>
      <c r="L78" s="94">
        <f t="shared" si="2"/>
        <v>0</v>
      </c>
      <c r="M78" s="4"/>
      <c r="N78" s="94">
        <f t="shared" si="3"/>
        <v>0</v>
      </c>
      <c r="O78" s="94">
        <f t="shared" si="4"/>
        <v>0</v>
      </c>
      <c r="P78" s="2"/>
      <c r="Q78" s="3"/>
      <c r="R78" s="94">
        <f t="shared" si="5"/>
        <v>0</v>
      </c>
      <c r="S78" s="3"/>
      <c r="T78" s="94">
        <f t="shared" si="9"/>
        <v>0</v>
      </c>
      <c r="U78" s="93">
        <f t="shared" si="10"/>
        <v>0</v>
      </c>
      <c r="V78" s="5" t="str">
        <f>IF(COUNTBLANK(G78:H78)+COUNTBLANK(J78:K78)+COUNTBLANK(M78:M78)+COUNTBLANK(P78:Q78)+COUNTBLANK(S78:S78)=8,"",
IF(G78&lt;Limity!$C$5," Data gotowości zbyt wczesna lub nie uzupełniona.","")&amp;
IF(G78&gt;Limity!$D$5," Data gotowości zbyt późna lub wypełnona nieprawidłowo.","")&amp;
IF(OR(ROUND(K78,2)&lt;=0,ROUND(Q78,2)&lt;=0,ROUND(M78,2)&lt;=0,ROUND(S78,2)&lt;=0,ROUND(H78,2)&lt;=0)," Co najmniej jedna wartość nie jest większa od zera.","")&amp;
IF(K78&gt;Limity!$D$6," Abonament za Usługę TD w Wariancie A ponad limit.","")&amp;
IF(Q78&gt;Limity!$D$7," Abonament za Usługę TD w Wariancie B ponad limit.","")&amp;
IF(Q78-K78&gt;Limity!$D$8," Różnica wartości abonamentów za Usługę TD wariantów A i B ponad limit.","")&amp;
IF(M78&gt;Limity!$D$9," Abonament za zwiększenie przepustowości w Wariancie A ponad limit.","")&amp;
IF(S78&gt;Limity!$D$10," Abonament za zwiększenie przepustowości w Wariancie B ponad limit.","")&amp;
IF(J78=""," Nie wskazano PWR. ",IF(ISERROR(VLOOKUP(J78,'Listy punktów styku'!$B$11:$B$41,1,FALSE))," Nie wskazano PWR z listy.",""))&amp;
IF(P78=""," Nie wskazano FPS. ",IF(ISERROR(VLOOKUP(P78,'Listy punktów styku'!$B$44:$B$61,1,FALSE))," Nie wskazano FPS z listy.","")))</f>
        <v/>
      </c>
    </row>
    <row r="79" spans="1:22" s="8" customFormat="1" x14ac:dyDescent="0.35">
      <c r="A79" s="112">
        <v>65</v>
      </c>
      <c r="B79" s="113">
        <v>744543</v>
      </c>
      <c r="C79" s="114">
        <v>75793</v>
      </c>
      <c r="D79" s="116" t="s">
        <v>369</v>
      </c>
      <c r="E79" s="116" t="s">
        <v>99</v>
      </c>
      <c r="F79" s="116">
        <v>56</v>
      </c>
      <c r="G79" s="24"/>
      <c r="H79" s="3"/>
      <c r="I79" s="93">
        <f t="shared" si="8"/>
        <v>0</v>
      </c>
      <c r="J79" s="2"/>
      <c r="K79" s="3"/>
      <c r="L79" s="94">
        <f t="shared" ref="L79:L139" si="11">ROUND(K79*(1+$C$10),2)</f>
        <v>0</v>
      </c>
      <c r="M79" s="4"/>
      <c r="N79" s="94">
        <f t="shared" ref="N79:N139" si="12">ROUND(M79*(1+$C$10),2)</f>
        <v>0</v>
      </c>
      <c r="O79" s="94">
        <f t="shared" ref="O79:O139" si="13">60*ROUND(K79*(1+$C$10),2)</f>
        <v>0</v>
      </c>
      <c r="P79" s="2"/>
      <c r="Q79" s="3"/>
      <c r="R79" s="94">
        <f t="shared" ref="R79:R139" si="14">ROUND(Q79*(1+$C$10),2)</f>
        <v>0</v>
      </c>
      <c r="S79" s="3"/>
      <c r="T79" s="94">
        <f t="shared" si="9"/>
        <v>0</v>
      </c>
      <c r="U79" s="93">
        <f t="shared" si="10"/>
        <v>0</v>
      </c>
      <c r="V79" s="5" t="str">
        <f>IF(COUNTBLANK(G79:H79)+COUNTBLANK(J79:K79)+COUNTBLANK(M79:M79)+COUNTBLANK(P79:Q79)+COUNTBLANK(S79:S79)=8,"",
IF(G79&lt;Limity!$C$5," Data gotowości zbyt wczesna lub nie uzupełniona.","")&amp;
IF(G79&gt;Limity!$D$5," Data gotowości zbyt późna lub wypełnona nieprawidłowo.","")&amp;
IF(OR(ROUND(K79,2)&lt;=0,ROUND(Q79,2)&lt;=0,ROUND(M79,2)&lt;=0,ROUND(S79,2)&lt;=0,ROUND(H79,2)&lt;=0)," Co najmniej jedna wartość nie jest większa od zera.","")&amp;
IF(K79&gt;Limity!$D$6," Abonament za Usługę TD w Wariancie A ponad limit.","")&amp;
IF(Q79&gt;Limity!$D$7," Abonament za Usługę TD w Wariancie B ponad limit.","")&amp;
IF(Q79-K79&gt;Limity!$D$8," Różnica wartości abonamentów za Usługę TD wariantów A i B ponad limit.","")&amp;
IF(M79&gt;Limity!$D$9," Abonament za zwiększenie przepustowości w Wariancie A ponad limit.","")&amp;
IF(S79&gt;Limity!$D$10," Abonament za zwiększenie przepustowości w Wariancie B ponad limit.","")&amp;
IF(J79=""," Nie wskazano PWR. ",IF(ISERROR(VLOOKUP(J79,'Listy punktów styku'!$B$11:$B$41,1,FALSE))," Nie wskazano PWR z listy.",""))&amp;
IF(P79=""," Nie wskazano FPS. ",IF(ISERROR(VLOOKUP(P79,'Listy punktów styku'!$B$44:$B$61,1,FALSE))," Nie wskazano FPS z listy.","")))</f>
        <v/>
      </c>
    </row>
    <row r="80" spans="1:22" s="8" customFormat="1" x14ac:dyDescent="0.35">
      <c r="A80" s="112">
        <v>66</v>
      </c>
      <c r="B80" s="113">
        <v>854349</v>
      </c>
      <c r="C80" s="114">
        <v>4352</v>
      </c>
      <c r="D80" s="116" t="s">
        <v>376</v>
      </c>
      <c r="E80" s="116" t="s">
        <v>99</v>
      </c>
      <c r="F80" s="116">
        <v>1</v>
      </c>
      <c r="G80" s="24"/>
      <c r="H80" s="3"/>
      <c r="I80" s="93">
        <f t="shared" ref="I80:I140" si="15">ROUND(H80*(1+$C$10),2)</f>
        <v>0</v>
      </c>
      <c r="J80" s="2"/>
      <c r="K80" s="3"/>
      <c r="L80" s="94">
        <f t="shared" si="11"/>
        <v>0</v>
      </c>
      <c r="M80" s="4"/>
      <c r="N80" s="94">
        <f t="shared" si="12"/>
        <v>0</v>
      </c>
      <c r="O80" s="94">
        <f t="shared" si="13"/>
        <v>0</v>
      </c>
      <c r="P80" s="2"/>
      <c r="Q80" s="3"/>
      <c r="R80" s="94">
        <f t="shared" si="14"/>
        <v>0</v>
      </c>
      <c r="S80" s="3"/>
      <c r="T80" s="94">
        <f t="shared" ref="T80:T140" si="16">ROUND(S80*(1+$C$10),2)</f>
        <v>0</v>
      </c>
      <c r="U80" s="93">
        <f t="shared" ref="U80:U140" si="17">60*ROUND(Q80*(1+$C$10),2)</f>
        <v>0</v>
      </c>
      <c r="V80" s="5" t="str">
        <f>IF(COUNTBLANK(G80:H80)+COUNTBLANK(J80:K80)+COUNTBLANK(M80:M80)+COUNTBLANK(P80:Q80)+COUNTBLANK(S80:S80)=8,"",
IF(G80&lt;Limity!$C$5," Data gotowości zbyt wczesna lub nie uzupełniona.","")&amp;
IF(G80&gt;Limity!$D$5," Data gotowości zbyt późna lub wypełnona nieprawidłowo.","")&amp;
IF(OR(ROUND(K80,2)&lt;=0,ROUND(Q80,2)&lt;=0,ROUND(M80,2)&lt;=0,ROUND(S80,2)&lt;=0,ROUND(H80,2)&lt;=0)," Co najmniej jedna wartość nie jest większa od zera.","")&amp;
IF(K80&gt;Limity!$D$6," Abonament za Usługę TD w Wariancie A ponad limit.","")&amp;
IF(Q80&gt;Limity!$D$7," Abonament za Usługę TD w Wariancie B ponad limit.","")&amp;
IF(Q80-K80&gt;Limity!$D$8," Różnica wartości abonamentów za Usługę TD wariantów A i B ponad limit.","")&amp;
IF(M80&gt;Limity!$D$9," Abonament za zwiększenie przepustowości w Wariancie A ponad limit.","")&amp;
IF(S80&gt;Limity!$D$10," Abonament za zwiększenie przepustowości w Wariancie B ponad limit.","")&amp;
IF(J80=""," Nie wskazano PWR. ",IF(ISERROR(VLOOKUP(J80,'Listy punktów styku'!$B$11:$B$41,1,FALSE))," Nie wskazano PWR z listy.",""))&amp;
IF(P80=""," Nie wskazano FPS. ",IF(ISERROR(VLOOKUP(P80,'Listy punktów styku'!$B$44:$B$61,1,FALSE))," Nie wskazano FPS z listy.","")))</f>
        <v/>
      </c>
    </row>
    <row r="81" spans="1:22" s="8" customFormat="1" x14ac:dyDescent="0.35">
      <c r="A81" s="112">
        <v>67</v>
      </c>
      <c r="B81" s="113">
        <v>906081</v>
      </c>
      <c r="C81" s="114">
        <v>121811</v>
      </c>
      <c r="D81" s="116" t="s">
        <v>380</v>
      </c>
      <c r="E81" s="116" t="s">
        <v>99</v>
      </c>
      <c r="F81" s="116">
        <v>31</v>
      </c>
      <c r="G81" s="24"/>
      <c r="H81" s="3"/>
      <c r="I81" s="93">
        <f t="shared" si="15"/>
        <v>0</v>
      </c>
      <c r="J81" s="2"/>
      <c r="K81" s="3"/>
      <c r="L81" s="94">
        <f t="shared" si="11"/>
        <v>0</v>
      </c>
      <c r="M81" s="4"/>
      <c r="N81" s="94">
        <f t="shared" si="12"/>
        <v>0</v>
      </c>
      <c r="O81" s="94">
        <f t="shared" si="13"/>
        <v>0</v>
      </c>
      <c r="P81" s="2"/>
      <c r="Q81" s="3"/>
      <c r="R81" s="94">
        <f t="shared" si="14"/>
        <v>0</v>
      </c>
      <c r="S81" s="3"/>
      <c r="T81" s="94">
        <f t="shared" si="16"/>
        <v>0</v>
      </c>
      <c r="U81" s="93">
        <f t="shared" si="17"/>
        <v>0</v>
      </c>
      <c r="V81" s="5" t="str">
        <f>IF(COUNTBLANK(G81:H81)+COUNTBLANK(J81:K81)+COUNTBLANK(M81:M81)+COUNTBLANK(P81:Q81)+COUNTBLANK(S81:S81)=8,"",
IF(G81&lt;Limity!$C$5," Data gotowości zbyt wczesna lub nie uzupełniona.","")&amp;
IF(G81&gt;Limity!$D$5," Data gotowości zbyt późna lub wypełnona nieprawidłowo.","")&amp;
IF(OR(ROUND(K81,2)&lt;=0,ROUND(Q81,2)&lt;=0,ROUND(M81,2)&lt;=0,ROUND(S81,2)&lt;=0,ROUND(H81,2)&lt;=0)," Co najmniej jedna wartość nie jest większa od zera.","")&amp;
IF(K81&gt;Limity!$D$6," Abonament za Usługę TD w Wariancie A ponad limit.","")&amp;
IF(Q81&gt;Limity!$D$7," Abonament za Usługę TD w Wariancie B ponad limit.","")&amp;
IF(Q81-K81&gt;Limity!$D$8," Różnica wartości abonamentów za Usługę TD wariantów A i B ponad limit.","")&amp;
IF(M81&gt;Limity!$D$9," Abonament za zwiększenie przepustowości w Wariancie A ponad limit.","")&amp;
IF(S81&gt;Limity!$D$10," Abonament za zwiększenie przepustowości w Wariancie B ponad limit.","")&amp;
IF(J81=""," Nie wskazano PWR. ",IF(ISERROR(VLOOKUP(J81,'Listy punktów styku'!$B$11:$B$41,1,FALSE))," Nie wskazano PWR z listy.",""))&amp;
IF(P81=""," Nie wskazano FPS. ",IF(ISERROR(VLOOKUP(P81,'Listy punktów styku'!$B$44:$B$61,1,FALSE))," Nie wskazano FPS z listy.","")))</f>
        <v/>
      </c>
    </row>
    <row r="82" spans="1:22" s="8" customFormat="1" x14ac:dyDescent="0.35">
      <c r="A82" s="112">
        <v>68</v>
      </c>
      <c r="B82" s="113">
        <v>944636</v>
      </c>
      <c r="C82" s="114">
        <v>31405</v>
      </c>
      <c r="D82" s="116" t="s">
        <v>881</v>
      </c>
      <c r="E82" s="116" t="s">
        <v>99</v>
      </c>
      <c r="F82" s="116">
        <v>19</v>
      </c>
      <c r="G82" s="24"/>
      <c r="H82" s="3"/>
      <c r="I82" s="93">
        <f t="shared" si="15"/>
        <v>0</v>
      </c>
      <c r="J82" s="2"/>
      <c r="K82" s="3"/>
      <c r="L82" s="94">
        <f t="shared" si="11"/>
        <v>0</v>
      </c>
      <c r="M82" s="4"/>
      <c r="N82" s="94">
        <f t="shared" si="12"/>
        <v>0</v>
      </c>
      <c r="O82" s="94">
        <f t="shared" si="13"/>
        <v>0</v>
      </c>
      <c r="P82" s="2"/>
      <c r="Q82" s="3"/>
      <c r="R82" s="94">
        <f t="shared" si="14"/>
        <v>0</v>
      </c>
      <c r="S82" s="3"/>
      <c r="T82" s="94">
        <f t="shared" si="16"/>
        <v>0</v>
      </c>
      <c r="U82" s="93">
        <f t="shared" si="17"/>
        <v>0</v>
      </c>
      <c r="V82" s="5" t="str">
        <f>IF(COUNTBLANK(G82:H82)+COUNTBLANK(J82:K82)+COUNTBLANK(M82:M82)+COUNTBLANK(P82:Q82)+COUNTBLANK(S82:S82)=8,"",
IF(G82&lt;Limity!$C$5," Data gotowości zbyt wczesna lub nie uzupełniona.","")&amp;
IF(G82&gt;Limity!$D$5," Data gotowości zbyt późna lub wypełnona nieprawidłowo.","")&amp;
IF(OR(ROUND(K82,2)&lt;=0,ROUND(Q82,2)&lt;=0,ROUND(M82,2)&lt;=0,ROUND(S82,2)&lt;=0,ROUND(H82,2)&lt;=0)," Co najmniej jedna wartość nie jest większa od zera.","")&amp;
IF(K82&gt;Limity!$D$6," Abonament za Usługę TD w Wariancie A ponad limit.","")&amp;
IF(Q82&gt;Limity!$D$7," Abonament za Usługę TD w Wariancie B ponad limit.","")&amp;
IF(Q82-K82&gt;Limity!$D$8," Różnica wartości abonamentów za Usługę TD wariantów A i B ponad limit.","")&amp;
IF(M82&gt;Limity!$D$9," Abonament za zwiększenie przepustowości w Wariancie A ponad limit.","")&amp;
IF(S82&gt;Limity!$D$10," Abonament za zwiększenie przepustowości w Wariancie B ponad limit.","")&amp;
IF(J82=""," Nie wskazano PWR. ",IF(ISERROR(VLOOKUP(J82,'Listy punktów styku'!$B$11:$B$41,1,FALSE))," Nie wskazano PWR z listy.",""))&amp;
IF(P82=""," Nie wskazano FPS. ",IF(ISERROR(VLOOKUP(P82,'Listy punktów styku'!$B$44:$B$61,1,FALSE))," Nie wskazano FPS z listy.","")))</f>
        <v/>
      </c>
    </row>
    <row r="83" spans="1:22" s="8" customFormat="1" x14ac:dyDescent="0.35">
      <c r="A83" s="112">
        <v>69</v>
      </c>
      <c r="B83" s="113">
        <v>947013</v>
      </c>
      <c r="C83" s="114">
        <v>32108</v>
      </c>
      <c r="D83" s="116" t="s">
        <v>390</v>
      </c>
      <c r="E83" s="116" t="s">
        <v>99</v>
      </c>
      <c r="F83" s="116">
        <v>14</v>
      </c>
      <c r="G83" s="24"/>
      <c r="H83" s="3"/>
      <c r="I83" s="93">
        <f t="shared" si="15"/>
        <v>0</v>
      </c>
      <c r="J83" s="2"/>
      <c r="K83" s="3"/>
      <c r="L83" s="94">
        <f t="shared" si="11"/>
        <v>0</v>
      </c>
      <c r="M83" s="4"/>
      <c r="N83" s="94">
        <f t="shared" si="12"/>
        <v>0</v>
      </c>
      <c r="O83" s="94">
        <f t="shared" si="13"/>
        <v>0</v>
      </c>
      <c r="P83" s="2"/>
      <c r="Q83" s="3"/>
      <c r="R83" s="94">
        <f t="shared" si="14"/>
        <v>0</v>
      </c>
      <c r="S83" s="3"/>
      <c r="T83" s="94">
        <f t="shared" si="16"/>
        <v>0</v>
      </c>
      <c r="U83" s="93">
        <f t="shared" si="17"/>
        <v>0</v>
      </c>
      <c r="V83" s="5" t="str">
        <f>IF(COUNTBLANK(G83:H83)+COUNTBLANK(J83:K83)+COUNTBLANK(M83:M83)+COUNTBLANK(P83:Q83)+COUNTBLANK(S83:S83)=8,"",
IF(G83&lt;Limity!$C$5," Data gotowości zbyt wczesna lub nie uzupełniona.","")&amp;
IF(G83&gt;Limity!$D$5," Data gotowości zbyt późna lub wypełnona nieprawidłowo.","")&amp;
IF(OR(ROUND(K83,2)&lt;=0,ROUND(Q83,2)&lt;=0,ROUND(M83,2)&lt;=0,ROUND(S83,2)&lt;=0,ROUND(H83,2)&lt;=0)," Co najmniej jedna wartość nie jest większa od zera.","")&amp;
IF(K83&gt;Limity!$D$6," Abonament za Usługę TD w Wariancie A ponad limit.","")&amp;
IF(Q83&gt;Limity!$D$7," Abonament za Usługę TD w Wariancie B ponad limit.","")&amp;
IF(Q83-K83&gt;Limity!$D$8," Różnica wartości abonamentów za Usługę TD wariantów A i B ponad limit.","")&amp;
IF(M83&gt;Limity!$D$9," Abonament za zwiększenie przepustowości w Wariancie A ponad limit.","")&amp;
IF(S83&gt;Limity!$D$10," Abonament za zwiększenie przepustowości w Wariancie B ponad limit.","")&amp;
IF(J83=""," Nie wskazano PWR. ",IF(ISERROR(VLOOKUP(J83,'Listy punktów styku'!$B$11:$B$41,1,FALSE))," Nie wskazano PWR z listy.",""))&amp;
IF(P83=""," Nie wskazano FPS. ",IF(ISERROR(VLOOKUP(P83,'Listy punktów styku'!$B$44:$B$61,1,FALSE))," Nie wskazano FPS z listy.","")))</f>
        <v/>
      </c>
    </row>
    <row r="84" spans="1:22" s="8" customFormat="1" x14ac:dyDescent="0.35">
      <c r="A84" s="112">
        <v>70</v>
      </c>
      <c r="B84" s="113">
        <v>946869</v>
      </c>
      <c r="C84" s="114">
        <v>57674</v>
      </c>
      <c r="D84" s="116" t="s">
        <v>388</v>
      </c>
      <c r="E84" s="116" t="s">
        <v>99</v>
      </c>
      <c r="F84" s="116">
        <v>103</v>
      </c>
      <c r="G84" s="24"/>
      <c r="H84" s="3"/>
      <c r="I84" s="93">
        <f t="shared" si="15"/>
        <v>0</v>
      </c>
      <c r="J84" s="2"/>
      <c r="K84" s="3"/>
      <c r="L84" s="94">
        <f t="shared" si="11"/>
        <v>0</v>
      </c>
      <c r="M84" s="4"/>
      <c r="N84" s="94">
        <f t="shared" si="12"/>
        <v>0</v>
      </c>
      <c r="O84" s="94">
        <f t="shared" si="13"/>
        <v>0</v>
      </c>
      <c r="P84" s="2"/>
      <c r="Q84" s="3"/>
      <c r="R84" s="94">
        <f t="shared" si="14"/>
        <v>0</v>
      </c>
      <c r="S84" s="3"/>
      <c r="T84" s="94">
        <f t="shared" si="16"/>
        <v>0</v>
      </c>
      <c r="U84" s="93">
        <f t="shared" si="17"/>
        <v>0</v>
      </c>
      <c r="V84" s="5" t="str">
        <f>IF(COUNTBLANK(G84:H84)+COUNTBLANK(J84:K84)+COUNTBLANK(M84:M84)+COUNTBLANK(P84:Q84)+COUNTBLANK(S84:S84)=8,"",
IF(G84&lt;Limity!$C$5," Data gotowości zbyt wczesna lub nie uzupełniona.","")&amp;
IF(G84&gt;Limity!$D$5," Data gotowości zbyt późna lub wypełnona nieprawidłowo.","")&amp;
IF(OR(ROUND(K84,2)&lt;=0,ROUND(Q84,2)&lt;=0,ROUND(M84,2)&lt;=0,ROUND(S84,2)&lt;=0,ROUND(H84,2)&lt;=0)," Co najmniej jedna wartość nie jest większa od zera.","")&amp;
IF(K84&gt;Limity!$D$6," Abonament za Usługę TD w Wariancie A ponad limit.","")&amp;
IF(Q84&gt;Limity!$D$7," Abonament za Usługę TD w Wariancie B ponad limit.","")&amp;
IF(Q84-K84&gt;Limity!$D$8," Różnica wartości abonamentów za Usługę TD wariantów A i B ponad limit.","")&amp;
IF(M84&gt;Limity!$D$9," Abonament za zwiększenie przepustowości w Wariancie A ponad limit.","")&amp;
IF(S84&gt;Limity!$D$10," Abonament za zwiększenie przepustowości w Wariancie B ponad limit.","")&amp;
IF(J84=""," Nie wskazano PWR. ",IF(ISERROR(VLOOKUP(J84,'Listy punktów styku'!$B$11:$B$41,1,FALSE))," Nie wskazano PWR z listy.",""))&amp;
IF(P84=""," Nie wskazano FPS. ",IF(ISERROR(VLOOKUP(P84,'Listy punktów styku'!$B$44:$B$61,1,FALSE))," Nie wskazano FPS z listy.","")))</f>
        <v/>
      </c>
    </row>
    <row r="85" spans="1:22" s="8" customFormat="1" x14ac:dyDescent="0.35">
      <c r="A85" s="112">
        <v>71</v>
      </c>
      <c r="B85" s="113">
        <v>946495</v>
      </c>
      <c r="C85" s="114">
        <v>32106</v>
      </c>
      <c r="D85" s="116" t="s">
        <v>386</v>
      </c>
      <c r="E85" s="116" t="s">
        <v>99</v>
      </c>
      <c r="F85" s="116">
        <v>163</v>
      </c>
      <c r="G85" s="24"/>
      <c r="H85" s="3"/>
      <c r="I85" s="93">
        <f t="shared" si="15"/>
        <v>0</v>
      </c>
      <c r="J85" s="2"/>
      <c r="K85" s="3"/>
      <c r="L85" s="94">
        <f t="shared" si="11"/>
        <v>0</v>
      </c>
      <c r="M85" s="4"/>
      <c r="N85" s="94">
        <f t="shared" si="12"/>
        <v>0</v>
      </c>
      <c r="O85" s="94">
        <f t="shared" si="13"/>
        <v>0</v>
      </c>
      <c r="P85" s="2"/>
      <c r="Q85" s="3"/>
      <c r="R85" s="94">
        <f t="shared" si="14"/>
        <v>0</v>
      </c>
      <c r="S85" s="3"/>
      <c r="T85" s="94">
        <f t="shared" si="16"/>
        <v>0</v>
      </c>
      <c r="U85" s="93">
        <f t="shared" si="17"/>
        <v>0</v>
      </c>
      <c r="V85" s="5" t="str">
        <f>IF(COUNTBLANK(G85:H85)+COUNTBLANK(J85:K85)+COUNTBLANK(M85:M85)+COUNTBLANK(P85:Q85)+COUNTBLANK(S85:S85)=8,"",
IF(G85&lt;Limity!$C$5," Data gotowości zbyt wczesna lub nie uzupełniona.","")&amp;
IF(G85&gt;Limity!$D$5," Data gotowości zbyt późna lub wypełnona nieprawidłowo.","")&amp;
IF(OR(ROUND(K85,2)&lt;=0,ROUND(Q85,2)&lt;=0,ROUND(M85,2)&lt;=0,ROUND(S85,2)&lt;=0,ROUND(H85,2)&lt;=0)," Co najmniej jedna wartość nie jest większa od zera.","")&amp;
IF(K85&gt;Limity!$D$6," Abonament za Usługę TD w Wariancie A ponad limit.","")&amp;
IF(Q85&gt;Limity!$D$7," Abonament za Usługę TD w Wariancie B ponad limit.","")&amp;
IF(Q85-K85&gt;Limity!$D$8," Różnica wartości abonamentów za Usługę TD wariantów A i B ponad limit.","")&amp;
IF(M85&gt;Limity!$D$9," Abonament za zwiększenie przepustowości w Wariancie A ponad limit.","")&amp;
IF(S85&gt;Limity!$D$10," Abonament za zwiększenie przepustowości w Wariancie B ponad limit.","")&amp;
IF(J85=""," Nie wskazano PWR. ",IF(ISERROR(VLOOKUP(J85,'Listy punktów styku'!$B$11:$B$41,1,FALSE))," Nie wskazano PWR z listy.",""))&amp;
IF(P85=""," Nie wskazano FPS. ",IF(ISERROR(VLOOKUP(P85,'Listy punktów styku'!$B$44:$B$61,1,FALSE))," Nie wskazano FPS z listy.","")))</f>
        <v/>
      </c>
    </row>
    <row r="86" spans="1:22" s="8" customFormat="1" x14ac:dyDescent="0.35">
      <c r="A86" s="112">
        <v>72</v>
      </c>
      <c r="B86" s="113">
        <v>952566</v>
      </c>
      <c r="C86" s="114">
        <v>123078</v>
      </c>
      <c r="D86" s="116" t="s">
        <v>396</v>
      </c>
      <c r="E86" s="116" t="s">
        <v>99</v>
      </c>
      <c r="F86" s="116">
        <v>23</v>
      </c>
      <c r="G86" s="24"/>
      <c r="H86" s="3"/>
      <c r="I86" s="93">
        <f t="shared" si="15"/>
        <v>0</v>
      </c>
      <c r="J86" s="2"/>
      <c r="K86" s="3"/>
      <c r="L86" s="94">
        <f t="shared" si="11"/>
        <v>0</v>
      </c>
      <c r="M86" s="4"/>
      <c r="N86" s="94">
        <f t="shared" si="12"/>
        <v>0</v>
      </c>
      <c r="O86" s="94">
        <f t="shared" si="13"/>
        <v>0</v>
      </c>
      <c r="P86" s="2"/>
      <c r="Q86" s="3"/>
      <c r="R86" s="94">
        <f t="shared" si="14"/>
        <v>0</v>
      </c>
      <c r="S86" s="3"/>
      <c r="T86" s="94">
        <f t="shared" si="16"/>
        <v>0</v>
      </c>
      <c r="U86" s="93">
        <f t="shared" si="17"/>
        <v>0</v>
      </c>
      <c r="V86" s="5" t="str">
        <f>IF(COUNTBLANK(G86:H86)+COUNTBLANK(J86:K86)+COUNTBLANK(M86:M86)+COUNTBLANK(P86:Q86)+COUNTBLANK(S86:S86)=8,"",
IF(G86&lt;Limity!$C$5," Data gotowości zbyt wczesna lub nie uzupełniona.","")&amp;
IF(G86&gt;Limity!$D$5," Data gotowości zbyt późna lub wypełnona nieprawidłowo.","")&amp;
IF(OR(ROUND(K86,2)&lt;=0,ROUND(Q86,2)&lt;=0,ROUND(M86,2)&lt;=0,ROUND(S86,2)&lt;=0,ROUND(H86,2)&lt;=0)," Co najmniej jedna wartość nie jest większa od zera.","")&amp;
IF(K86&gt;Limity!$D$6," Abonament za Usługę TD w Wariancie A ponad limit.","")&amp;
IF(Q86&gt;Limity!$D$7," Abonament za Usługę TD w Wariancie B ponad limit.","")&amp;
IF(Q86-K86&gt;Limity!$D$8," Różnica wartości abonamentów za Usługę TD wariantów A i B ponad limit.","")&amp;
IF(M86&gt;Limity!$D$9," Abonament za zwiększenie przepustowości w Wariancie A ponad limit.","")&amp;
IF(S86&gt;Limity!$D$10," Abonament za zwiększenie przepustowości w Wariancie B ponad limit.","")&amp;
IF(J86=""," Nie wskazano PWR. ",IF(ISERROR(VLOOKUP(J86,'Listy punktów styku'!$B$11:$B$41,1,FALSE))," Nie wskazano PWR z listy.",""))&amp;
IF(P86=""," Nie wskazano FPS. ",IF(ISERROR(VLOOKUP(P86,'Listy punktów styku'!$B$44:$B$61,1,FALSE))," Nie wskazano FPS z listy.","")))</f>
        <v/>
      </c>
    </row>
    <row r="87" spans="1:22" s="8" customFormat="1" x14ac:dyDescent="0.35">
      <c r="A87" s="112">
        <v>73</v>
      </c>
      <c r="B87" s="113">
        <v>951515</v>
      </c>
      <c r="C87" s="114">
        <v>111728</v>
      </c>
      <c r="D87" s="116" t="s">
        <v>394</v>
      </c>
      <c r="E87" s="116" t="s">
        <v>99</v>
      </c>
      <c r="F87" s="116">
        <v>142</v>
      </c>
      <c r="G87" s="24"/>
      <c r="H87" s="3"/>
      <c r="I87" s="93">
        <f t="shared" si="15"/>
        <v>0</v>
      </c>
      <c r="J87" s="2"/>
      <c r="K87" s="3"/>
      <c r="L87" s="94">
        <f t="shared" si="11"/>
        <v>0</v>
      </c>
      <c r="M87" s="4"/>
      <c r="N87" s="94">
        <f t="shared" si="12"/>
        <v>0</v>
      </c>
      <c r="O87" s="94">
        <f t="shared" si="13"/>
        <v>0</v>
      </c>
      <c r="P87" s="2"/>
      <c r="Q87" s="3"/>
      <c r="R87" s="94">
        <f t="shared" si="14"/>
        <v>0</v>
      </c>
      <c r="S87" s="3"/>
      <c r="T87" s="94">
        <f t="shared" si="16"/>
        <v>0</v>
      </c>
      <c r="U87" s="93">
        <f t="shared" si="17"/>
        <v>0</v>
      </c>
      <c r="V87" s="5" t="str">
        <f>IF(COUNTBLANK(G87:H87)+COUNTBLANK(J87:K87)+COUNTBLANK(M87:M87)+COUNTBLANK(P87:Q87)+COUNTBLANK(S87:S87)=8,"",
IF(G87&lt;Limity!$C$5," Data gotowości zbyt wczesna lub nie uzupełniona.","")&amp;
IF(G87&gt;Limity!$D$5," Data gotowości zbyt późna lub wypełnona nieprawidłowo.","")&amp;
IF(OR(ROUND(K87,2)&lt;=0,ROUND(Q87,2)&lt;=0,ROUND(M87,2)&lt;=0,ROUND(S87,2)&lt;=0,ROUND(H87,2)&lt;=0)," Co najmniej jedna wartość nie jest większa od zera.","")&amp;
IF(K87&gt;Limity!$D$6," Abonament za Usługę TD w Wariancie A ponad limit.","")&amp;
IF(Q87&gt;Limity!$D$7," Abonament za Usługę TD w Wariancie B ponad limit.","")&amp;
IF(Q87-K87&gt;Limity!$D$8," Różnica wartości abonamentów za Usługę TD wariantów A i B ponad limit.","")&amp;
IF(M87&gt;Limity!$D$9," Abonament za zwiększenie przepustowości w Wariancie A ponad limit.","")&amp;
IF(S87&gt;Limity!$D$10," Abonament za zwiększenie przepustowości w Wariancie B ponad limit.","")&amp;
IF(J87=""," Nie wskazano PWR. ",IF(ISERROR(VLOOKUP(J87,'Listy punktów styku'!$B$11:$B$41,1,FALSE))," Nie wskazano PWR z listy.",""))&amp;
IF(P87=""," Nie wskazano FPS. ",IF(ISERROR(VLOOKUP(P87,'Listy punktów styku'!$B$44:$B$61,1,FALSE))," Nie wskazano FPS z listy.","")))</f>
        <v/>
      </c>
    </row>
    <row r="88" spans="1:22" s="8" customFormat="1" x14ac:dyDescent="0.35">
      <c r="A88" s="112">
        <v>74</v>
      </c>
      <c r="B88" s="113">
        <v>9045735</v>
      </c>
      <c r="C88" s="114">
        <v>105742</v>
      </c>
      <c r="D88" s="116" t="s">
        <v>400</v>
      </c>
      <c r="E88" s="116" t="s">
        <v>99</v>
      </c>
      <c r="F88" s="116">
        <v>63</v>
      </c>
      <c r="G88" s="24"/>
      <c r="H88" s="3"/>
      <c r="I88" s="93">
        <f t="shared" si="15"/>
        <v>0</v>
      </c>
      <c r="J88" s="2"/>
      <c r="K88" s="3"/>
      <c r="L88" s="94">
        <f t="shared" si="11"/>
        <v>0</v>
      </c>
      <c r="M88" s="4"/>
      <c r="N88" s="94">
        <f t="shared" si="12"/>
        <v>0</v>
      </c>
      <c r="O88" s="94">
        <f t="shared" si="13"/>
        <v>0</v>
      </c>
      <c r="P88" s="2"/>
      <c r="Q88" s="3"/>
      <c r="R88" s="94">
        <f t="shared" si="14"/>
        <v>0</v>
      </c>
      <c r="S88" s="3"/>
      <c r="T88" s="94">
        <f t="shared" si="16"/>
        <v>0</v>
      </c>
      <c r="U88" s="93">
        <f t="shared" si="17"/>
        <v>0</v>
      </c>
      <c r="V88" s="5" t="str">
        <f>IF(COUNTBLANK(G88:H88)+COUNTBLANK(J88:K88)+COUNTBLANK(M88:M88)+COUNTBLANK(P88:Q88)+COUNTBLANK(S88:S88)=8,"",
IF(G88&lt;Limity!$C$5," Data gotowości zbyt wczesna lub nie uzupełniona.","")&amp;
IF(G88&gt;Limity!$D$5," Data gotowości zbyt późna lub wypełnona nieprawidłowo.","")&amp;
IF(OR(ROUND(K88,2)&lt;=0,ROUND(Q88,2)&lt;=0,ROUND(M88,2)&lt;=0,ROUND(S88,2)&lt;=0,ROUND(H88,2)&lt;=0)," Co najmniej jedna wartość nie jest większa od zera.","")&amp;
IF(K88&gt;Limity!$D$6," Abonament za Usługę TD w Wariancie A ponad limit.","")&amp;
IF(Q88&gt;Limity!$D$7," Abonament za Usługę TD w Wariancie B ponad limit.","")&amp;
IF(Q88-K88&gt;Limity!$D$8," Różnica wartości abonamentów za Usługę TD wariantów A i B ponad limit.","")&amp;
IF(M88&gt;Limity!$D$9," Abonament za zwiększenie przepustowości w Wariancie A ponad limit.","")&amp;
IF(S88&gt;Limity!$D$10," Abonament za zwiększenie przepustowości w Wariancie B ponad limit.","")&amp;
IF(J88=""," Nie wskazano PWR. ",IF(ISERROR(VLOOKUP(J88,'Listy punktów styku'!$B$11:$B$41,1,FALSE))," Nie wskazano PWR z listy.",""))&amp;
IF(P88=""," Nie wskazano FPS. ",IF(ISERROR(VLOOKUP(P88,'Listy punktów styku'!$B$44:$B$61,1,FALSE))," Nie wskazano FPS z listy.","")))</f>
        <v/>
      </c>
    </row>
    <row r="89" spans="1:22" s="8" customFormat="1" x14ac:dyDescent="0.35">
      <c r="A89" s="112">
        <v>75</v>
      </c>
      <c r="B89" s="113">
        <v>1053668</v>
      </c>
      <c r="C89" s="114">
        <v>7957</v>
      </c>
      <c r="D89" s="116" t="s">
        <v>407</v>
      </c>
      <c r="E89" s="116" t="s">
        <v>99</v>
      </c>
      <c r="F89" s="116">
        <v>45</v>
      </c>
      <c r="G89" s="24"/>
      <c r="H89" s="3"/>
      <c r="I89" s="93">
        <f t="shared" si="15"/>
        <v>0</v>
      </c>
      <c r="J89" s="2"/>
      <c r="K89" s="3"/>
      <c r="L89" s="94">
        <f t="shared" si="11"/>
        <v>0</v>
      </c>
      <c r="M89" s="4"/>
      <c r="N89" s="94">
        <f t="shared" si="12"/>
        <v>0</v>
      </c>
      <c r="O89" s="94">
        <f t="shared" si="13"/>
        <v>0</v>
      </c>
      <c r="P89" s="2"/>
      <c r="Q89" s="3"/>
      <c r="R89" s="94">
        <f t="shared" si="14"/>
        <v>0</v>
      </c>
      <c r="S89" s="3"/>
      <c r="T89" s="94">
        <f t="shared" si="16"/>
        <v>0</v>
      </c>
      <c r="U89" s="93">
        <f t="shared" si="17"/>
        <v>0</v>
      </c>
      <c r="V89" s="5" t="str">
        <f>IF(COUNTBLANK(G89:H89)+COUNTBLANK(J89:K89)+COUNTBLANK(M89:M89)+COUNTBLANK(P89:Q89)+COUNTBLANK(S89:S89)=8,"",
IF(G89&lt;Limity!$C$5," Data gotowości zbyt wczesna lub nie uzupełniona.","")&amp;
IF(G89&gt;Limity!$D$5," Data gotowości zbyt późna lub wypełnona nieprawidłowo.","")&amp;
IF(OR(ROUND(K89,2)&lt;=0,ROUND(Q89,2)&lt;=0,ROUND(M89,2)&lt;=0,ROUND(S89,2)&lt;=0,ROUND(H89,2)&lt;=0)," Co najmniej jedna wartość nie jest większa od zera.","")&amp;
IF(K89&gt;Limity!$D$6," Abonament za Usługę TD w Wariancie A ponad limit.","")&amp;
IF(Q89&gt;Limity!$D$7," Abonament za Usługę TD w Wariancie B ponad limit.","")&amp;
IF(Q89-K89&gt;Limity!$D$8," Różnica wartości abonamentów za Usługę TD wariantów A i B ponad limit.","")&amp;
IF(M89&gt;Limity!$D$9," Abonament za zwiększenie przepustowości w Wariancie A ponad limit.","")&amp;
IF(S89&gt;Limity!$D$10," Abonament za zwiększenie przepustowości w Wariancie B ponad limit.","")&amp;
IF(J89=""," Nie wskazano PWR. ",IF(ISERROR(VLOOKUP(J89,'Listy punktów styku'!$B$11:$B$41,1,FALSE))," Nie wskazano PWR z listy.",""))&amp;
IF(P89=""," Nie wskazano FPS. ",IF(ISERROR(VLOOKUP(P89,'Listy punktów styku'!$B$44:$B$61,1,FALSE))," Nie wskazano FPS z listy.","")))</f>
        <v/>
      </c>
    </row>
    <row r="90" spans="1:22" s="8" customFormat="1" x14ac:dyDescent="0.35">
      <c r="A90" s="112">
        <v>76</v>
      </c>
      <c r="B90" s="113">
        <v>1052960</v>
      </c>
      <c r="C90" s="114">
        <v>5050</v>
      </c>
      <c r="D90" s="116" t="s">
        <v>405</v>
      </c>
      <c r="E90" s="116" t="s">
        <v>99</v>
      </c>
      <c r="F90" s="116">
        <v>130</v>
      </c>
      <c r="G90" s="24"/>
      <c r="H90" s="3"/>
      <c r="I90" s="93">
        <f t="shared" si="15"/>
        <v>0</v>
      </c>
      <c r="J90" s="2"/>
      <c r="K90" s="3"/>
      <c r="L90" s="94">
        <f t="shared" si="11"/>
        <v>0</v>
      </c>
      <c r="M90" s="4"/>
      <c r="N90" s="94">
        <f t="shared" si="12"/>
        <v>0</v>
      </c>
      <c r="O90" s="94">
        <f t="shared" si="13"/>
        <v>0</v>
      </c>
      <c r="P90" s="2"/>
      <c r="Q90" s="3"/>
      <c r="R90" s="94">
        <f t="shared" si="14"/>
        <v>0</v>
      </c>
      <c r="S90" s="3"/>
      <c r="T90" s="94">
        <f t="shared" si="16"/>
        <v>0</v>
      </c>
      <c r="U90" s="93">
        <f t="shared" si="17"/>
        <v>0</v>
      </c>
      <c r="V90" s="5" t="str">
        <f>IF(COUNTBLANK(G90:H90)+COUNTBLANK(J90:K90)+COUNTBLANK(M90:M90)+COUNTBLANK(P90:Q90)+COUNTBLANK(S90:S90)=8,"",
IF(G90&lt;Limity!$C$5," Data gotowości zbyt wczesna lub nie uzupełniona.","")&amp;
IF(G90&gt;Limity!$D$5," Data gotowości zbyt późna lub wypełnona nieprawidłowo.","")&amp;
IF(OR(ROUND(K90,2)&lt;=0,ROUND(Q90,2)&lt;=0,ROUND(M90,2)&lt;=0,ROUND(S90,2)&lt;=0,ROUND(H90,2)&lt;=0)," Co najmniej jedna wartość nie jest większa od zera.","")&amp;
IF(K90&gt;Limity!$D$6," Abonament za Usługę TD w Wariancie A ponad limit.","")&amp;
IF(Q90&gt;Limity!$D$7," Abonament za Usługę TD w Wariancie B ponad limit.","")&amp;
IF(Q90-K90&gt;Limity!$D$8," Różnica wartości abonamentów za Usługę TD wariantów A i B ponad limit.","")&amp;
IF(M90&gt;Limity!$D$9," Abonament za zwiększenie przepustowości w Wariancie A ponad limit.","")&amp;
IF(S90&gt;Limity!$D$10," Abonament za zwiększenie przepustowości w Wariancie B ponad limit.","")&amp;
IF(J90=""," Nie wskazano PWR. ",IF(ISERROR(VLOOKUP(J90,'Listy punktów styku'!$B$11:$B$41,1,FALSE))," Nie wskazano PWR z listy.",""))&amp;
IF(P90=""," Nie wskazano FPS. ",IF(ISERROR(VLOOKUP(P90,'Listy punktów styku'!$B$44:$B$61,1,FALSE))," Nie wskazano FPS z listy.","")))</f>
        <v/>
      </c>
    </row>
    <row r="91" spans="1:22" s="8" customFormat="1" x14ac:dyDescent="0.35">
      <c r="A91" s="112">
        <v>77</v>
      </c>
      <c r="B91" s="113">
        <v>70285722</v>
      </c>
      <c r="C91" s="114">
        <v>90592</v>
      </c>
      <c r="D91" s="141" t="s">
        <v>408</v>
      </c>
      <c r="E91" s="141" t="s">
        <v>1186</v>
      </c>
      <c r="F91" s="144" t="s">
        <v>1090</v>
      </c>
      <c r="G91" s="24"/>
      <c r="H91" s="3"/>
      <c r="I91" s="93">
        <f t="shared" si="15"/>
        <v>0</v>
      </c>
      <c r="J91" s="2"/>
      <c r="K91" s="3"/>
      <c r="L91" s="94">
        <f t="shared" si="11"/>
        <v>0</v>
      </c>
      <c r="M91" s="4"/>
      <c r="N91" s="94">
        <f t="shared" si="12"/>
        <v>0</v>
      </c>
      <c r="O91" s="94">
        <f t="shared" si="13"/>
        <v>0</v>
      </c>
      <c r="P91" s="2"/>
      <c r="Q91" s="3"/>
      <c r="R91" s="94">
        <f t="shared" si="14"/>
        <v>0</v>
      </c>
      <c r="S91" s="3"/>
      <c r="T91" s="94">
        <f t="shared" si="16"/>
        <v>0</v>
      </c>
      <c r="U91" s="93">
        <f t="shared" si="17"/>
        <v>0</v>
      </c>
      <c r="V91" s="5" t="str">
        <f>IF(COUNTBLANK(G91:H91)+COUNTBLANK(J91:K91)+COUNTBLANK(M91:M91)+COUNTBLANK(P91:Q91)+COUNTBLANK(S91:S91)=8,"",
IF(G91&lt;Limity!$C$5," Data gotowości zbyt wczesna lub nie uzupełniona.","")&amp;
IF(G91&gt;Limity!$D$5," Data gotowości zbyt późna lub wypełnona nieprawidłowo.","")&amp;
IF(OR(ROUND(K91,2)&lt;=0,ROUND(Q91,2)&lt;=0,ROUND(M91,2)&lt;=0,ROUND(S91,2)&lt;=0,ROUND(H91,2)&lt;=0)," Co najmniej jedna wartość nie jest większa od zera.","")&amp;
IF(K91&gt;Limity!$D$6," Abonament za Usługę TD w Wariancie A ponad limit.","")&amp;
IF(Q91&gt;Limity!$D$7," Abonament za Usługę TD w Wariancie B ponad limit.","")&amp;
IF(Q91-K91&gt;Limity!$D$8," Różnica wartości abonamentów za Usługę TD wariantów A i B ponad limit.","")&amp;
IF(M91&gt;Limity!$D$9," Abonament za zwiększenie przepustowości w Wariancie A ponad limit.","")&amp;
IF(S91&gt;Limity!$D$10," Abonament za zwiększenie przepustowości w Wariancie B ponad limit.","")&amp;
IF(J91=""," Nie wskazano PWR. ",IF(ISERROR(VLOOKUP(J91,'Listy punktów styku'!$B$11:$B$41,1,FALSE))," Nie wskazano PWR z listy.",""))&amp;
IF(P91=""," Nie wskazano FPS. ",IF(ISERROR(VLOOKUP(P91,'Listy punktów styku'!$B$44:$B$61,1,FALSE))," Nie wskazano FPS z listy.","")))</f>
        <v/>
      </c>
    </row>
    <row r="92" spans="1:22" s="8" customFormat="1" x14ac:dyDescent="0.35">
      <c r="A92" s="112">
        <v>78</v>
      </c>
      <c r="B92" s="113">
        <v>76862785</v>
      </c>
      <c r="C92" s="114">
        <v>112141</v>
      </c>
      <c r="D92" s="116" t="s">
        <v>958</v>
      </c>
      <c r="E92" s="116" t="s">
        <v>959</v>
      </c>
      <c r="F92" s="116">
        <v>2</v>
      </c>
      <c r="G92" s="24"/>
      <c r="H92" s="3"/>
      <c r="I92" s="93">
        <f t="shared" si="15"/>
        <v>0</v>
      </c>
      <c r="J92" s="2"/>
      <c r="K92" s="3"/>
      <c r="L92" s="94">
        <f t="shared" si="11"/>
        <v>0</v>
      </c>
      <c r="M92" s="4"/>
      <c r="N92" s="94">
        <f t="shared" si="12"/>
        <v>0</v>
      </c>
      <c r="O92" s="94">
        <f t="shared" si="13"/>
        <v>0</v>
      </c>
      <c r="P92" s="2"/>
      <c r="Q92" s="3"/>
      <c r="R92" s="94">
        <f t="shared" si="14"/>
        <v>0</v>
      </c>
      <c r="S92" s="3"/>
      <c r="T92" s="94">
        <f t="shared" si="16"/>
        <v>0</v>
      </c>
      <c r="U92" s="93">
        <f t="shared" si="17"/>
        <v>0</v>
      </c>
      <c r="V92" s="5" t="str">
        <f>IF(COUNTBLANK(G92:H92)+COUNTBLANK(J92:K92)+COUNTBLANK(M92:M92)+COUNTBLANK(P92:Q92)+COUNTBLANK(S92:S92)=8,"",
IF(G92&lt;Limity!$C$5," Data gotowości zbyt wczesna lub nie uzupełniona.","")&amp;
IF(G92&gt;Limity!$D$5," Data gotowości zbyt późna lub wypełnona nieprawidłowo.","")&amp;
IF(OR(ROUND(K92,2)&lt;=0,ROUND(Q92,2)&lt;=0,ROUND(M92,2)&lt;=0,ROUND(S92,2)&lt;=0,ROUND(H92,2)&lt;=0)," Co najmniej jedna wartość nie jest większa od zera.","")&amp;
IF(K92&gt;Limity!$D$6," Abonament za Usługę TD w Wariancie A ponad limit.","")&amp;
IF(Q92&gt;Limity!$D$7," Abonament za Usługę TD w Wariancie B ponad limit.","")&amp;
IF(Q92-K92&gt;Limity!$D$8," Różnica wartości abonamentów za Usługę TD wariantów A i B ponad limit.","")&amp;
IF(M92&gt;Limity!$D$9," Abonament za zwiększenie przepustowości w Wariancie A ponad limit.","")&amp;
IF(S92&gt;Limity!$D$10," Abonament za zwiększenie przepustowości w Wariancie B ponad limit.","")&amp;
IF(J92=""," Nie wskazano PWR. ",IF(ISERROR(VLOOKUP(J92,'Listy punktów styku'!$B$11:$B$41,1,FALSE))," Nie wskazano PWR z listy.",""))&amp;
IF(P92=""," Nie wskazano FPS. ",IF(ISERROR(VLOOKUP(P92,'Listy punktów styku'!$B$44:$B$61,1,FALSE))," Nie wskazano FPS z listy.","")))</f>
        <v/>
      </c>
    </row>
    <row r="93" spans="1:22" s="8" customFormat="1" x14ac:dyDescent="0.35">
      <c r="A93" s="112">
        <v>79</v>
      </c>
      <c r="B93" s="113">
        <v>14721087</v>
      </c>
      <c r="C93" s="114">
        <v>114561</v>
      </c>
      <c r="D93" s="116" t="s">
        <v>958</v>
      </c>
      <c r="E93" s="116" t="s">
        <v>1083</v>
      </c>
      <c r="F93" s="116" t="s">
        <v>1394</v>
      </c>
      <c r="G93" s="24"/>
      <c r="H93" s="3"/>
      <c r="I93" s="93">
        <f t="shared" si="15"/>
        <v>0</v>
      </c>
      <c r="J93" s="2"/>
      <c r="K93" s="3"/>
      <c r="L93" s="94">
        <f t="shared" si="11"/>
        <v>0</v>
      </c>
      <c r="M93" s="4"/>
      <c r="N93" s="94">
        <f t="shared" si="12"/>
        <v>0</v>
      </c>
      <c r="O93" s="94">
        <f t="shared" si="13"/>
        <v>0</v>
      </c>
      <c r="P93" s="2"/>
      <c r="Q93" s="3"/>
      <c r="R93" s="94">
        <f t="shared" si="14"/>
        <v>0</v>
      </c>
      <c r="S93" s="3"/>
      <c r="T93" s="94">
        <f t="shared" si="16"/>
        <v>0</v>
      </c>
      <c r="U93" s="93">
        <f t="shared" si="17"/>
        <v>0</v>
      </c>
      <c r="V93" s="5" t="str">
        <f>IF(COUNTBLANK(G93:H93)+COUNTBLANK(J93:K93)+COUNTBLANK(M93:M93)+COUNTBLANK(P93:Q93)+COUNTBLANK(S93:S93)=8,"",
IF(G93&lt;Limity!$C$5," Data gotowości zbyt wczesna lub nie uzupełniona.","")&amp;
IF(G93&gt;Limity!$D$5," Data gotowości zbyt późna lub wypełnona nieprawidłowo.","")&amp;
IF(OR(ROUND(K93,2)&lt;=0,ROUND(Q93,2)&lt;=0,ROUND(M93,2)&lt;=0,ROUND(S93,2)&lt;=0,ROUND(H93,2)&lt;=0)," Co najmniej jedna wartość nie jest większa od zera.","")&amp;
IF(K93&gt;Limity!$D$6," Abonament za Usługę TD w Wariancie A ponad limit.","")&amp;
IF(Q93&gt;Limity!$D$7," Abonament za Usługę TD w Wariancie B ponad limit.","")&amp;
IF(Q93-K93&gt;Limity!$D$8," Różnica wartości abonamentów za Usługę TD wariantów A i B ponad limit.","")&amp;
IF(M93&gt;Limity!$D$9," Abonament za zwiększenie przepustowości w Wariancie A ponad limit.","")&amp;
IF(S93&gt;Limity!$D$10," Abonament za zwiększenie przepustowości w Wariancie B ponad limit.","")&amp;
IF(J93=""," Nie wskazano PWR. ",IF(ISERROR(VLOOKUP(J93,'Listy punktów styku'!$B$11:$B$41,1,FALSE))," Nie wskazano PWR z listy.",""))&amp;
IF(P93=""," Nie wskazano FPS. ",IF(ISERROR(VLOOKUP(P93,'Listy punktów styku'!$B$44:$B$61,1,FALSE))," Nie wskazano FPS z listy.","")))</f>
        <v/>
      </c>
    </row>
    <row r="94" spans="1:22" s="8" customFormat="1" x14ac:dyDescent="0.35">
      <c r="A94" s="112">
        <v>80</v>
      </c>
      <c r="B94" s="113">
        <v>1146754</v>
      </c>
      <c r="C94" s="114">
        <v>10396</v>
      </c>
      <c r="D94" s="116" t="s">
        <v>412</v>
      </c>
      <c r="E94" s="116" t="s">
        <v>99</v>
      </c>
      <c r="F94" s="116">
        <v>99</v>
      </c>
      <c r="G94" s="24"/>
      <c r="H94" s="3"/>
      <c r="I94" s="93">
        <f t="shared" si="15"/>
        <v>0</v>
      </c>
      <c r="J94" s="2"/>
      <c r="K94" s="3"/>
      <c r="L94" s="94">
        <f t="shared" si="11"/>
        <v>0</v>
      </c>
      <c r="M94" s="4"/>
      <c r="N94" s="94">
        <f t="shared" si="12"/>
        <v>0</v>
      </c>
      <c r="O94" s="94">
        <f t="shared" si="13"/>
        <v>0</v>
      </c>
      <c r="P94" s="2"/>
      <c r="Q94" s="3"/>
      <c r="R94" s="94">
        <f t="shared" si="14"/>
        <v>0</v>
      </c>
      <c r="S94" s="3"/>
      <c r="T94" s="94">
        <f t="shared" si="16"/>
        <v>0</v>
      </c>
      <c r="U94" s="93">
        <f t="shared" si="17"/>
        <v>0</v>
      </c>
      <c r="V94" s="5" t="str">
        <f>IF(COUNTBLANK(G94:H94)+COUNTBLANK(J94:K94)+COUNTBLANK(M94:M94)+COUNTBLANK(P94:Q94)+COUNTBLANK(S94:S94)=8,"",
IF(G94&lt;Limity!$C$5," Data gotowości zbyt wczesna lub nie uzupełniona.","")&amp;
IF(G94&gt;Limity!$D$5," Data gotowości zbyt późna lub wypełnona nieprawidłowo.","")&amp;
IF(OR(ROUND(K94,2)&lt;=0,ROUND(Q94,2)&lt;=0,ROUND(M94,2)&lt;=0,ROUND(S94,2)&lt;=0,ROUND(H94,2)&lt;=0)," Co najmniej jedna wartość nie jest większa od zera.","")&amp;
IF(K94&gt;Limity!$D$6," Abonament za Usługę TD w Wariancie A ponad limit.","")&amp;
IF(Q94&gt;Limity!$D$7," Abonament za Usługę TD w Wariancie B ponad limit.","")&amp;
IF(Q94-K94&gt;Limity!$D$8," Różnica wartości abonamentów za Usługę TD wariantów A i B ponad limit.","")&amp;
IF(M94&gt;Limity!$D$9," Abonament za zwiększenie przepustowości w Wariancie A ponad limit.","")&amp;
IF(S94&gt;Limity!$D$10," Abonament za zwiększenie przepustowości w Wariancie B ponad limit.","")&amp;
IF(J94=""," Nie wskazano PWR. ",IF(ISERROR(VLOOKUP(J94,'Listy punktów styku'!$B$11:$B$41,1,FALSE))," Nie wskazano PWR z listy.",""))&amp;
IF(P94=""," Nie wskazano FPS. ",IF(ISERROR(VLOOKUP(P94,'Listy punktów styku'!$B$44:$B$61,1,FALSE))," Nie wskazano FPS z listy.","")))</f>
        <v/>
      </c>
    </row>
    <row r="95" spans="1:22" s="8" customFormat="1" x14ac:dyDescent="0.35">
      <c r="A95" s="112">
        <v>81</v>
      </c>
      <c r="B95" s="113">
        <v>238632946</v>
      </c>
      <c r="C95" s="114">
        <v>268420</v>
      </c>
      <c r="D95" s="116" t="s">
        <v>414</v>
      </c>
      <c r="E95" s="116" t="s">
        <v>417</v>
      </c>
      <c r="F95" s="116">
        <v>5</v>
      </c>
      <c r="G95" s="24"/>
      <c r="H95" s="3"/>
      <c r="I95" s="93">
        <f t="shared" si="15"/>
        <v>0</v>
      </c>
      <c r="J95" s="2"/>
      <c r="K95" s="3"/>
      <c r="L95" s="94">
        <f t="shared" si="11"/>
        <v>0</v>
      </c>
      <c r="M95" s="4"/>
      <c r="N95" s="94">
        <f t="shared" si="12"/>
        <v>0</v>
      </c>
      <c r="O95" s="94">
        <f t="shared" si="13"/>
        <v>0</v>
      </c>
      <c r="P95" s="2"/>
      <c r="Q95" s="3"/>
      <c r="R95" s="94">
        <f t="shared" si="14"/>
        <v>0</v>
      </c>
      <c r="S95" s="3"/>
      <c r="T95" s="94">
        <f t="shared" si="16"/>
        <v>0</v>
      </c>
      <c r="U95" s="93">
        <f t="shared" si="17"/>
        <v>0</v>
      </c>
      <c r="V95" s="5" t="str">
        <f>IF(COUNTBLANK(G95:H95)+COUNTBLANK(J95:K95)+COUNTBLANK(M95:M95)+COUNTBLANK(P95:Q95)+COUNTBLANK(S95:S95)=8,"",
IF(G95&lt;Limity!$C$5," Data gotowości zbyt wczesna lub nie uzupełniona.","")&amp;
IF(G95&gt;Limity!$D$5," Data gotowości zbyt późna lub wypełnona nieprawidłowo.","")&amp;
IF(OR(ROUND(K95,2)&lt;=0,ROUND(Q95,2)&lt;=0,ROUND(M95,2)&lt;=0,ROUND(S95,2)&lt;=0,ROUND(H95,2)&lt;=0)," Co najmniej jedna wartość nie jest większa od zera.","")&amp;
IF(K95&gt;Limity!$D$6," Abonament za Usługę TD w Wariancie A ponad limit.","")&amp;
IF(Q95&gt;Limity!$D$7," Abonament za Usługę TD w Wariancie B ponad limit.","")&amp;
IF(Q95-K95&gt;Limity!$D$8," Różnica wartości abonamentów za Usługę TD wariantów A i B ponad limit.","")&amp;
IF(M95&gt;Limity!$D$9," Abonament za zwiększenie przepustowości w Wariancie A ponad limit.","")&amp;
IF(S95&gt;Limity!$D$10," Abonament za zwiększenie przepustowości w Wariancie B ponad limit.","")&amp;
IF(J95=""," Nie wskazano PWR. ",IF(ISERROR(VLOOKUP(J95,'Listy punktów styku'!$B$11:$B$41,1,FALSE))," Nie wskazano PWR z listy.",""))&amp;
IF(P95=""," Nie wskazano FPS. ",IF(ISERROR(VLOOKUP(P95,'Listy punktów styku'!$B$44:$B$61,1,FALSE))," Nie wskazano FPS z listy.","")))</f>
        <v/>
      </c>
    </row>
    <row r="96" spans="1:22" s="8" customFormat="1" x14ac:dyDescent="0.35">
      <c r="A96" s="112">
        <v>82</v>
      </c>
      <c r="B96" s="113">
        <v>1182294</v>
      </c>
      <c r="C96" s="114" t="s">
        <v>1138</v>
      </c>
      <c r="D96" s="141" t="s">
        <v>1143</v>
      </c>
      <c r="E96" s="141" t="s">
        <v>1145</v>
      </c>
      <c r="F96" s="145">
        <v>17</v>
      </c>
      <c r="G96" s="24"/>
      <c r="H96" s="3"/>
      <c r="I96" s="93">
        <f t="shared" si="15"/>
        <v>0</v>
      </c>
      <c r="J96" s="2"/>
      <c r="K96" s="3"/>
      <c r="L96" s="94">
        <f t="shared" si="11"/>
        <v>0</v>
      </c>
      <c r="M96" s="4"/>
      <c r="N96" s="94">
        <f t="shared" si="12"/>
        <v>0</v>
      </c>
      <c r="O96" s="94">
        <f t="shared" si="13"/>
        <v>0</v>
      </c>
      <c r="P96" s="2"/>
      <c r="Q96" s="3"/>
      <c r="R96" s="94">
        <f t="shared" si="14"/>
        <v>0</v>
      </c>
      <c r="S96" s="3"/>
      <c r="T96" s="94">
        <f t="shared" si="16"/>
        <v>0</v>
      </c>
      <c r="U96" s="93">
        <f t="shared" si="17"/>
        <v>0</v>
      </c>
      <c r="V96" s="5" t="str">
        <f>IF(COUNTBLANK(G96:H96)+COUNTBLANK(J96:K96)+COUNTBLANK(M96:M96)+COUNTBLANK(P96:Q96)+COUNTBLANK(S96:S96)=8,"",
IF(G96&lt;Limity!$C$5," Data gotowości zbyt wczesna lub nie uzupełniona.","")&amp;
IF(G96&gt;Limity!$D$5," Data gotowości zbyt późna lub wypełnona nieprawidłowo.","")&amp;
IF(OR(ROUND(K96,2)&lt;=0,ROUND(Q96,2)&lt;=0,ROUND(M96,2)&lt;=0,ROUND(S96,2)&lt;=0,ROUND(H96,2)&lt;=0)," Co najmniej jedna wartość nie jest większa od zera.","")&amp;
IF(K96&gt;Limity!$D$6," Abonament za Usługę TD w Wariancie A ponad limit.","")&amp;
IF(Q96&gt;Limity!$D$7," Abonament za Usługę TD w Wariancie B ponad limit.","")&amp;
IF(Q96-K96&gt;Limity!$D$8," Różnica wartości abonamentów za Usługę TD wariantów A i B ponad limit.","")&amp;
IF(M96&gt;Limity!$D$9," Abonament za zwiększenie przepustowości w Wariancie A ponad limit.","")&amp;
IF(S96&gt;Limity!$D$10," Abonament za zwiększenie przepustowości w Wariancie B ponad limit.","")&amp;
IF(J96=""," Nie wskazano PWR. ",IF(ISERROR(VLOOKUP(J96,'Listy punktów styku'!$B$11:$B$41,1,FALSE))," Nie wskazano PWR z listy.",""))&amp;
IF(P96=""," Nie wskazano FPS. ",IF(ISERROR(VLOOKUP(P96,'Listy punktów styku'!$B$44:$B$61,1,FALSE))," Nie wskazano FPS z listy.","")))</f>
        <v/>
      </c>
    </row>
    <row r="97" spans="1:22" s="8" customFormat="1" x14ac:dyDescent="0.35">
      <c r="A97" s="112">
        <v>83</v>
      </c>
      <c r="B97" s="113">
        <v>219760473</v>
      </c>
      <c r="C97" s="114">
        <v>114185</v>
      </c>
      <c r="D97" s="143" t="s">
        <v>681</v>
      </c>
      <c r="E97" s="143" t="s">
        <v>1149</v>
      </c>
      <c r="F97" s="145">
        <v>1</v>
      </c>
      <c r="G97" s="24"/>
      <c r="H97" s="3"/>
      <c r="I97" s="93">
        <f t="shared" si="15"/>
        <v>0</v>
      </c>
      <c r="J97" s="2"/>
      <c r="K97" s="3"/>
      <c r="L97" s="94">
        <f t="shared" si="11"/>
        <v>0</v>
      </c>
      <c r="M97" s="4"/>
      <c r="N97" s="94">
        <f t="shared" si="12"/>
        <v>0</v>
      </c>
      <c r="O97" s="94">
        <f t="shared" si="13"/>
        <v>0</v>
      </c>
      <c r="P97" s="2"/>
      <c r="Q97" s="3"/>
      <c r="R97" s="94">
        <f t="shared" si="14"/>
        <v>0</v>
      </c>
      <c r="S97" s="3"/>
      <c r="T97" s="94">
        <f t="shared" si="16"/>
        <v>0</v>
      </c>
      <c r="U97" s="93">
        <f t="shared" si="17"/>
        <v>0</v>
      </c>
      <c r="V97" s="5" t="str">
        <f>IF(COUNTBLANK(G97:H97)+COUNTBLANK(J97:K97)+COUNTBLANK(M97:M97)+COUNTBLANK(P97:Q97)+COUNTBLANK(S97:S97)=8,"",
IF(G97&lt;Limity!$C$5," Data gotowości zbyt wczesna lub nie uzupełniona.","")&amp;
IF(G97&gt;Limity!$D$5," Data gotowości zbyt późna lub wypełnona nieprawidłowo.","")&amp;
IF(OR(ROUND(K97,2)&lt;=0,ROUND(Q97,2)&lt;=0,ROUND(M97,2)&lt;=0,ROUND(S97,2)&lt;=0,ROUND(H97,2)&lt;=0)," Co najmniej jedna wartość nie jest większa od zera.","")&amp;
IF(K97&gt;Limity!$D$6," Abonament za Usługę TD w Wariancie A ponad limit.","")&amp;
IF(Q97&gt;Limity!$D$7," Abonament za Usługę TD w Wariancie B ponad limit.","")&amp;
IF(Q97-K97&gt;Limity!$D$8," Różnica wartości abonamentów za Usługę TD wariantów A i B ponad limit.","")&amp;
IF(M97&gt;Limity!$D$9," Abonament za zwiększenie przepustowości w Wariancie A ponad limit.","")&amp;
IF(S97&gt;Limity!$D$10," Abonament za zwiększenie przepustowości w Wariancie B ponad limit.","")&amp;
IF(J97=""," Nie wskazano PWR. ",IF(ISERROR(VLOOKUP(J97,'Listy punktów styku'!$B$11:$B$41,1,FALSE))," Nie wskazano PWR z listy.",""))&amp;
IF(P97=""," Nie wskazano FPS. ",IF(ISERROR(VLOOKUP(P97,'Listy punktów styku'!$B$44:$B$61,1,FALSE))," Nie wskazano FPS z listy.","")))</f>
        <v/>
      </c>
    </row>
    <row r="98" spans="1:22" s="8" customFormat="1" x14ac:dyDescent="0.35">
      <c r="A98" s="112">
        <v>84</v>
      </c>
      <c r="B98" s="113">
        <v>1199120</v>
      </c>
      <c r="C98" s="114">
        <v>13909</v>
      </c>
      <c r="D98" s="116" t="s">
        <v>420</v>
      </c>
      <c r="E98" s="116" t="s">
        <v>423</v>
      </c>
      <c r="F98" s="116">
        <v>45</v>
      </c>
      <c r="G98" s="24"/>
      <c r="H98" s="3"/>
      <c r="I98" s="93">
        <f t="shared" si="15"/>
        <v>0</v>
      </c>
      <c r="J98" s="2"/>
      <c r="K98" s="3"/>
      <c r="L98" s="94">
        <f t="shared" si="11"/>
        <v>0</v>
      </c>
      <c r="M98" s="4"/>
      <c r="N98" s="94">
        <f t="shared" si="12"/>
        <v>0</v>
      </c>
      <c r="O98" s="94">
        <f t="shared" si="13"/>
        <v>0</v>
      </c>
      <c r="P98" s="2"/>
      <c r="Q98" s="3"/>
      <c r="R98" s="94">
        <f t="shared" si="14"/>
        <v>0</v>
      </c>
      <c r="S98" s="3"/>
      <c r="T98" s="94">
        <f t="shared" si="16"/>
        <v>0</v>
      </c>
      <c r="U98" s="93">
        <f t="shared" si="17"/>
        <v>0</v>
      </c>
      <c r="V98" s="5" t="str">
        <f>IF(COUNTBLANK(G98:H98)+COUNTBLANK(J98:K98)+COUNTBLANK(M98:M98)+COUNTBLANK(P98:Q98)+COUNTBLANK(S98:S98)=8,"",
IF(G98&lt;Limity!$C$5," Data gotowości zbyt wczesna lub nie uzupełniona.","")&amp;
IF(G98&gt;Limity!$D$5," Data gotowości zbyt późna lub wypełnona nieprawidłowo.","")&amp;
IF(OR(ROUND(K98,2)&lt;=0,ROUND(Q98,2)&lt;=0,ROUND(M98,2)&lt;=0,ROUND(S98,2)&lt;=0,ROUND(H98,2)&lt;=0)," Co najmniej jedna wartość nie jest większa od zera.","")&amp;
IF(K98&gt;Limity!$D$6," Abonament za Usługę TD w Wariancie A ponad limit.","")&amp;
IF(Q98&gt;Limity!$D$7," Abonament za Usługę TD w Wariancie B ponad limit.","")&amp;
IF(Q98-K98&gt;Limity!$D$8," Różnica wartości abonamentów za Usługę TD wariantów A i B ponad limit.","")&amp;
IF(M98&gt;Limity!$D$9," Abonament za zwiększenie przepustowości w Wariancie A ponad limit.","")&amp;
IF(S98&gt;Limity!$D$10," Abonament za zwiększenie przepustowości w Wariancie B ponad limit.","")&amp;
IF(J98=""," Nie wskazano PWR. ",IF(ISERROR(VLOOKUP(J98,'Listy punktów styku'!$B$11:$B$41,1,FALSE))," Nie wskazano PWR z listy.",""))&amp;
IF(P98=""," Nie wskazano FPS. ",IF(ISERROR(VLOOKUP(P98,'Listy punktów styku'!$B$44:$B$61,1,FALSE))," Nie wskazano FPS z listy.","")))</f>
        <v/>
      </c>
    </row>
    <row r="99" spans="1:22" s="8" customFormat="1" x14ac:dyDescent="0.35">
      <c r="A99" s="112">
        <v>85</v>
      </c>
      <c r="B99" s="113">
        <v>8913949</v>
      </c>
      <c r="C99" s="114">
        <v>72815</v>
      </c>
      <c r="D99" s="116" t="s">
        <v>426</v>
      </c>
      <c r="E99" s="116" t="s">
        <v>951</v>
      </c>
      <c r="F99" s="116">
        <v>5</v>
      </c>
      <c r="G99" s="24"/>
      <c r="H99" s="3"/>
      <c r="I99" s="93">
        <f t="shared" si="15"/>
        <v>0</v>
      </c>
      <c r="J99" s="2"/>
      <c r="K99" s="3"/>
      <c r="L99" s="94">
        <f t="shared" si="11"/>
        <v>0</v>
      </c>
      <c r="M99" s="4"/>
      <c r="N99" s="94">
        <f t="shared" si="12"/>
        <v>0</v>
      </c>
      <c r="O99" s="94">
        <f t="shared" si="13"/>
        <v>0</v>
      </c>
      <c r="P99" s="2"/>
      <c r="Q99" s="3"/>
      <c r="R99" s="94">
        <f t="shared" si="14"/>
        <v>0</v>
      </c>
      <c r="S99" s="3"/>
      <c r="T99" s="94">
        <f t="shared" si="16"/>
        <v>0</v>
      </c>
      <c r="U99" s="93">
        <f t="shared" si="17"/>
        <v>0</v>
      </c>
      <c r="V99" s="5" t="str">
        <f>IF(COUNTBLANK(G99:H99)+COUNTBLANK(J99:K99)+COUNTBLANK(M99:M99)+COUNTBLANK(P99:Q99)+COUNTBLANK(S99:S99)=8,"",
IF(G99&lt;Limity!$C$5," Data gotowości zbyt wczesna lub nie uzupełniona.","")&amp;
IF(G99&gt;Limity!$D$5," Data gotowości zbyt późna lub wypełnona nieprawidłowo.","")&amp;
IF(OR(ROUND(K99,2)&lt;=0,ROUND(Q99,2)&lt;=0,ROUND(M99,2)&lt;=0,ROUND(S99,2)&lt;=0,ROUND(H99,2)&lt;=0)," Co najmniej jedna wartość nie jest większa od zera.","")&amp;
IF(K99&gt;Limity!$D$6," Abonament za Usługę TD w Wariancie A ponad limit.","")&amp;
IF(Q99&gt;Limity!$D$7," Abonament za Usługę TD w Wariancie B ponad limit.","")&amp;
IF(Q99-K99&gt;Limity!$D$8," Różnica wartości abonamentów za Usługę TD wariantów A i B ponad limit.","")&amp;
IF(M99&gt;Limity!$D$9," Abonament za zwiększenie przepustowości w Wariancie A ponad limit.","")&amp;
IF(S99&gt;Limity!$D$10," Abonament za zwiększenie przepustowości w Wariancie B ponad limit.","")&amp;
IF(J99=""," Nie wskazano PWR. ",IF(ISERROR(VLOOKUP(J99,'Listy punktów styku'!$B$11:$B$41,1,FALSE))," Nie wskazano PWR z listy.",""))&amp;
IF(P99=""," Nie wskazano FPS. ",IF(ISERROR(VLOOKUP(P99,'Listy punktów styku'!$B$44:$B$61,1,FALSE))," Nie wskazano FPS z listy.","")))</f>
        <v/>
      </c>
    </row>
    <row r="100" spans="1:22" s="8" customFormat="1" x14ac:dyDescent="0.35">
      <c r="A100" s="112">
        <v>86</v>
      </c>
      <c r="B100" s="113">
        <v>1334487</v>
      </c>
      <c r="C100" s="114">
        <v>115300</v>
      </c>
      <c r="D100" s="141" t="s">
        <v>1152</v>
      </c>
      <c r="E100" s="141" t="s">
        <v>1096</v>
      </c>
      <c r="F100" s="145">
        <v>3</v>
      </c>
      <c r="G100" s="24"/>
      <c r="H100" s="3"/>
      <c r="I100" s="93">
        <f t="shared" si="15"/>
        <v>0</v>
      </c>
      <c r="J100" s="2"/>
      <c r="K100" s="3"/>
      <c r="L100" s="94">
        <f t="shared" si="11"/>
        <v>0</v>
      </c>
      <c r="M100" s="4"/>
      <c r="N100" s="94">
        <f t="shared" si="12"/>
        <v>0</v>
      </c>
      <c r="O100" s="94">
        <f t="shared" si="13"/>
        <v>0</v>
      </c>
      <c r="P100" s="2"/>
      <c r="Q100" s="3"/>
      <c r="R100" s="94">
        <f t="shared" si="14"/>
        <v>0</v>
      </c>
      <c r="S100" s="3"/>
      <c r="T100" s="94">
        <f t="shared" si="16"/>
        <v>0</v>
      </c>
      <c r="U100" s="93">
        <f t="shared" si="17"/>
        <v>0</v>
      </c>
      <c r="V100" s="5" t="str">
        <f>IF(COUNTBLANK(G100:H100)+COUNTBLANK(J100:K100)+COUNTBLANK(M100:M100)+COUNTBLANK(P100:Q100)+COUNTBLANK(S100:S100)=8,"",
IF(G100&lt;Limity!$C$5," Data gotowości zbyt wczesna lub nie uzupełniona.","")&amp;
IF(G100&gt;Limity!$D$5," Data gotowości zbyt późna lub wypełnona nieprawidłowo.","")&amp;
IF(OR(ROUND(K100,2)&lt;=0,ROUND(Q100,2)&lt;=0,ROUND(M100,2)&lt;=0,ROUND(S100,2)&lt;=0,ROUND(H100,2)&lt;=0)," Co najmniej jedna wartość nie jest większa od zera.","")&amp;
IF(K100&gt;Limity!$D$6," Abonament za Usługę TD w Wariancie A ponad limit.","")&amp;
IF(Q100&gt;Limity!$D$7," Abonament za Usługę TD w Wariancie B ponad limit.","")&amp;
IF(Q100-K100&gt;Limity!$D$8," Różnica wartości abonamentów za Usługę TD wariantów A i B ponad limit.","")&amp;
IF(M100&gt;Limity!$D$9," Abonament za zwiększenie przepustowości w Wariancie A ponad limit.","")&amp;
IF(S100&gt;Limity!$D$10," Abonament za zwiększenie przepustowości w Wariancie B ponad limit.","")&amp;
IF(J100=""," Nie wskazano PWR. ",IF(ISERROR(VLOOKUP(J100,'Listy punktów styku'!$B$11:$B$41,1,FALSE))," Nie wskazano PWR z listy.",""))&amp;
IF(P100=""," Nie wskazano FPS. ",IF(ISERROR(VLOOKUP(P100,'Listy punktów styku'!$B$44:$B$61,1,FALSE))," Nie wskazano FPS z listy.","")))</f>
        <v/>
      </c>
    </row>
    <row r="101" spans="1:22" s="8" customFormat="1" x14ac:dyDescent="0.35">
      <c r="A101" s="112">
        <v>87</v>
      </c>
      <c r="B101" s="113">
        <v>1399319</v>
      </c>
      <c r="C101" s="114">
        <v>30542</v>
      </c>
      <c r="D101" s="116" t="s">
        <v>433</v>
      </c>
      <c r="E101" s="116" t="s">
        <v>435</v>
      </c>
      <c r="F101" s="116">
        <v>2</v>
      </c>
      <c r="G101" s="24"/>
      <c r="H101" s="3"/>
      <c r="I101" s="93">
        <f t="shared" si="15"/>
        <v>0</v>
      </c>
      <c r="J101" s="2"/>
      <c r="K101" s="3"/>
      <c r="L101" s="94">
        <f t="shared" si="11"/>
        <v>0</v>
      </c>
      <c r="M101" s="4"/>
      <c r="N101" s="94">
        <f t="shared" si="12"/>
        <v>0</v>
      </c>
      <c r="O101" s="94">
        <f t="shared" si="13"/>
        <v>0</v>
      </c>
      <c r="P101" s="2"/>
      <c r="Q101" s="3"/>
      <c r="R101" s="94">
        <f t="shared" si="14"/>
        <v>0</v>
      </c>
      <c r="S101" s="3"/>
      <c r="T101" s="94">
        <f t="shared" si="16"/>
        <v>0</v>
      </c>
      <c r="U101" s="93">
        <f t="shared" si="17"/>
        <v>0</v>
      </c>
      <c r="V101" s="5" t="str">
        <f>IF(COUNTBLANK(G101:H101)+COUNTBLANK(J101:K101)+COUNTBLANK(M101:M101)+COUNTBLANK(P101:Q101)+COUNTBLANK(S101:S101)=8,"",
IF(G101&lt;Limity!$C$5," Data gotowości zbyt wczesna lub nie uzupełniona.","")&amp;
IF(G101&gt;Limity!$D$5," Data gotowości zbyt późna lub wypełnona nieprawidłowo.","")&amp;
IF(OR(ROUND(K101,2)&lt;=0,ROUND(Q101,2)&lt;=0,ROUND(M101,2)&lt;=0,ROUND(S101,2)&lt;=0,ROUND(H101,2)&lt;=0)," Co najmniej jedna wartość nie jest większa od zera.","")&amp;
IF(K101&gt;Limity!$D$6," Abonament za Usługę TD w Wariancie A ponad limit.","")&amp;
IF(Q101&gt;Limity!$D$7," Abonament za Usługę TD w Wariancie B ponad limit.","")&amp;
IF(Q101-K101&gt;Limity!$D$8," Różnica wartości abonamentów za Usługę TD wariantów A i B ponad limit.","")&amp;
IF(M101&gt;Limity!$D$9," Abonament za zwiększenie przepustowości w Wariancie A ponad limit.","")&amp;
IF(S101&gt;Limity!$D$10," Abonament za zwiększenie przepustowości w Wariancie B ponad limit.","")&amp;
IF(J101=""," Nie wskazano PWR. ",IF(ISERROR(VLOOKUP(J101,'Listy punktów styku'!$B$11:$B$41,1,FALSE))," Nie wskazano PWR z listy.",""))&amp;
IF(P101=""," Nie wskazano FPS. ",IF(ISERROR(VLOOKUP(P101,'Listy punktów styku'!$B$44:$B$61,1,FALSE))," Nie wskazano FPS z listy.","")))</f>
        <v/>
      </c>
    </row>
    <row r="102" spans="1:22" s="8" customFormat="1" x14ac:dyDescent="0.35">
      <c r="A102" s="112">
        <v>88</v>
      </c>
      <c r="B102" s="113">
        <v>1404621</v>
      </c>
      <c r="C102" s="114">
        <v>22200</v>
      </c>
      <c r="D102" s="116" t="s">
        <v>439</v>
      </c>
      <c r="E102" s="116" t="s">
        <v>107</v>
      </c>
      <c r="F102" s="116">
        <v>1</v>
      </c>
      <c r="G102" s="24"/>
      <c r="H102" s="3"/>
      <c r="I102" s="93">
        <f t="shared" si="15"/>
        <v>0</v>
      </c>
      <c r="J102" s="2"/>
      <c r="K102" s="3"/>
      <c r="L102" s="94">
        <f t="shared" si="11"/>
        <v>0</v>
      </c>
      <c r="M102" s="4"/>
      <c r="N102" s="94">
        <f t="shared" si="12"/>
        <v>0</v>
      </c>
      <c r="O102" s="94">
        <f t="shared" si="13"/>
        <v>0</v>
      </c>
      <c r="P102" s="2"/>
      <c r="Q102" s="3"/>
      <c r="R102" s="94">
        <f t="shared" si="14"/>
        <v>0</v>
      </c>
      <c r="S102" s="3"/>
      <c r="T102" s="94">
        <f t="shared" si="16"/>
        <v>0</v>
      </c>
      <c r="U102" s="93">
        <f t="shared" si="17"/>
        <v>0</v>
      </c>
      <c r="V102" s="5" t="str">
        <f>IF(COUNTBLANK(G102:H102)+COUNTBLANK(J102:K102)+COUNTBLANK(M102:M102)+COUNTBLANK(P102:Q102)+COUNTBLANK(S102:S102)=8,"",
IF(G102&lt;Limity!$C$5," Data gotowości zbyt wczesna lub nie uzupełniona.","")&amp;
IF(G102&gt;Limity!$D$5," Data gotowości zbyt późna lub wypełnona nieprawidłowo.","")&amp;
IF(OR(ROUND(K102,2)&lt;=0,ROUND(Q102,2)&lt;=0,ROUND(M102,2)&lt;=0,ROUND(S102,2)&lt;=0,ROUND(H102,2)&lt;=0)," Co najmniej jedna wartość nie jest większa od zera.","")&amp;
IF(K102&gt;Limity!$D$6," Abonament za Usługę TD w Wariancie A ponad limit.","")&amp;
IF(Q102&gt;Limity!$D$7," Abonament za Usługę TD w Wariancie B ponad limit.","")&amp;
IF(Q102-K102&gt;Limity!$D$8," Różnica wartości abonamentów za Usługę TD wariantów A i B ponad limit.","")&amp;
IF(M102&gt;Limity!$D$9," Abonament za zwiększenie przepustowości w Wariancie A ponad limit.","")&amp;
IF(S102&gt;Limity!$D$10," Abonament za zwiększenie przepustowości w Wariancie B ponad limit.","")&amp;
IF(J102=""," Nie wskazano PWR. ",IF(ISERROR(VLOOKUP(J102,'Listy punktów styku'!$B$11:$B$41,1,FALSE))," Nie wskazano PWR z listy.",""))&amp;
IF(P102=""," Nie wskazano FPS. ",IF(ISERROR(VLOOKUP(P102,'Listy punktów styku'!$B$44:$B$61,1,FALSE))," Nie wskazano FPS z listy.","")))</f>
        <v/>
      </c>
    </row>
    <row r="103" spans="1:22" s="8" customFormat="1" x14ac:dyDescent="0.35">
      <c r="A103" s="112">
        <v>89</v>
      </c>
      <c r="B103" s="113">
        <v>1407379</v>
      </c>
      <c r="C103" s="114">
        <v>74115</v>
      </c>
      <c r="D103" s="116" t="s">
        <v>443</v>
      </c>
      <c r="E103" s="116" t="s">
        <v>445</v>
      </c>
      <c r="F103" s="116">
        <v>16</v>
      </c>
      <c r="G103" s="24"/>
      <c r="H103" s="3"/>
      <c r="I103" s="93">
        <f t="shared" si="15"/>
        <v>0</v>
      </c>
      <c r="J103" s="2"/>
      <c r="K103" s="3"/>
      <c r="L103" s="94">
        <f t="shared" si="11"/>
        <v>0</v>
      </c>
      <c r="M103" s="4"/>
      <c r="N103" s="94">
        <f t="shared" si="12"/>
        <v>0</v>
      </c>
      <c r="O103" s="94">
        <f t="shared" si="13"/>
        <v>0</v>
      </c>
      <c r="P103" s="2"/>
      <c r="Q103" s="3"/>
      <c r="R103" s="94">
        <f t="shared" si="14"/>
        <v>0</v>
      </c>
      <c r="S103" s="3"/>
      <c r="T103" s="94">
        <f t="shared" si="16"/>
        <v>0</v>
      </c>
      <c r="U103" s="93">
        <f t="shared" si="17"/>
        <v>0</v>
      </c>
      <c r="V103" s="5" t="str">
        <f>IF(COUNTBLANK(G103:H103)+COUNTBLANK(J103:K103)+COUNTBLANK(M103:M103)+COUNTBLANK(P103:Q103)+COUNTBLANK(S103:S103)=8,"",
IF(G103&lt;Limity!$C$5," Data gotowości zbyt wczesna lub nie uzupełniona.","")&amp;
IF(G103&gt;Limity!$D$5," Data gotowości zbyt późna lub wypełnona nieprawidłowo.","")&amp;
IF(OR(ROUND(K103,2)&lt;=0,ROUND(Q103,2)&lt;=0,ROUND(M103,2)&lt;=0,ROUND(S103,2)&lt;=0,ROUND(H103,2)&lt;=0)," Co najmniej jedna wartość nie jest większa od zera.","")&amp;
IF(K103&gt;Limity!$D$6," Abonament za Usługę TD w Wariancie A ponad limit.","")&amp;
IF(Q103&gt;Limity!$D$7," Abonament za Usługę TD w Wariancie B ponad limit.","")&amp;
IF(Q103-K103&gt;Limity!$D$8," Różnica wartości abonamentów za Usługę TD wariantów A i B ponad limit.","")&amp;
IF(M103&gt;Limity!$D$9," Abonament za zwiększenie przepustowości w Wariancie A ponad limit.","")&amp;
IF(S103&gt;Limity!$D$10," Abonament za zwiększenie przepustowości w Wariancie B ponad limit.","")&amp;
IF(J103=""," Nie wskazano PWR. ",IF(ISERROR(VLOOKUP(J103,'Listy punktów styku'!$B$11:$B$41,1,FALSE))," Nie wskazano PWR z listy.",""))&amp;
IF(P103=""," Nie wskazano FPS. ",IF(ISERROR(VLOOKUP(P103,'Listy punktów styku'!$B$44:$B$61,1,FALSE))," Nie wskazano FPS z listy.","")))</f>
        <v/>
      </c>
    </row>
    <row r="104" spans="1:22" s="8" customFormat="1" x14ac:dyDescent="0.35">
      <c r="A104" s="112">
        <v>90</v>
      </c>
      <c r="B104" s="113">
        <v>1407372</v>
      </c>
      <c r="C104" s="114" t="s">
        <v>446</v>
      </c>
      <c r="D104" s="116" t="s">
        <v>443</v>
      </c>
      <c r="E104" s="116" t="s">
        <v>448</v>
      </c>
      <c r="F104" s="116">
        <v>109</v>
      </c>
      <c r="G104" s="24"/>
      <c r="H104" s="3"/>
      <c r="I104" s="93">
        <f t="shared" si="15"/>
        <v>0</v>
      </c>
      <c r="J104" s="2"/>
      <c r="K104" s="3"/>
      <c r="L104" s="94">
        <f t="shared" si="11"/>
        <v>0</v>
      </c>
      <c r="M104" s="4"/>
      <c r="N104" s="94">
        <f t="shared" si="12"/>
        <v>0</v>
      </c>
      <c r="O104" s="94">
        <f t="shared" si="13"/>
        <v>0</v>
      </c>
      <c r="P104" s="2"/>
      <c r="Q104" s="3"/>
      <c r="R104" s="94">
        <f t="shared" si="14"/>
        <v>0</v>
      </c>
      <c r="S104" s="3"/>
      <c r="T104" s="94">
        <f t="shared" si="16"/>
        <v>0</v>
      </c>
      <c r="U104" s="93">
        <f t="shared" si="17"/>
        <v>0</v>
      </c>
      <c r="V104" s="5" t="str">
        <f>IF(COUNTBLANK(G104:H104)+COUNTBLANK(J104:K104)+COUNTBLANK(M104:M104)+COUNTBLANK(P104:Q104)+COUNTBLANK(S104:S104)=8,"",
IF(G104&lt;Limity!$C$5," Data gotowości zbyt wczesna lub nie uzupełniona.","")&amp;
IF(G104&gt;Limity!$D$5," Data gotowości zbyt późna lub wypełnona nieprawidłowo.","")&amp;
IF(OR(ROUND(K104,2)&lt;=0,ROUND(Q104,2)&lt;=0,ROUND(M104,2)&lt;=0,ROUND(S104,2)&lt;=0,ROUND(H104,2)&lt;=0)," Co najmniej jedna wartość nie jest większa od zera.","")&amp;
IF(K104&gt;Limity!$D$6," Abonament za Usługę TD w Wariancie A ponad limit.","")&amp;
IF(Q104&gt;Limity!$D$7," Abonament za Usługę TD w Wariancie B ponad limit.","")&amp;
IF(Q104-K104&gt;Limity!$D$8," Różnica wartości abonamentów za Usługę TD wariantów A i B ponad limit.","")&amp;
IF(M104&gt;Limity!$D$9," Abonament za zwiększenie przepustowości w Wariancie A ponad limit.","")&amp;
IF(S104&gt;Limity!$D$10," Abonament za zwiększenie przepustowości w Wariancie B ponad limit.","")&amp;
IF(J104=""," Nie wskazano PWR. ",IF(ISERROR(VLOOKUP(J104,'Listy punktów styku'!$B$11:$B$41,1,FALSE))," Nie wskazano PWR z listy.",""))&amp;
IF(P104=""," Nie wskazano FPS. ",IF(ISERROR(VLOOKUP(P104,'Listy punktów styku'!$B$44:$B$61,1,FALSE))," Nie wskazano FPS z listy.","")))</f>
        <v/>
      </c>
    </row>
    <row r="105" spans="1:22" s="8" customFormat="1" x14ac:dyDescent="0.35">
      <c r="A105" s="112">
        <v>91</v>
      </c>
      <c r="B105" s="113">
        <v>8545186</v>
      </c>
      <c r="C105" s="114">
        <v>50840</v>
      </c>
      <c r="D105" s="116" t="s">
        <v>1070</v>
      </c>
      <c r="E105" s="116" t="s">
        <v>99</v>
      </c>
      <c r="F105" s="116" t="s">
        <v>1085</v>
      </c>
      <c r="G105" s="24"/>
      <c r="H105" s="3"/>
      <c r="I105" s="93">
        <f t="shared" si="15"/>
        <v>0</v>
      </c>
      <c r="J105" s="2"/>
      <c r="K105" s="3"/>
      <c r="L105" s="94">
        <f t="shared" si="11"/>
        <v>0</v>
      </c>
      <c r="M105" s="4"/>
      <c r="N105" s="94">
        <f t="shared" si="12"/>
        <v>0</v>
      </c>
      <c r="O105" s="94">
        <f t="shared" si="13"/>
        <v>0</v>
      </c>
      <c r="P105" s="2"/>
      <c r="Q105" s="3"/>
      <c r="R105" s="94">
        <f t="shared" si="14"/>
        <v>0</v>
      </c>
      <c r="S105" s="3"/>
      <c r="T105" s="94">
        <f t="shared" si="16"/>
        <v>0</v>
      </c>
      <c r="U105" s="93">
        <f t="shared" si="17"/>
        <v>0</v>
      </c>
      <c r="V105" s="5" t="str">
        <f>IF(COUNTBLANK(G105:H105)+COUNTBLANK(J105:K105)+COUNTBLANK(M105:M105)+COUNTBLANK(P105:Q105)+COUNTBLANK(S105:S105)=8,"",
IF(G105&lt;Limity!$C$5," Data gotowości zbyt wczesna lub nie uzupełniona.","")&amp;
IF(G105&gt;Limity!$D$5," Data gotowości zbyt późna lub wypełnona nieprawidłowo.","")&amp;
IF(OR(ROUND(K105,2)&lt;=0,ROUND(Q105,2)&lt;=0,ROUND(M105,2)&lt;=0,ROUND(S105,2)&lt;=0,ROUND(H105,2)&lt;=0)," Co najmniej jedna wartość nie jest większa od zera.","")&amp;
IF(K105&gt;Limity!$D$6," Abonament za Usługę TD w Wariancie A ponad limit.","")&amp;
IF(Q105&gt;Limity!$D$7," Abonament za Usługę TD w Wariancie B ponad limit.","")&amp;
IF(Q105-K105&gt;Limity!$D$8," Różnica wartości abonamentów za Usługę TD wariantów A i B ponad limit.","")&amp;
IF(M105&gt;Limity!$D$9," Abonament za zwiększenie przepustowości w Wariancie A ponad limit.","")&amp;
IF(S105&gt;Limity!$D$10," Abonament za zwiększenie przepustowości w Wariancie B ponad limit.","")&amp;
IF(J105=""," Nie wskazano PWR. ",IF(ISERROR(VLOOKUP(J105,'Listy punktów styku'!$B$11:$B$41,1,FALSE))," Nie wskazano PWR z listy.",""))&amp;
IF(P105=""," Nie wskazano FPS. ",IF(ISERROR(VLOOKUP(P105,'Listy punktów styku'!$B$44:$B$61,1,FALSE))," Nie wskazano FPS z listy.","")))</f>
        <v/>
      </c>
    </row>
    <row r="106" spans="1:22" s="8" customFormat="1" x14ac:dyDescent="0.35">
      <c r="A106" s="112">
        <v>92</v>
      </c>
      <c r="B106" s="113">
        <v>1481970</v>
      </c>
      <c r="C106" s="114">
        <v>9544</v>
      </c>
      <c r="D106" s="116" t="s">
        <v>452</v>
      </c>
      <c r="E106" s="116" t="s">
        <v>455</v>
      </c>
      <c r="F106" s="116">
        <v>28</v>
      </c>
      <c r="G106" s="24"/>
      <c r="H106" s="3"/>
      <c r="I106" s="93">
        <f t="shared" si="15"/>
        <v>0</v>
      </c>
      <c r="J106" s="2"/>
      <c r="K106" s="3"/>
      <c r="L106" s="94">
        <f t="shared" si="11"/>
        <v>0</v>
      </c>
      <c r="M106" s="4"/>
      <c r="N106" s="94">
        <f t="shared" si="12"/>
        <v>0</v>
      </c>
      <c r="O106" s="94">
        <f t="shared" si="13"/>
        <v>0</v>
      </c>
      <c r="P106" s="2"/>
      <c r="Q106" s="3"/>
      <c r="R106" s="94">
        <f t="shared" si="14"/>
        <v>0</v>
      </c>
      <c r="S106" s="3"/>
      <c r="T106" s="94">
        <f t="shared" si="16"/>
        <v>0</v>
      </c>
      <c r="U106" s="93">
        <f t="shared" si="17"/>
        <v>0</v>
      </c>
      <c r="V106" s="5" t="str">
        <f>IF(COUNTBLANK(G106:H106)+COUNTBLANK(J106:K106)+COUNTBLANK(M106:M106)+COUNTBLANK(P106:Q106)+COUNTBLANK(S106:S106)=8,"",
IF(G106&lt;Limity!$C$5," Data gotowości zbyt wczesna lub nie uzupełniona.","")&amp;
IF(G106&gt;Limity!$D$5," Data gotowości zbyt późna lub wypełnona nieprawidłowo.","")&amp;
IF(OR(ROUND(K106,2)&lt;=0,ROUND(Q106,2)&lt;=0,ROUND(M106,2)&lt;=0,ROUND(S106,2)&lt;=0,ROUND(H106,2)&lt;=0)," Co najmniej jedna wartość nie jest większa od zera.","")&amp;
IF(K106&gt;Limity!$D$6," Abonament za Usługę TD w Wariancie A ponad limit.","")&amp;
IF(Q106&gt;Limity!$D$7," Abonament za Usługę TD w Wariancie B ponad limit.","")&amp;
IF(Q106-K106&gt;Limity!$D$8," Różnica wartości abonamentów za Usługę TD wariantów A i B ponad limit.","")&amp;
IF(M106&gt;Limity!$D$9," Abonament za zwiększenie przepustowości w Wariancie A ponad limit.","")&amp;
IF(S106&gt;Limity!$D$10," Abonament za zwiększenie przepustowości w Wariancie B ponad limit.","")&amp;
IF(J106=""," Nie wskazano PWR. ",IF(ISERROR(VLOOKUP(J106,'Listy punktów styku'!$B$11:$B$41,1,FALSE))," Nie wskazano PWR z listy.",""))&amp;
IF(P106=""," Nie wskazano FPS. ",IF(ISERROR(VLOOKUP(P106,'Listy punktów styku'!$B$44:$B$61,1,FALSE))," Nie wskazano FPS z listy.","")))</f>
        <v/>
      </c>
    </row>
    <row r="107" spans="1:22" s="8" customFormat="1" x14ac:dyDescent="0.35">
      <c r="A107" s="112">
        <v>93</v>
      </c>
      <c r="B107" s="113">
        <v>7897731</v>
      </c>
      <c r="C107" s="114">
        <v>53790</v>
      </c>
      <c r="D107" s="141" t="s">
        <v>1302</v>
      </c>
      <c r="E107" s="141"/>
      <c r="F107" s="141" t="s">
        <v>1303</v>
      </c>
      <c r="G107" s="24"/>
      <c r="H107" s="3"/>
      <c r="I107" s="93">
        <f t="shared" si="15"/>
        <v>0</v>
      </c>
      <c r="J107" s="2"/>
      <c r="K107" s="3"/>
      <c r="L107" s="94">
        <f t="shared" si="11"/>
        <v>0</v>
      </c>
      <c r="M107" s="4"/>
      <c r="N107" s="94">
        <f t="shared" si="12"/>
        <v>0</v>
      </c>
      <c r="O107" s="94">
        <f t="shared" si="13"/>
        <v>0</v>
      </c>
      <c r="P107" s="2"/>
      <c r="Q107" s="3"/>
      <c r="R107" s="94">
        <f t="shared" si="14"/>
        <v>0</v>
      </c>
      <c r="S107" s="3"/>
      <c r="T107" s="94">
        <f t="shared" si="16"/>
        <v>0</v>
      </c>
      <c r="U107" s="93">
        <f t="shared" si="17"/>
        <v>0</v>
      </c>
      <c r="V107" s="5" t="str">
        <f>IF(COUNTBLANK(G107:H107)+COUNTBLANK(J107:K107)+COUNTBLANK(M107:M107)+COUNTBLANK(P107:Q107)+COUNTBLANK(S107:S107)=8,"",
IF(G107&lt;Limity!$C$5," Data gotowości zbyt wczesna lub nie uzupełniona.","")&amp;
IF(G107&gt;Limity!$D$5," Data gotowości zbyt późna lub wypełnona nieprawidłowo.","")&amp;
IF(OR(ROUND(K107,2)&lt;=0,ROUND(Q107,2)&lt;=0,ROUND(M107,2)&lt;=0,ROUND(S107,2)&lt;=0,ROUND(H107,2)&lt;=0)," Co najmniej jedna wartość nie jest większa od zera.","")&amp;
IF(K107&gt;Limity!$D$6," Abonament za Usługę TD w Wariancie A ponad limit.","")&amp;
IF(Q107&gt;Limity!$D$7," Abonament za Usługę TD w Wariancie B ponad limit.","")&amp;
IF(Q107-K107&gt;Limity!$D$8," Różnica wartości abonamentów za Usługę TD wariantów A i B ponad limit.","")&amp;
IF(M107&gt;Limity!$D$9," Abonament za zwiększenie przepustowości w Wariancie A ponad limit.","")&amp;
IF(S107&gt;Limity!$D$10," Abonament za zwiększenie przepustowości w Wariancie B ponad limit.","")&amp;
IF(J107=""," Nie wskazano PWR. ",IF(ISERROR(VLOOKUP(J107,'Listy punktów styku'!$B$11:$B$41,1,FALSE))," Nie wskazano PWR z listy.",""))&amp;
IF(P107=""," Nie wskazano FPS. ",IF(ISERROR(VLOOKUP(P107,'Listy punktów styku'!$B$44:$B$61,1,FALSE))," Nie wskazano FPS z listy.","")))</f>
        <v/>
      </c>
    </row>
    <row r="108" spans="1:22" s="8" customFormat="1" x14ac:dyDescent="0.35">
      <c r="A108" s="112">
        <v>94</v>
      </c>
      <c r="B108" s="113">
        <v>46869028</v>
      </c>
      <c r="C108" s="114">
        <v>277732</v>
      </c>
      <c r="D108" s="116" t="s">
        <v>1460</v>
      </c>
      <c r="E108" s="155" t="s">
        <v>1468</v>
      </c>
      <c r="F108" s="141" t="s">
        <v>1482</v>
      </c>
      <c r="G108" s="24"/>
      <c r="H108" s="3"/>
      <c r="I108" s="93">
        <f t="shared" si="15"/>
        <v>0</v>
      </c>
      <c r="J108" s="2"/>
      <c r="K108" s="3"/>
      <c r="L108" s="94">
        <f t="shared" si="11"/>
        <v>0</v>
      </c>
      <c r="M108" s="4"/>
      <c r="N108" s="94">
        <f t="shared" si="12"/>
        <v>0</v>
      </c>
      <c r="O108" s="94">
        <f t="shared" si="13"/>
        <v>0</v>
      </c>
      <c r="P108" s="2"/>
      <c r="Q108" s="3"/>
      <c r="R108" s="94">
        <f t="shared" si="14"/>
        <v>0</v>
      </c>
      <c r="S108" s="3"/>
      <c r="T108" s="94">
        <f t="shared" si="16"/>
        <v>0</v>
      </c>
      <c r="U108" s="93">
        <f t="shared" si="17"/>
        <v>0</v>
      </c>
      <c r="V108" s="5" t="str">
        <f>IF(COUNTBLANK(G108:H108)+COUNTBLANK(J108:K108)+COUNTBLANK(M108:M108)+COUNTBLANK(P108:Q108)+COUNTBLANK(S108:S108)=8,"",
IF(G108&lt;Limity!$C$5," Data gotowości zbyt wczesna lub nie uzupełniona.","")&amp;
IF(G108&gt;Limity!$D$5," Data gotowości zbyt późna lub wypełnona nieprawidłowo.","")&amp;
IF(OR(ROUND(K108,2)&lt;=0,ROUND(Q108,2)&lt;=0,ROUND(M108,2)&lt;=0,ROUND(S108,2)&lt;=0,ROUND(H108,2)&lt;=0)," Co najmniej jedna wartość nie jest większa od zera.","")&amp;
IF(K108&gt;Limity!$D$6," Abonament za Usługę TD w Wariancie A ponad limit.","")&amp;
IF(Q108&gt;Limity!$D$7," Abonament za Usługę TD w Wariancie B ponad limit.","")&amp;
IF(Q108-K108&gt;Limity!$D$8," Różnica wartości abonamentów za Usługę TD wariantów A i B ponad limit.","")&amp;
IF(M108&gt;Limity!$D$9," Abonament za zwiększenie przepustowości w Wariancie A ponad limit.","")&amp;
IF(S108&gt;Limity!$D$10," Abonament za zwiększenie przepustowości w Wariancie B ponad limit.","")&amp;
IF(J108=""," Nie wskazano PWR. ",IF(ISERROR(VLOOKUP(J108,'Listy punktów styku'!$B$11:$B$41,1,FALSE))," Nie wskazano PWR z listy.",""))&amp;
IF(P108=""," Nie wskazano FPS. ",IF(ISERROR(VLOOKUP(P108,'Listy punktów styku'!$B$44:$B$61,1,FALSE))," Nie wskazano FPS z listy.","")))</f>
        <v/>
      </c>
    </row>
    <row r="109" spans="1:22" s="8" customFormat="1" x14ac:dyDescent="0.35">
      <c r="A109" s="112">
        <v>95</v>
      </c>
      <c r="B109" s="113">
        <v>1582541</v>
      </c>
      <c r="C109" s="114">
        <v>17149</v>
      </c>
      <c r="D109" s="116" t="s">
        <v>458</v>
      </c>
      <c r="E109" s="116" t="s">
        <v>107</v>
      </c>
      <c r="F109" s="116">
        <v>4</v>
      </c>
      <c r="G109" s="24"/>
      <c r="H109" s="3"/>
      <c r="I109" s="93">
        <f t="shared" si="15"/>
        <v>0</v>
      </c>
      <c r="J109" s="2"/>
      <c r="K109" s="3"/>
      <c r="L109" s="94">
        <f t="shared" si="11"/>
        <v>0</v>
      </c>
      <c r="M109" s="4"/>
      <c r="N109" s="94">
        <f t="shared" si="12"/>
        <v>0</v>
      </c>
      <c r="O109" s="94">
        <f t="shared" si="13"/>
        <v>0</v>
      </c>
      <c r="P109" s="2"/>
      <c r="Q109" s="3"/>
      <c r="R109" s="94">
        <f t="shared" si="14"/>
        <v>0</v>
      </c>
      <c r="S109" s="3"/>
      <c r="T109" s="94">
        <f t="shared" si="16"/>
        <v>0</v>
      </c>
      <c r="U109" s="93">
        <f t="shared" si="17"/>
        <v>0</v>
      </c>
      <c r="V109" s="5" t="str">
        <f>IF(COUNTBLANK(G109:H109)+COUNTBLANK(J109:K109)+COUNTBLANK(M109:M109)+COUNTBLANK(P109:Q109)+COUNTBLANK(S109:S109)=8,"",
IF(G109&lt;Limity!$C$5," Data gotowości zbyt wczesna lub nie uzupełniona.","")&amp;
IF(G109&gt;Limity!$D$5," Data gotowości zbyt późna lub wypełnona nieprawidłowo.","")&amp;
IF(OR(ROUND(K109,2)&lt;=0,ROUND(Q109,2)&lt;=0,ROUND(M109,2)&lt;=0,ROUND(S109,2)&lt;=0,ROUND(H109,2)&lt;=0)," Co najmniej jedna wartość nie jest większa od zera.","")&amp;
IF(K109&gt;Limity!$D$6," Abonament za Usługę TD w Wariancie A ponad limit.","")&amp;
IF(Q109&gt;Limity!$D$7," Abonament za Usługę TD w Wariancie B ponad limit.","")&amp;
IF(Q109-K109&gt;Limity!$D$8," Różnica wartości abonamentów za Usługę TD wariantów A i B ponad limit.","")&amp;
IF(M109&gt;Limity!$D$9," Abonament za zwiększenie przepustowości w Wariancie A ponad limit.","")&amp;
IF(S109&gt;Limity!$D$10," Abonament za zwiększenie przepustowości w Wariancie B ponad limit.","")&amp;
IF(J109=""," Nie wskazano PWR. ",IF(ISERROR(VLOOKUP(J109,'Listy punktów styku'!$B$11:$B$41,1,FALSE))," Nie wskazano PWR z listy.",""))&amp;
IF(P109=""," Nie wskazano FPS. ",IF(ISERROR(VLOOKUP(P109,'Listy punktów styku'!$B$44:$B$61,1,FALSE))," Nie wskazano FPS z listy.","")))</f>
        <v/>
      </c>
    </row>
    <row r="110" spans="1:22" s="8" customFormat="1" x14ac:dyDescent="0.35">
      <c r="A110" s="112">
        <v>96</v>
      </c>
      <c r="B110" s="113">
        <v>1582957</v>
      </c>
      <c r="C110" s="114">
        <v>17151</v>
      </c>
      <c r="D110" s="116" t="s">
        <v>461</v>
      </c>
      <c r="E110" s="116" t="s">
        <v>107</v>
      </c>
      <c r="F110" s="116">
        <v>20</v>
      </c>
      <c r="G110" s="24"/>
      <c r="H110" s="3"/>
      <c r="I110" s="93">
        <f t="shared" si="15"/>
        <v>0</v>
      </c>
      <c r="J110" s="2"/>
      <c r="K110" s="3"/>
      <c r="L110" s="94">
        <f t="shared" si="11"/>
        <v>0</v>
      </c>
      <c r="M110" s="4"/>
      <c r="N110" s="94">
        <f t="shared" si="12"/>
        <v>0</v>
      </c>
      <c r="O110" s="94">
        <f t="shared" si="13"/>
        <v>0</v>
      </c>
      <c r="P110" s="2"/>
      <c r="Q110" s="3"/>
      <c r="R110" s="94">
        <f t="shared" si="14"/>
        <v>0</v>
      </c>
      <c r="S110" s="3"/>
      <c r="T110" s="94">
        <f t="shared" si="16"/>
        <v>0</v>
      </c>
      <c r="U110" s="93">
        <f t="shared" si="17"/>
        <v>0</v>
      </c>
      <c r="V110" s="5" t="str">
        <f>IF(COUNTBLANK(G110:H110)+COUNTBLANK(J110:K110)+COUNTBLANK(M110:M110)+COUNTBLANK(P110:Q110)+COUNTBLANK(S110:S110)=8,"",
IF(G110&lt;Limity!$C$5," Data gotowości zbyt wczesna lub nie uzupełniona.","")&amp;
IF(G110&gt;Limity!$D$5," Data gotowości zbyt późna lub wypełnona nieprawidłowo.","")&amp;
IF(OR(ROUND(K110,2)&lt;=0,ROUND(Q110,2)&lt;=0,ROUND(M110,2)&lt;=0,ROUND(S110,2)&lt;=0,ROUND(H110,2)&lt;=0)," Co najmniej jedna wartość nie jest większa od zera.","")&amp;
IF(K110&gt;Limity!$D$6," Abonament za Usługę TD w Wariancie A ponad limit.","")&amp;
IF(Q110&gt;Limity!$D$7," Abonament za Usługę TD w Wariancie B ponad limit.","")&amp;
IF(Q110-K110&gt;Limity!$D$8," Różnica wartości abonamentów za Usługę TD wariantów A i B ponad limit.","")&amp;
IF(M110&gt;Limity!$D$9," Abonament za zwiększenie przepustowości w Wariancie A ponad limit.","")&amp;
IF(S110&gt;Limity!$D$10," Abonament za zwiększenie przepustowości w Wariancie B ponad limit.","")&amp;
IF(J110=""," Nie wskazano PWR. ",IF(ISERROR(VLOOKUP(J110,'Listy punktów styku'!$B$11:$B$41,1,FALSE))," Nie wskazano PWR z listy.",""))&amp;
IF(P110=""," Nie wskazano FPS. ",IF(ISERROR(VLOOKUP(P110,'Listy punktów styku'!$B$44:$B$61,1,FALSE))," Nie wskazano FPS z listy.","")))</f>
        <v/>
      </c>
    </row>
    <row r="111" spans="1:22" s="8" customFormat="1" x14ac:dyDescent="0.35">
      <c r="A111" s="112">
        <v>97</v>
      </c>
      <c r="B111" s="113">
        <v>1658923</v>
      </c>
      <c r="C111" s="114">
        <v>104827</v>
      </c>
      <c r="D111" s="116" t="s">
        <v>889</v>
      </c>
      <c r="E111" s="116" t="s">
        <v>99</v>
      </c>
      <c r="F111" s="116">
        <v>82</v>
      </c>
      <c r="G111" s="24"/>
      <c r="H111" s="3"/>
      <c r="I111" s="93">
        <f t="shared" si="15"/>
        <v>0</v>
      </c>
      <c r="J111" s="2"/>
      <c r="K111" s="3"/>
      <c r="L111" s="94">
        <f t="shared" si="11"/>
        <v>0</v>
      </c>
      <c r="M111" s="4"/>
      <c r="N111" s="94">
        <f t="shared" si="12"/>
        <v>0</v>
      </c>
      <c r="O111" s="94">
        <f t="shared" si="13"/>
        <v>0</v>
      </c>
      <c r="P111" s="2"/>
      <c r="Q111" s="3"/>
      <c r="R111" s="94">
        <f t="shared" si="14"/>
        <v>0</v>
      </c>
      <c r="S111" s="3"/>
      <c r="T111" s="94">
        <f t="shared" si="16"/>
        <v>0</v>
      </c>
      <c r="U111" s="93">
        <f t="shared" si="17"/>
        <v>0</v>
      </c>
      <c r="V111" s="5" t="str">
        <f>IF(COUNTBLANK(G111:H111)+COUNTBLANK(J111:K111)+COUNTBLANK(M111:M111)+COUNTBLANK(P111:Q111)+COUNTBLANK(S111:S111)=8,"",
IF(G111&lt;Limity!$C$5," Data gotowości zbyt wczesna lub nie uzupełniona.","")&amp;
IF(G111&gt;Limity!$D$5," Data gotowości zbyt późna lub wypełnona nieprawidłowo.","")&amp;
IF(OR(ROUND(K111,2)&lt;=0,ROUND(Q111,2)&lt;=0,ROUND(M111,2)&lt;=0,ROUND(S111,2)&lt;=0,ROUND(H111,2)&lt;=0)," Co najmniej jedna wartość nie jest większa od zera.","")&amp;
IF(K111&gt;Limity!$D$6," Abonament za Usługę TD w Wariancie A ponad limit.","")&amp;
IF(Q111&gt;Limity!$D$7," Abonament za Usługę TD w Wariancie B ponad limit.","")&amp;
IF(Q111-K111&gt;Limity!$D$8," Różnica wartości abonamentów za Usługę TD wariantów A i B ponad limit.","")&amp;
IF(M111&gt;Limity!$D$9," Abonament za zwiększenie przepustowości w Wariancie A ponad limit.","")&amp;
IF(S111&gt;Limity!$D$10," Abonament za zwiększenie przepustowości w Wariancie B ponad limit.","")&amp;
IF(J111=""," Nie wskazano PWR. ",IF(ISERROR(VLOOKUP(J111,'Listy punktów styku'!$B$11:$B$41,1,FALSE))," Nie wskazano PWR z listy.",""))&amp;
IF(P111=""," Nie wskazano FPS. ",IF(ISERROR(VLOOKUP(P111,'Listy punktów styku'!$B$44:$B$61,1,FALSE))," Nie wskazano FPS z listy.","")))</f>
        <v/>
      </c>
    </row>
    <row r="112" spans="1:22" s="8" customFormat="1" x14ac:dyDescent="0.35">
      <c r="A112" s="112">
        <v>98</v>
      </c>
      <c r="B112" s="113">
        <v>75488458</v>
      </c>
      <c r="C112" s="114" t="s">
        <v>1526</v>
      </c>
      <c r="D112" s="141" t="s">
        <v>1173</v>
      </c>
      <c r="E112" s="155" t="s">
        <v>1576</v>
      </c>
      <c r="F112" s="116">
        <v>65</v>
      </c>
      <c r="G112" s="24"/>
      <c r="H112" s="3"/>
      <c r="I112" s="93">
        <f t="shared" si="15"/>
        <v>0</v>
      </c>
      <c r="J112" s="2"/>
      <c r="K112" s="3"/>
      <c r="L112" s="94">
        <f t="shared" si="11"/>
        <v>0</v>
      </c>
      <c r="M112" s="4"/>
      <c r="N112" s="94">
        <f t="shared" si="12"/>
        <v>0</v>
      </c>
      <c r="O112" s="94">
        <f t="shared" si="13"/>
        <v>0</v>
      </c>
      <c r="P112" s="2"/>
      <c r="Q112" s="3"/>
      <c r="R112" s="94">
        <f t="shared" si="14"/>
        <v>0</v>
      </c>
      <c r="S112" s="3"/>
      <c r="T112" s="94">
        <f t="shared" si="16"/>
        <v>0</v>
      </c>
      <c r="U112" s="93">
        <f t="shared" si="17"/>
        <v>0</v>
      </c>
      <c r="V112" s="5" t="str">
        <f>IF(COUNTBLANK(G112:H112)+COUNTBLANK(J112:K112)+COUNTBLANK(M112:M112)+COUNTBLANK(P112:Q112)+COUNTBLANK(S112:S112)=8,"",
IF(G112&lt;Limity!$C$5," Data gotowości zbyt wczesna lub nie uzupełniona.","")&amp;
IF(G112&gt;Limity!$D$5," Data gotowości zbyt późna lub wypełnona nieprawidłowo.","")&amp;
IF(OR(ROUND(K112,2)&lt;=0,ROUND(Q112,2)&lt;=0,ROUND(M112,2)&lt;=0,ROUND(S112,2)&lt;=0,ROUND(H112,2)&lt;=0)," Co najmniej jedna wartość nie jest większa od zera.","")&amp;
IF(K112&gt;Limity!$D$6," Abonament za Usługę TD w Wariancie A ponad limit.","")&amp;
IF(Q112&gt;Limity!$D$7," Abonament za Usługę TD w Wariancie B ponad limit.","")&amp;
IF(Q112-K112&gt;Limity!$D$8," Różnica wartości abonamentów za Usługę TD wariantów A i B ponad limit.","")&amp;
IF(M112&gt;Limity!$D$9," Abonament za zwiększenie przepustowości w Wariancie A ponad limit.","")&amp;
IF(S112&gt;Limity!$D$10," Abonament za zwiększenie przepustowości w Wariancie B ponad limit.","")&amp;
IF(J112=""," Nie wskazano PWR. ",IF(ISERROR(VLOOKUP(J112,'Listy punktów styku'!$B$11:$B$41,1,FALSE))," Nie wskazano PWR z listy.",""))&amp;
IF(P112=""," Nie wskazano FPS. ",IF(ISERROR(VLOOKUP(P112,'Listy punktów styku'!$B$44:$B$61,1,FALSE))," Nie wskazano FPS z listy.","")))</f>
        <v/>
      </c>
    </row>
    <row r="113" spans="1:22" s="8" customFormat="1" x14ac:dyDescent="0.35">
      <c r="A113" s="112">
        <v>99</v>
      </c>
      <c r="B113" s="113">
        <v>70156245</v>
      </c>
      <c r="C113" s="114">
        <v>34914</v>
      </c>
      <c r="D113" s="141" t="s">
        <v>1173</v>
      </c>
      <c r="E113" s="141" t="s">
        <v>1176</v>
      </c>
      <c r="F113" s="144" t="s">
        <v>1177</v>
      </c>
      <c r="G113" s="24"/>
      <c r="H113" s="3"/>
      <c r="I113" s="93">
        <f t="shared" si="15"/>
        <v>0</v>
      </c>
      <c r="J113" s="2"/>
      <c r="K113" s="3"/>
      <c r="L113" s="94">
        <f t="shared" si="11"/>
        <v>0</v>
      </c>
      <c r="M113" s="4"/>
      <c r="N113" s="94">
        <f t="shared" si="12"/>
        <v>0</v>
      </c>
      <c r="O113" s="94">
        <f t="shared" si="13"/>
        <v>0</v>
      </c>
      <c r="P113" s="2"/>
      <c r="Q113" s="3"/>
      <c r="R113" s="94">
        <f t="shared" si="14"/>
        <v>0</v>
      </c>
      <c r="S113" s="3"/>
      <c r="T113" s="94">
        <f t="shared" si="16"/>
        <v>0</v>
      </c>
      <c r="U113" s="93">
        <f t="shared" si="17"/>
        <v>0</v>
      </c>
      <c r="V113" s="5" t="str">
        <f>IF(COUNTBLANK(G113:H113)+COUNTBLANK(J113:K113)+COUNTBLANK(M113:M113)+COUNTBLANK(P113:Q113)+COUNTBLANK(S113:S113)=8,"",
IF(G113&lt;Limity!$C$5," Data gotowości zbyt wczesna lub nie uzupełniona.","")&amp;
IF(G113&gt;Limity!$D$5," Data gotowości zbyt późna lub wypełnona nieprawidłowo.","")&amp;
IF(OR(ROUND(K113,2)&lt;=0,ROUND(Q113,2)&lt;=0,ROUND(M113,2)&lt;=0,ROUND(S113,2)&lt;=0,ROUND(H113,2)&lt;=0)," Co najmniej jedna wartość nie jest większa od zera.","")&amp;
IF(K113&gt;Limity!$D$6," Abonament za Usługę TD w Wariancie A ponad limit.","")&amp;
IF(Q113&gt;Limity!$D$7," Abonament za Usługę TD w Wariancie B ponad limit.","")&amp;
IF(Q113-K113&gt;Limity!$D$8," Różnica wartości abonamentów za Usługę TD wariantów A i B ponad limit.","")&amp;
IF(M113&gt;Limity!$D$9," Abonament za zwiększenie przepustowości w Wariancie A ponad limit.","")&amp;
IF(S113&gt;Limity!$D$10," Abonament za zwiększenie przepustowości w Wariancie B ponad limit.","")&amp;
IF(J113=""," Nie wskazano PWR. ",IF(ISERROR(VLOOKUP(J113,'Listy punktów styku'!$B$11:$B$41,1,FALSE))," Nie wskazano PWR z listy.",""))&amp;
IF(P113=""," Nie wskazano FPS. ",IF(ISERROR(VLOOKUP(P113,'Listy punktów styku'!$B$44:$B$61,1,FALSE))," Nie wskazano FPS z listy.","")))</f>
        <v/>
      </c>
    </row>
    <row r="114" spans="1:22" s="8" customFormat="1" x14ac:dyDescent="0.35">
      <c r="A114" s="112">
        <v>100</v>
      </c>
      <c r="B114" s="113">
        <v>1751931</v>
      </c>
      <c r="C114" s="114">
        <v>30736</v>
      </c>
      <c r="D114" s="116" t="s">
        <v>939</v>
      </c>
      <c r="E114" s="116" t="s">
        <v>99</v>
      </c>
      <c r="F114" s="116">
        <v>52</v>
      </c>
      <c r="G114" s="24"/>
      <c r="H114" s="3"/>
      <c r="I114" s="93">
        <f t="shared" si="15"/>
        <v>0</v>
      </c>
      <c r="J114" s="2"/>
      <c r="K114" s="3"/>
      <c r="L114" s="94">
        <f t="shared" si="11"/>
        <v>0</v>
      </c>
      <c r="M114" s="4"/>
      <c r="N114" s="94">
        <f t="shared" si="12"/>
        <v>0</v>
      </c>
      <c r="O114" s="94">
        <f t="shared" si="13"/>
        <v>0</v>
      </c>
      <c r="P114" s="2"/>
      <c r="Q114" s="3"/>
      <c r="R114" s="94">
        <f t="shared" si="14"/>
        <v>0</v>
      </c>
      <c r="S114" s="3"/>
      <c r="T114" s="94">
        <f t="shared" si="16"/>
        <v>0</v>
      </c>
      <c r="U114" s="93">
        <f t="shared" si="17"/>
        <v>0</v>
      </c>
      <c r="V114" s="5" t="str">
        <f>IF(COUNTBLANK(G114:H114)+COUNTBLANK(J114:K114)+COUNTBLANK(M114:M114)+COUNTBLANK(P114:Q114)+COUNTBLANK(S114:S114)=8,"",
IF(G114&lt;Limity!$C$5," Data gotowości zbyt wczesna lub nie uzupełniona.","")&amp;
IF(G114&gt;Limity!$D$5," Data gotowości zbyt późna lub wypełnona nieprawidłowo.","")&amp;
IF(OR(ROUND(K114,2)&lt;=0,ROUND(Q114,2)&lt;=0,ROUND(M114,2)&lt;=0,ROUND(S114,2)&lt;=0,ROUND(H114,2)&lt;=0)," Co najmniej jedna wartość nie jest większa od zera.","")&amp;
IF(K114&gt;Limity!$D$6," Abonament za Usługę TD w Wariancie A ponad limit.","")&amp;
IF(Q114&gt;Limity!$D$7," Abonament za Usługę TD w Wariancie B ponad limit.","")&amp;
IF(Q114-K114&gt;Limity!$D$8," Różnica wartości abonamentów za Usługę TD wariantów A i B ponad limit.","")&amp;
IF(M114&gt;Limity!$D$9," Abonament za zwiększenie przepustowości w Wariancie A ponad limit.","")&amp;
IF(S114&gt;Limity!$D$10," Abonament za zwiększenie przepustowości w Wariancie B ponad limit.","")&amp;
IF(J114=""," Nie wskazano PWR. ",IF(ISERROR(VLOOKUP(J114,'Listy punktów styku'!$B$11:$B$41,1,FALSE))," Nie wskazano PWR z listy.",""))&amp;
IF(P114=""," Nie wskazano FPS. ",IF(ISERROR(VLOOKUP(P114,'Listy punktów styku'!$B$44:$B$61,1,FALSE))," Nie wskazano FPS z listy.","")))</f>
        <v/>
      </c>
    </row>
    <row r="115" spans="1:22" s="8" customFormat="1" x14ac:dyDescent="0.35">
      <c r="A115" s="112">
        <v>101</v>
      </c>
      <c r="B115" s="113">
        <v>1767716</v>
      </c>
      <c r="C115" s="114">
        <v>4901</v>
      </c>
      <c r="D115" s="116" t="s">
        <v>465</v>
      </c>
      <c r="E115" s="116" t="s">
        <v>468</v>
      </c>
      <c r="F115" s="116" t="s">
        <v>469</v>
      </c>
      <c r="G115" s="24"/>
      <c r="H115" s="3"/>
      <c r="I115" s="93">
        <f t="shared" si="15"/>
        <v>0</v>
      </c>
      <c r="J115" s="2"/>
      <c r="K115" s="3"/>
      <c r="L115" s="94">
        <f t="shared" si="11"/>
        <v>0</v>
      </c>
      <c r="M115" s="4"/>
      <c r="N115" s="94">
        <f t="shared" si="12"/>
        <v>0</v>
      </c>
      <c r="O115" s="94">
        <f t="shared" si="13"/>
        <v>0</v>
      </c>
      <c r="P115" s="2"/>
      <c r="Q115" s="3"/>
      <c r="R115" s="94">
        <f t="shared" si="14"/>
        <v>0</v>
      </c>
      <c r="S115" s="3"/>
      <c r="T115" s="94">
        <f t="shared" si="16"/>
        <v>0</v>
      </c>
      <c r="U115" s="93">
        <f t="shared" si="17"/>
        <v>0</v>
      </c>
      <c r="V115" s="5" t="str">
        <f>IF(COUNTBLANK(G115:H115)+COUNTBLANK(J115:K115)+COUNTBLANK(M115:M115)+COUNTBLANK(P115:Q115)+COUNTBLANK(S115:S115)=8,"",
IF(G115&lt;Limity!$C$5," Data gotowości zbyt wczesna lub nie uzupełniona.","")&amp;
IF(G115&gt;Limity!$D$5," Data gotowości zbyt późna lub wypełnona nieprawidłowo.","")&amp;
IF(OR(ROUND(K115,2)&lt;=0,ROUND(Q115,2)&lt;=0,ROUND(M115,2)&lt;=0,ROUND(S115,2)&lt;=0,ROUND(H115,2)&lt;=0)," Co najmniej jedna wartość nie jest większa od zera.","")&amp;
IF(K115&gt;Limity!$D$6," Abonament za Usługę TD w Wariancie A ponad limit.","")&amp;
IF(Q115&gt;Limity!$D$7," Abonament za Usługę TD w Wariancie B ponad limit.","")&amp;
IF(Q115-K115&gt;Limity!$D$8," Różnica wartości abonamentów za Usługę TD wariantów A i B ponad limit.","")&amp;
IF(M115&gt;Limity!$D$9," Abonament za zwiększenie przepustowości w Wariancie A ponad limit.","")&amp;
IF(S115&gt;Limity!$D$10," Abonament za zwiększenie przepustowości w Wariancie B ponad limit.","")&amp;
IF(J115=""," Nie wskazano PWR. ",IF(ISERROR(VLOOKUP(J115,'Listy punktów styku'!$B$11:$B$41,1,FALSE))," Nie wskazano PWR z listy.",""))&amp;
IF(P115=""," Nie wskazano FPS. ",IF(ISERROR(VLOOKUP(P115,'Listy punktów styku'!$B$44:$B$61,1,FALSE))," Nie wskazano FPS z listy.","")))</f>
        <v/>
      </c>
    </row>
    <row r="116" spans="1:22" s="8" customFormat="1" x14ac:dyDescent="0.35">
      <c r="A116" s="112">
        <v>102</v>
      </c>
      <c r="B116" s="113">
        <v>1768239</v>
      </c>
      <c r="C116" s="114">
        <v>4980</v>
      </c>
      <c r="D116" s="116" t="s">
        <v>471</v>
      </c>
      <c r="E116" s="116" t="s">
        <v>99</v>
      </c>
      <c r="F116" s="116">
        <v>26</v>
      </c>
      <c r="G116" s="24"/>
      <c r="H116" s="3"/>
      <c r="I116" s="93">
        <f t="shared" si="15"/>
        <v>0</v>
      </c>
      <c r="J116" s="2"/>
      <c r="K116" s="3"/>
      <c r="L116" s="94">
        <f t="shared" si="11"/>
        <v>0</v>
      </c>
      <c r="M116" s="4"/>
      <c r="N116" s="94">
        <f t="shared" si="12"/>
        <v>0</v>
      </c>
      <c r="O116" s="94">
        <f t="shared" si="13"/>
        <v>0</v>
      </c>
      <c r="P116" s="2"/>
      <c r="Q116" s="3"/>
      <c r="R116" s="94">
        <f t="shared" si="14"/>
        <v>0</v>
      </c>
      <c r="S116" s="3"/>
      <c r="T116" s="94">
        <f t="shared" si="16"/>
        <v>0</v>
      </c>
      <c r="U116" s="93">
        <f t="shared" si="17"/>
        <v>0</v>
      </c>
      <c r="V116" s="5" t="str">
        <f>IF(COUNTBLANK(G116:H116)+COUNTBLANK(J116:K116)+COUNTBLANK(M116:M116)+COUNTBLANK(P116:Q116)+COUNTBLANK(S116:S116)=8,"",
IF(G116&lt;Limity!$C$5," Data gotowości zbyt wczesna lub nie uzupełniona.","")&amp;
IF(G116&gt;Limity!$D$5," Data gotowości zbyt późna lub wypełnona nieprawidłowo.","")&amp;
IF(OR(ROUND(K116,2)&lt;=0,ROUND(Q116,2)&lt;=0,ROUND(M116,2)&lt;=0,ROUND(S116,2)&lt;=0,ROUND(H116,2)&lt;=0)," Co najmniej jedna wartość nie jest większa od zera.","")&amp;
IF(K116&gt;Limity!$D$6," Abonament za Usługę TD w Wariancie A ponad limit.","")&amp;
IF(Q116&gt;Limity!$D$7," Abonament za Usługę TD w Wariancie B ponad limit.","")&amp;
IF(Q116-K116&gt;Limity!$D$8," Różnica wartości abonamentów za Usługę TD wariantów A i B ponad limit.","")&amp;
IF(M116&gt;Limity!$D$9," Abonament za zwiększenie przepustowości w Wariancie A ponad limit.","")&amp;
IF(S116&gt;Limity!$D$10," Abonament za zwiększenie przepustowości w Wariancie B ponad limit.","")&amp;
IF(J116=""," Nie wskazano PWR. ",IF(ISERROR(VLOOKUP(J116,'Listy punktów styku'!$B$11:$B$41,1,FALSE))," Nie wskazano PWR z listy.",""))&amp;
IF(P116=""," Nie wskazano FPS. ",IF(ISERROR(VLOOKUP(P116,'Listy punktów styku'!$B$44:$B$61,1,FALSE))," Nie wskazano FPS z listy.","")))</f>
        <v/>
      </c>
    </row>
    <row r="117" spans="1:22" s="8" customFormat="1" x14ac:dyDescent="0.35">
      <c r="A117" s="112">
        <v>103</v>
      </c>
      <c r="B117" s="113">
        <v>1770593</v>
      </c>
      <c r="C117" s="114">
        <v>88231</v>
      </c>
      <c r="D117" s="116" t="s">
        <v>473</v>
      </c>
      <c r="E117" s="116" t="s">
        <v>107</v>
      </c>
      <c r="F117" s="116">
        <v>4</v>
      </c>
      <c r="G117" s="24"/>
      <c r="H117" s="3"/>
      <c r="I117" s="93">
        <f t="shared" si="15"/>
        <v>0</v>
      </c>
      <c r="J117" s="2"/>
      <c r="K117" s="3"/>
      <c r="L117" s="94">
        <f t="shared" si="11"/>
        <v>0</v>
      </c>
      <c r="M117" s="4"/>
      <c r="N117" s="94">
        <f t="shared" si="12"/>
        <v>0</v>
      </c>
      <c r="O117" s="94">
        <f t="shared" si="13"/>
        <v>0</v>
      </c>
      <c r="P117" s="2"/>
      <c r="Q117" s="3"/>
      <c r="R117" s="94">
        <f t="shared" si="14"/>
        <v>0</v>
      </c>
      <c r="S117" s="3"/>
      <c r="T117" s="94">
        <f t="shared" si="16"/>
        <v>0</v>
      </c>
      <c r="U117" s="93">
        <f t="shared" si="17"/>
        <v>0</v>
      </c>
      <c r="V117" s="5" t="str">
        <f>IF(COUNTBLANK(G117:H117)+COUNTBLANK(J117:K117)+COUNTBLANK(M117:M117)+COUNTBLANK(P117:Q117)+COUNTBLANK(S117:S117)=8,"",
IF(G117&lt;Limity!$C$5," Data gotowości zbyt wczesna lub nie uzupełniona.","")&amp;
IF(G117&gt;Limity!$D$5," Data gotowości zbyt późna lub wypełnona nieprawidłowo.","")&amp;
IF(OR(ROUND(K117,2)&lt;=0,ROUND(Q117,2)&lt;=0,ROUND(M117,2)&lt;=0,ROUND(S117,2)&lt;=0,ROUND(H117,2)&lt;=0)," Co najmniej jedna wartość nie jest większa od zera.","")&amp;
IF(K117&gt;Limity!$D$6," Abonament za Usługę TD w Wariancie A ponad limit.","")&amp;
IF(Q117&gt;Limity!$D$7," Abonament za Usługę TD w Wariancie B ponad limit.","")&amp;
IF(Q117-K117&gt;Limity!$D$8," Różnica wartości abonamentów za Usługę TD wariantów A i B ponad limit.","")&amp;
IF(M117&gt;Limity!$D$9," Abonament za zwiększenie przepustowości w Wariancie A ponad limit.","")&amp;
IF(S117&gt;Limity!$D$10," Abonament za zwiększenie przepustowości w Wariancie B ponad limit.","")&amp;
IF(J117=""," Nie wskazano PWR. ",IF(ISERROR(VLOOKUP(J117,'Listy punktów styku'!$B$11:$B$41,1,FALSE))," Nie wskazano PWR z listy.",""))&amp;
IF(P117=""," Nie wskazano FPS. ",IF(ISERROR(VLOOKUP(P117,'Listy punktów styku'!$B$44:$B$61,1,FALSE))," Nie wskazano FPS z listy.","")))</f>
        <v/>
      </c>
    </row>
    <row r="118" spans="1:22" s="8" customFormat="1" x14ac:dyDescent="0.35">
      <c r="A118" s="112">
        <v>104</v>
      </c>
      <c r="B118" s="113">
        <v>1774055</v>
      </c>
      <c r="C118" s="114">
        <v>43633</v>
      </c>
      <c r="D118" s="116" t="s">
        <v>479</v>
      </c>
      <c r="E118" s="116" t="s">
        <v>99</v>
      </c>
      <c r="F118" s="116">
        <v>8</v>
      </c>
      <c r="G118" s="24"/>
      <c r="H118" s="3"/>
      <c r="I118" s="93">
        <f t="shared" si="15"/>
        <v>0</v>
      </c>
      <c r="J118" s="2"/>
      <c r="K118" s="3"/>
      <c r="L118" s="94">
        <f t="shared" si="11"/>
        <v>0</v>
      </c>
      <c r="M118" s="4"/>
      <c r="N118" s="94">
        <f t="shared" si="12"/>
        <v>0</v>
      </c>
      <c r="O118" s="94">
        <f t="shared" si="13"/>
        <v>0</v>
      </c>
      <c r="P118" s="2"/>
      <c r="Q118" s="3"/>
      <c r="R118" s="94">
        <f t="shared" si="14"/>
        <v>0</v>
      </c>
      <c r="S118" s="3"/>
      <c r="T118" s="94">
        <f t="shared" si="16"/>
        <v>0</v>
      </c>
      <c r="U118" s="93">
        <f t="shared" si="17"/>
        <v>0</v>
      </c>
      <c r="V118" s="5" t="str">
        <f>IF(COUNTBLANK(G118:H118)+COUNTBLANK(J118:K118)+COUNTBLANK(M118:M118)+COUNTBLANK(P118:Q118)+COUNTBLANK(S118:S118)=8,"",
IF(G118&lt;Limity!$C$5," Data gotowości zbyt wczesna lub nie uzupełniona.","")&amp;
IF(G118&gt;Limity!$D$5," Data gotowości zbyt późna lub wypełnona nieprawidłowo.","")&amp;
IF(OR(ROUND(K118,2)&lt;=0,ROUND(Q118,2)&lt;=0,ROUND(M118,2)&lt;=0,ROUND(S118,2)&lt;=0,ROUND(H118,2)&lt;=0)," Co najmniej jedna wartość nie jest większa od zera.","")&amp;
IF(K118&gt;Limity!$D$6," Abonament za Usługę TD w Wariancie A ponad limit.","")&amp;
IF(Q118&gt;Limity!$D$7," Abonament za Usługę TD w Wariancie B ponad limit.","")&amp;
IF(Q118-K118&gt;Limity!$D$8," Różnica wartości abonamentów za Usługę TD wariantów A i B ponad limit.","")&amp;
IF(M118&gt;Limity!$D$9," Abonament za zwiększenie przepustowości w Wariancie A ponad limit.","")&amp;
IF(S118&gt;Limity!$D$10," Abonament za zwiększenie przepustowości w Wariancie B ponad limit.","")&amp;
IF(J118=""," Nie wskazano PWR. ",IF(ISERROR(VLOOKUP(J118,'Listy punktów styku'!$B$11:$B$41,1,FALSE))," Nie wskazano PWR z listy.",""))&amp;
IF(P118=""," Nie wskazano FPS. ",IF(ISERROR(VLOOKUP(P118,'Listy punktów styku'!$B$44:$B$61,1,FALSE))," Nie wskazano FPS z listy.","")))</f>
        <v/>
      </c>
    </row>
    <row r="119" spans="1:22" s="8" customFormat="1" x14ac:dyDescent="0.35">
      <c r="A119" s="112">
        <v>105</v>
      </c>
      <c r="B119" s="113">
        <v>1801754</v>
      </c>
      <c r="C119" s="114">
        <v>48568</v>
      </c>
      <c r="D119" s="116" t="s">
        <v>483</v>
      </c>
      <c r="E119" s="116" t="s">
        <v>99</v>
      </c>
      <c r="F119" s="116">
        <v>99</v>
      </c>
      <c r="G119" s="24"/>
      <c r="H119" s="3"/>
      <c r="I119" s="93">
        <f t="shared" si="15"/>
        <v>0</v>
      </c>
      <c r="J119" s="2"/>
      <c r="K119" s="3"/>
      <c r="L119" s="94">
        <f t="shared" si="11"/>
        <v>0</v>
      </c>
      <c r="M119" s="4"/>
      <c r="N119" s="94">
        <f t="shared" si="12"/>
        <v>0</v>
      </c>
      <c r="O119" s="94">
        <f t="shared" si="13"/>
        <v>0</v>
      </c>
      <c r="P119" s="2"/>
      <c r="Q119" s="3"/>
      <c r="R119" s="94">
        <f t="shared" si="14"/>
        <v>0</v>
      </c>
      <c r="S119" s="3"/>
      <c r="T119" s="94">
        <f t="shared" si="16"/>
        <v>0</v>
      </c>
      <c r="U119" s="93">
        <f t="shared" si="17"/>
        <v>0</v>
      </c>
      <c r="V119" s="5" t="str">
        <f>IF(COUNTBLANK(G119:H119)+COUNTBLANK(J119:K119)+COUNTBLANK(M119:M119)+COUNTBLANK(P119:Q119)+COUNTBLANK(S119:S119)=8,"",
IF(G119&lt;Limity!$C$5," Data gotowości zbyt wczesna lub nie uzupełniona.","")&amp;
IF(G119&gt;Limity!$D$5," Data gotowości zbyt późna lub wypełnona nieprawidłowo.","")&amp;
IF(OR(ROUND(K119,2)&lt;=0,ROUND(Q119,2)&lt;=0,ROUND(M119,2)&lt;=0,ROUND(S119,2)&lt;=0,ROUND(H119,2)&lt;=0)," Co najmniej jedna wartość nie jest większa od zera.","")&amp;
IF(K119&gt;Limity!$D$6," Abonament za Usługę TD w Wariancie A ponad limit.","")&amp;
IF(Q119&gt;Limity!$D$7," Abonament za Usługę TD w Wariancie B ponad limit.","")&amp;
IF(Q119-K119&gt;Limity!$D$8," Różnica wartości abonamentów za Usługę TD wariantów A i B ponad limit.","")&amp;
IF(M119&gt;Limity!$D$9," Abonament za zwiększenie przepustowości w Wariancie A ponad limit.","")&amp;
IF(S119&gt;Limity!$D$10," Abonament za zwiększenie przepustowości w Wariancie B ponad limit.","")&amp;
IF(J119=""," Nie wskazano PWR. ",IF(ISERROR(VLOOKUP(J119,'Listy punktów styku'!$B$11:$B$41,1,FALSE))," Nie wskazano PWR z listy.",""))&amp;
IF(P119=""," Nie wskazano FPS. ",IF(ISERROR(VLOOKUP(P119,'Listy punktów styku'!$B$44:$B$61,1,FALSE))," Nie wskazano FPS z listy.","")))</f>
        <v/>
      </c>
    </row>
    <row r="120" spans="1:22" s="8" customFormat="1" x14ac:dyDescent="0.35">
      <c r="A120" s="112">
        <v>106</v>
      </c>
      <c r="B120" s="113">
        <v>78392044</v>
      </c>
      <c r="C120" s="114">
        <v>91951</v>
      </c>
      <c r="D120" s="116" t="s">
        <v>487</v>
      </c>
      <c r="E120" s="116"/>
      <c r="F120" s="116">
        <v>36</v>
      </c>
      <c r="G120" s="24"/>
      <c r="H120" s="3"/>
      <c r="I120" s="93">
        <f t="shared" si="15"/>
        <v>0</v>
      </c>
      <c r="J120" s="2"/>
      <c r="K120" s="3"/>
      <c r="L120" s="94">
        <f t="shared" si="11"/>
        <v>0</v>
      </c>
      <c r="M120" s="4"/>
      <c r="N120" s="94">
        <f t="shared" si="12"/>
        <v>0</v>
      </c>
      <c r="O120" s="94">
        <f t="shared" si="13"/>
        <v>0</v>
      </c>
      <c r="P120" s="2"/>
      <c r="Q120" s="3"/>
      <c r="R120" s="94">
        <f t="shared" si="14"/>
        <v>0</v>
      </c>
      <c r="S120" s="3"/>
      <c r="T120" s="94">
        <f t="shared" si="16"/>
        <v>0</v>
      </c>
      <c r="U120" s="93">
        <f t="shared" si="17"/>
        <v>0</v>
      </c>
      <c r="V120" s="5" t="str">
        <f>IF(COUNTBLANK(G120:H120)+COUNTBLANK(J120:K120)+COUNTBLANK(M120:M120)+COUNTBLANK(P120:Q120)+COUNTBLANK(S120:S120)=8,"",
IF(G120&lt;Limity!$C$5," Data gotowości zbyt wczesna lub nie uzupełniona.","")&amp;
IF(G120&gt;Limity!$D$5," Data gotowości zbyt późna lub wypełnona nieprawidłowo.","")&amp;
IF(OR(ROUND(K120,2)&lt;=0,ROUND(Q120,2)&lt;=0,ROUND(M120,2)&lt;=0,ROUND(S120,2)&lt;=0,ROUND(H120,2)&lt;=0)," Co najmniej jedna wartość nie jest większa od zera.","")&amp;
IF(K120&gt;Limity!$D$6," Abonament za Usługę TD w Wariancie A ponad limit.","")&amp;
IF(Q120&gt;Limity!$D$7," Abonament za Usługę TD w Wariancie B ponad limit.","")&amp;
IF(Q120-K120&gt;Limity!$D$8," Różnica wartości abonamentów za Usługę TD wariantów A i B ponad limit.","")&amp;
IF(M120&gt;Limity!$D$9," Abonament za zwiększenie przepustowości w Wariancie A ponad limit.","")&amp;
IF(S120&gt;Limity!$D$10," Abonament za zwiększenie przepustowości w Wariancie B ponad limit.","")&amp;
IF(J120=""," Nie wskazano PWR. ",IF(ISERROR(VLOOKUP(J120,'Listy punktów styku'!$B$11:$B$41,1,FALSE))," Nie wskazano PWR z listy.",""))&amp;
IF(P120=""," Nie wskazano FPS. ",IF(ISERROR(VLOOKUP(P120,'Listy punktów styku'!$B$44:$B$61,1,FALSE))," Nie wskazano FPS z listy.","")))</f>
        <v/>
      </c>
    </row>
    <row r="121" spans="1:22" s="8" customFormat="1" x14ac:dyDescent="0.35">
      <c r="A121" s="112">
        <v>107</v>
      </c>
      <c r="B121" s="113">
        <v>1840830</v>
      </c>
      <c r="C121" s="114">
        <v>70856</v>
      </c>
      <c r="D121" s="116" t="s">
        <v>489</v>
      </c>
      <c r="E121" s="116" t="s">
        <v>492</v>
      </c>
      <c r="F121" s="116">
        <v>2</v>
      </c>
      <c r="G121" s="24"/>
      <c r="H121" s="3"/>
      <c r="I121" s="93">
        <f t="shared" si="15"/>
        <v>0</v>
      </c>
      <c r="J121" s="2"/>
      <c r="K121" s="3"/>
      <c r="L121" s="94">
        <f t="shared" si="11"/>
        <v>0</v>
      </c>
      <c r="M121" s="4"/>
      <c r="N121" s="94">
        <f t="shared" si="12"/>
        <v>0</v>
      </c>
      <c r="O121" s="94">
        <f t="shared" si="13"/>
        <v>0</v>
      </c>
      <c r="P121" s="2"/>
      <c r="Q121" s="3"/>
      <c r="R121" s="94">
        <f t="shared" si="14"/>
        <v>0</v>
      </c>
      <c r="S121" s="3"/>
      <c r="T121" s="94">
        <f t="shared" si="16"/>
        <v>0</v>
      </c>
      <c r="U121" s="93">
        <f t="shared" si="17"/>
        <v>0</v>
      </c>
      <c r="V121" s="5" t="str">
        <f>IF(COUNTBLANK(G121:H121)+COUNTBLANK(J121:K121)+COUNTBLANK(M121:M121)+COUNTBLANK(P121:Q121)+COUNTBLANK(S121:S121)=8,"",
IF(G121&lt;Limity!$C$5," Data gotowości zbyt wczesna lub nie uzupełniona.","")&amp;
IF(G121&gt;Limity!$D$5," Data gotowości zbyt późna lub wypełnona nieprawidłowo.","")&amp;
IF(OR(ROUND(K121,2)&lt;=0,ROUND(Q121,2)&lt;=0,ROUND(M121,2)&lt;=0,ROUND(S121,2)&lt;=0,ROUND(H121,2)&lt;=0)," Co najmniej jedna wartość nie jest większa od zera.","")&amp;
IF(K121&gt;Limity!$D$6," Abonament za Usługę TD w Wariancie A ponad limit.","")&amp;
IF(Q121&gt;Limity!$D$7," Abonament za Usługę TD w Wariancie B ponad limit.","")&amp;
IF(Q121-K121&gt;Limity!$D$8," Różnica wartości abonamentów za Usługę TD wariantów A i B ponad limit.","")&amp;
IF(M121&gt;Limity!$D$9," Abonament za zwiększenie przepustowości w Wariancie A ponad limit.","")&amp;
IF(S121&gt;Limity!$D$10," Abonament za zwiększenie przepustowości w Wariancie B ponad limit.","")&amp;
IF(J121=""," Nie wskazano PWR. ",IF(ISERROR(VLOOKUP(J121,'Listy punktów styku'!$B$11:$B$41,1,FALSE))," Nie wskazano PWR z listy.",""))&amp;
IF(P121=""," Nie wskazano FPS. ",IF(ISERROR(VLOOKUP(P121,'Listy punktów styku'!$B$44:$B$61,1,FALSE))," Nie wskazano FPS z listy.","")))</f>
        <v/>
      </c>
    </row>
    <row r="122" spans="1:22" s="8" customFormat="1" x14ac:dyDescent="0.35">
      <c r="A122" s="112">
        <v>108</v>
      </c>
      <c r="B122" s="113">
        <v>1875058</v>
      </c>
      <c r="C122" s="114">
        <v>83451</v>
      </c>
      <c r="D122" s="141" t="s">
        <v>125</v>
      </c>
      <c r="E122" s="141" t="s">
        <v>1239</v>
      </c>
      <c r="F122" s="141" t="s">
        <v>1075</v>
      </c>
      <c r="G122" s="24"/>
      <c r="H122" s="3"/>
      <c r="I122" s="93">
        <f t="shared" si="15"/>
        <v>0</v>
      </c>
      <c r="J122" s="2"/>
      <c r="K122" s="3"/>
      <c r="L122" s="94">
        <f t="shared" si="11"/>
        <v>0</v>
      </c>
      <c r="M122" s="4"/>
      <c r="N122" s="94">
        <f t="shared" si="12"/>
        <v>0</v>
      </c>
      <c r="O122" s="94">
        <f t="shared" si="13"/>
        <v>0</v>
      </c>
      <c r="P122" s="2"/>
      <c r="Q122" s="3"/>
      <c r="R122" s="94">
        <f t="shared" si="14"/>
        <v>0</v>
      </c>
      <c r="S122" s="3"/>
      <c r="T122" s="94">
        <f t="shared" si="16"/>
        <v>0</v>
      </c>
      <c r="U122" s="93">
        <f t="shared" si="17"/>
        <v>0</v>
      </c>
      <c r="V122" s="5" t="str">
        <f>IF(COUNTBLANK(G122:H122)+COUNTBLANK(J122:K122)+COUNTBLANK(M122:M122)+COUNTBLANK(P122:Q122)+COUNTBLANK(S122:S122)=8,"",
IF(G122&lt;Limity!$C$5," Data gotowości zbyt wczesna lub nie uzupełniona.","")&amp;
IF(G122&gt;Limity!$D$5," Data gotowości zbyt późna lub wypełnona nieprawidłowo.","")&amp;
IF(OR(ROUND(K122,2)&lt;=0,ROUND(Q122,2)&lt;=0,ROUND(M122,2)&lt;=0,ROUND(S122,2)&lt;=0,ROUND(H122,2)&lt;=0)," Co najmniej jedna wartość nie jest większa od zera.","")&amp;
IF(K122&gt;Limity!$D$6," Abonament za Usługę TD w Wariancie A ponad limit.","")&amp;
IF(Q122&gt;Limity!$D$7," Abonament za Usługę TD w Wariancie B ponad limit.","")&amp;
IF(Q122-K122&gt;Limity!$D$8," Różnica wartości abonamentów za Usługę TD wariantów A i B ponad limit.","")&amp;
IF(M122&gt;Limity!$D$9," Abonament za zwiększenie przepustowości w Wariancie A ponad limit.","")&amp;
IF(S122&gt;Limity!$D$10," Abonament za zwiększenie przepustowości w Wariancie B ponad limit.","")&amp;
IF(J122=""," Nie wskazano PWR. ",IF(ISERROR(VLOOKUP(J122,'Listy punktów styku'!$B$11:$B$41,1,FALSE))," Nie wskazano PWR z listy.",""))&amp;
IF(P122=""," Nie wskazano FPS. ",IF(ISERROR(VLOOKUP(P122,'Listy punktów styku'!$B$44:$B$61,1,FALSE))," Nie wskazano FPS z listy.","")))</f>
        <v/>
      </c>
    </row>
    <row r="123" spans="1:22" s="8" customFormat="1" x14ac:dyDescent="0.35">
      <c r="A123" s="112">
        <v>109</v>
      </c>
      <c r="B123" s="113">
        <v>1910912</v>
      </c>
      <c r="C123" s="114">
        <v>28220</v>
      </c>
      <c r="D123" s="116" t="s">
        <v>497</v>
      </c>
      <c r="E123" s="116" t="s">
        <v>99</v>
      </c>
      <c r="F123" s="116">
        <v>14</v>
      </c>
      <c r="G123" s="24"/>
      <c r="H123" s="3"/>
      <c r="I123" s="93">
        <f t="shared" si="15"/>
        <v>0</v>
      </c>
      <c r="J123" s="2"/>
      <c r="K123" s="3"/>
      <c r="L123" s="94">
        <f t="shared" si="11"/>
        <v>0</v>
      </c>
      <c r="M123" s="4"/>
      <c r="N123" s="94">
        <f t="shared" si="12"/>
        <v>0</v>
      </c>
      <c r="O123" s="94">
        <f t="shared" si="13"/>
        <v>0</v>
      </c>
      <c r="P123" s="2"/>
      <c r="Q123" s="3"/>
      <c r="R123" s="94">
        <f t="shared" si="14"/>
        <v>0</v>
      </c>
      <c r="S123" s="3"/>
      <c r="T123" s="94">
        <f t="shared" si="16"/>
        <v>0</v>
      </c>
      <c r="U123" s="93">
        <f t="shared" si="17"/>
        <v>0</v>
      </c>
      <c r="V123" s="5" t="str">
        <f>IF(COUNTBLANK(G123:H123)+COUNTBLANK(J123:K123)+COUNTBLANK(M123:M123)+COUNTBLANK(P123:Q123)+COUNTBLANK(S123:S123)=8,"",
IF(G123&lt;Limity!$C$5," Data gotowości zbyt wczesna lub nie uzupełniona.","")&amp;
IF(G123&gt;Limity!$D$5," Data gotowości zbyt późna lub wypełnona nieprawidłowo.","")&amp;
IF(OR(ROUND(K123,2)&lt;=0,ROUND(Q123,2)&lt;=0,ROUND(M123,2)&lt;=0,ROUND(S123,2)&lt;=0,ROUND(H123,2)&lt;=0)," Co najmniej jedna wartość nie jest większa od zera.","")&amp;
IF(K123&gt;Limity!$D$6," Abonament za Usługę TD w Wariancie A ponad limit.","")&amp;
IF(Q123&gt;Limity!$D$7," Abonament za Usługę TD w Wariancie B ponad limit.","")&amp;
IF(Q123-K123&gt;Limity!$D$8," Różnica wartości abonamentów za Usługę TD wariantów A i B ponad limit.","")&amp;
IF(M123&gt;Limity!$D$9," Abonament za zwiększenie przepustowości w Wariancie A ponad limit.","")&amp;
IF(S123&gt;Limity!$D$10," Abonament za zwiększenie przepustowości w Wariancie B ponad limit.","")&amp;
IF(J123=""," Nie wskazano PWR. ",IF(ISERROR(VLOOKUP(J123,'Listy punktów styku'!$B$11:$B$41,1,FALSE))," Nie wskazano PWR z listy.",""))&amp;
IF(P123=""," Nie wskazano FPS. ",IF(ISERROR(VLOOKUP(P123,'Listy punktów styku'!$B$44:$B$61,1,FALSE))," Nie wskazano FPS z listy.","")))</f>
        <v/>
      </c>
    </row>
    <row r="124" spans="1:22" s="8" customFormat="1" x14ac:dyDescent="0.35">
      <c r="A124" s="112">
        <v>110</v>
      </c>
      <c r="B124" s="113">
        <v>1990679</v>
      </c>
      <c r="C124" s="114">
        <v>35367</v>
      </c>
      <c r="D124" s="116" t="s">
        <v>892</v>
      </c>
      <c r="E124" s="116" t="s">
        <v>105</v>
      </c>
      <c r="F124" s="116">
        <v>27</v>
      </c>
      <c r="G124" s="24"/>
      <c r="H124" s="3"/>
      <c r="I124" s="93">
        <f t="shared" si="15"/>
        <v>0</v>
      </c>
      <c r="J124" s="2"/>
      <c r="K124" s="3"/>
      <c r="L124" s="94">
        <f t="shared" si="11"/>
        <v>0</v>
      </c>
      <c r="M124" s="4"/>
      <c r="N124" s="94">
        <f t="shared" si="12"/>
        <v>0</v>
      </c>
      <c r="O124" s="94">
        <f t="shared" si="13"/>
        <v>0</v>
      </c>
      <c r="P124" s="2"/>
      <c r="Q124" s="3"/>
      <c r="R124" s="94">
        <f t="shared" si="14"/>
        <v>0</v>
      </c>
      <c r="S124" s="3"/>
      <c r="T124" s="94">
        <f t="shared" si="16"/>
        <v>0</v>
      </c>
      <c r="U124" s="93">
        <f t="shared" si="17"/>
        <v>0</v>
      </c>
      <c r="V124" s="5" t="str">
        <f>IF(COUNTBLANK(G124:H124)+COUNTBLANK(J124:K124)+COUNTBLANK(M124:M124)+COUNTBLANK(P124:Q124)+COUNTBLANK(S124:S124)=8,"",
IF(G124&lt;Limity!$C$5," Data gotowości zbyt wczesna lub nie uzupełniona.","")&amp;
IF(G124&gt;Limity!$D$5," Data gotowości zbyt późna lub wypełnona nieprawidłowo.","")&amp;
IF(OR(ROUND(K124,2)&lt;=0,ROUND(Q124,2)&lt;=0,ROUND(M124,2)&lt;=0,ROUND(S124,2)&lt;=0,ROUND(H124,2)&lt;=0)," Co najmniej jedna wartość nie jest większa od zera.","")&amp;
IF(K124&gt;Limity!$D$6," Abonament za Usługę TD w Wariancie A ponad limit.","")&amp;
IF(Q124&gt;Limity!$D$7," Abonament za Usługę TD w Wariancie B ponad limit.","")&amp;
IF(Q124-K124&gt;Limity!$D$8," Różnica wartości abonamentów za Usługę TD wariantów A i B ponad limit.","")&amp;
IF(M124&gt;Limity!$D$9," Abonament za zwiększenie przepustowości w Wariancie A ponad limit.","")&amp;
IF(S124&gt;Limity!$D$10," Abonament za zwiększenie przepustowości w Wariancie B ponad limit.","")&amp;
IF(J124=""," Nie wskazano PWR. ",IF(ISERROR(VLOOKUP(J124,'Listy punktów styku'!$B$11:$B$41,1,FALSE))," Nie wskazano PWR z listy.",""))&amp;
IF(P124=""," Nie wskazano FPS. ",IF(ISERROR(VLOOKUP(P124,'Listy punktów styku'!$B$44:$B$61,1,FALSE))," Nie wskazano FPS z listy.","")))</f>
        <v/>
      </c>
    </row>
    <row r="125" spans="1:22" s="8" customFormat="1" x14ac:dyDescent="0.35">
      <c r="A125" s="112">
        <v>111</v>
      </c>
      <c r="B125" s="113">
        <v>2272493</v>
      </c>
      <c r="C125" s="114">
        <v>106754</v>
      </c>
      <c r="D125" s="116" t="s">
        <v>196</v>
      </c>
      <c r="E125" s="116" t="s">
        <v>936</v>
      </c>
      <c r="F125" s="116">
        <v>28</v>
      </c>
      <c r="G125" s="24"/>
      <c r="H125" s="3"/>
      <c r="I125" s="93">
        <f t="shared" si="15"/>
        <v>0</v>
      </c>
      <c r="J125" s="2"/>
      <c r="K125" s="3"/>
      <c r="L125" s="94">
        <f t="shared" si="11"/>
        <v>0</v>
      </c>
      <c r="M125" s="4"/>
      <c r="N125" s="94">
        <f t="shared" si="12"/>
        <v>0</v>
      </c>
      <c r="O125" s="94">
        <f t="shared" si="13"/>
        <v>0</v>
      </c>
      <c r="P125" s="2"/>
      <c r="Q125" s="3"/>
      <c r="R125" s="94">
        <f t="shared" si="14"/>
        <v>0</v>
      </c>
      <c r="S125" s="3"/>
      <c r="T125" s="94">
        <f t="shared" si="16"/>
        <v>0</v>
      </c>
      <c r="U125" s="93">
        <f t="shared" si="17"/>
        <v>0</v>
      </c>
      <c r="V125" s="5" t="str">
        <f>IF(COUNTBLANK(G125:H125)+COUNTBLANK(J125:K125)+COUNTBLANK(M125:M125)+COUNTBLANK(P125:Q125)+COUNTBLANK(S125:S125)=8,"",
IF(G125&lt;Limity!$C$5," Data gotowości zbyt wczesna lub nie uzupełniona.","")&amp;
IF(G125&gt;Limity!$D$5," Data gotowości zbyt późna lub wypełnona nieprawidłowo.","")&amp;
IF(OR(ROUND(K125,2)&lt;=0,ROUND(Q125,2)&lt;=0,ROUND(M125,2)&lt;=0,ROUND(S125,2)&lt;=0,ROUND(H125,2)&lt;=0)," Co najmniej jedna wartość nie jest większa od zera.","")&amp;
IF(K125&gt;Limity!$D$6," Abonament za Usługę TD w Wariancie A ponad limit.","")&amp;
IF(Q125&gt;Limity!$D$7," Abonament za Usługę TD w Wariancie B ponad limit.","")&amp;
IF(Q125-K125&gt;Limity!$D$8," Różnica wartości abonamentów za Usługę TD wariantów A i B ponad limit.","")&amp;
IF(M125&gt;Limity!$D$9," Abonament za zwiększenie przepustowości w Wariancie A ponad limit.","")&amp;
IF(S125&gt;Limity!$D$10," Abonament za zwiększenie przepustowości w Wariancie B ponad limit.","")&amp;
IF(J125=""," Nie wskazano PWR. ",IF(ISERROR(VLOOKUP(J125,'Listy punktów styku'!$B$11:$B$41,1,FALSE))," Nie wskazano PWR z listy.",""))&amp;
IF(P125=""," Nie wskazano FPS. ",IF(ISERROR(VLOOKUP(P125,'Listy punktów styku'!$B$44:$B$61,1,FALSE))," Nie wskazano FPS z listy.","")))</f>
        <v/>
      </c>
    </row>
    <row r="126" spans="1:22" s="8" customFormat="1" x14ac:dyDescent="0.35">
      <c r="A126" s="112">
        <v>112</v>
      </c>
      <c r="B126" s="113">
        <v>2274025</v>
      </c>
      <c r="C126" s="114">
        <v>106751</v>
      </c>
      <c r="D126" s="116" t="s">
        <v>200</v>
      </c>
      <c r="E126" s="116" t="s">
        <v>137</v>
      </c>
      <c r="F126" s="116">
        <v>100</v>
      </c>
      <c r="G126" s="24"/>
      <c r="H126" s="3"/>
      <c r="I126" s="93">
        <f t="shared" si="15"/>
        <v>0</v>
      </c>
      <c r="J126" s="2"/>
      <c r="K126" s="3"/>
      <c r="L126" s="94">
        <f t="shared" si="11"/>
        <v>0</v>
      </c>
      <c r="M126" s="4"/>
      <c r="N126" s="94">
        <f t="shared" si="12"/>
        <v>0</v>
      </c>
      <c r="O126" s="94">
        <f t="shared" si="13"/>
        <v>0</v>
      </c>
      <c r="P126" s="2"/>
      <c r="Q126" s="3"/>
      <c r="R126" s="94">
        <f t="shared" si="14"/>
        <v>0</v>
      </c>
      <c r="S126" s="3"/>
      <c r="T126" s="94">
        <f t="shared" si="16"/>
        <v>0</v>
      </c>
      <c r="U126" s="93">
        <f t="shared" si="17"/>
        <v>0</v>
      </c>
      <c r="V126" s="5" t="str">
        <f>IF(COUNTBLANK(G126:H126)+COUNTBLANK(J126:K126)+COUNTBLANK(M126:M126)+COUNTBLANK(P126:Q126)+COUNTBLANK(S126:S126)=8,"",
IF(G126&lt;Limity!$C$5," Data gotowości zbyt wczesna lub nie uzupełniona.","")&amp;
IF(G126&gt;Limity!$D$5," Data gotowości zbyt późna lub wypełnona nieprawidłowo.","")&amp;
IF(OR(ROUND(K126,2)&lt;=0,ROUND(Q126,2)&lt;=0,ROUND(M126,2)&lt;=0,ROUND(S126,2)&lt;=0,ROUND(H126,2)&lt;=0)," Co najmniej jedna wartość nie jest większa od zera.","")&amp;
IF(K126&gt;Limity!$D$6," Abonament za Usługę TD w Wariancie A ponad limit.","")&amp;
IF(Q126&gt;Limity!$D$7," Abonament za Usługę TD w Wariancie B ponad limit.","")&amp;
IF(Q126-K126&gt;Limity!$D$8," Różnica wartości abonamentów za Usługę TD wariantów A i B ponad limit.","")&amp;
IF(M126&gt;Limity!$D$9," Abonament za zwiększenie przepustowości w Wariancie A ponad limit.","")&amp;
IF(S126&gt;Limity!$D$10," Abonament za zwiększenie przepustowości w Wariancie B ponad limit.","")&amp;
IF(J126=""," Nie wskazano PWR. ",IF(ISERROR(VLOOKUP(J126,'Listy punktów styku'!$B$11:$B$41,1,FALSE))," Nie wskazano PWR z listy.",""))&amp;
IF(P126=""," Nie wskazano FPS. ",IF(ISERROR(VLOOKUP(P126,'Listy punktów styku'!$B$44:$B$61,1,FALSE))," Nie wskazano FPS z listy.","")))</f>
        <v/>
      </c>
    </row>
    <row r="127" spans="1:22" s="8" customFormat="1" x14ac:dyDescent="0.35">
      <c r="A127" s="112">
        <v>113</v>
      </c>
      <c r="B127" s="113">
        <v>2273354</v>
      </c>
      <c r="C127" s="114">
        <v>107057</v>
      </c>
      <c r="D127" s="116" t="s">
        <v>198</v>
      </c>
      <c r="E127" s="116" t="s">
        <v>1050</v>
      </c>
      <c r="F127" s="116">
        <v>22</v>
      </c>
      <c r="G127" s="24"/>
      <c r="H127" s="3"/>
      <c r="I127" s="93">
        <f t="shared" si="15"/>
        <v>0</v>
      </c>
      <c r="J127" s="2"/>
      <c r="K127" s="3"/>
      <c r="L127" s="94">
        <f t="shared" si="11"/>
        <v>0</v>
      </c>
      <c r="M127" s="4"/>
      <c r="N127" s="94">
        <f t="shared" si="12"/>
        <v>0</v>
      </c>
      <c r="O127" s="94">
        <f t="shared" si="13"/>
        <v>0</v>
      </c>
      <c r="P127" s="2"/>
      <c r="Q127" s="3"/>
      <c r="R127" s="94">
        <f t="shared" si="14"/>
        <v>0</v>
      </c>
      <c r="S127" s="3"/>
      <c r="T127" s="94">
        <f t="shared" si="16"/>
        <v>0</v>
      </c>
      <c r="U127" s="93">
        <f t="shared" si="17"/>
        <v>0</v>
      </c>
      <c r="V127" s="5" t="str">
        <f>IF(COUNTBLANK(G127:H127)+COUNTBLANK(J127:K127)+COUNTBLANK(M127:M127)+COUNTBLANK(P127:Q127)+COUNTBLANK(S127:S127)=8,"",
IF(G127&lt;Limity!$C$5," Data gotowości zbyt wczesna lub nie uzupełniona.","")&amp;
IF(G127&gt;Limity!$D$5," Data gotowości zbyt późna lub wypełnona nieprawidłowo.","")&amp;
IF(OR(ROUND(K127,2)&lt;=0,ROUND(Q127,2)&lt;=0,ROUND(M127,2)&lt;=0,ROUND(S127,2)&lt;=0,ROUND(H127,2)&lt;=0)," Co najmniej jedna wartość nie jest większa od zera.","")&amp;
IF(K127&gt;Limity!$D$6," Abonament za Usługę TD w Wariancie A ponad limit.","")&amp;
IF(Q127&gt;Limity!$D$7," Abonament za Usługę TD w Wariancie B ponad limit.","")&amp;
IF(Q127-K127&gt;Limity!$D$8," Różnica wartości abonamentów za Usługę TD wariantów A i B ponad limit.","")&amp;
IF(M127&gt;Limity!$D$9," Abonament za zwiększenie przepustowości w Wariancie A ponad limit.","")&amp;
IF(S127&gt;Limity!$D$10," Abonament za zwiększenie przepustowości w Wariancie B ponad limit.","")&amp;
IF(J127=""," Nie wskazano PWR. ",IF(ISERROR(VLOOKUP(J127,'Listy punktów styku'!$B$11:$B$41,1,FALSE))," Nie wskazano PWR z listy.",""))&amp;
IF(P127=""," Nie wskazano FPS. ",IF(ISERROR(VLOOKUP(P127,'Listy punktów styku'!$B$44:$B$61,1,FALSE))," Nie wskazano FPS z listy.","")))</f>
        <v/>
      </c>
    </row>
    <row r="128" spans="1:22" s="8" customFormat="1" x14ac:dyDescent="0.35">
      <c r="A128" s="112">
        <v>114</v>
      </c>
      <c r="B128" s="113">
        <v>2275908</v>
      </c>
      <c r="C128" s="114">
        <v>118519</v>
      </c>
      <c r="D128" s="141" t="s">
        <v>1244</v>
      </c>
      <c r="E128" s="141"/>
      <c r="F128" s="141" t="s">
        <v>1245</v>
      </c>
      <c r="G128" s="24"/>
      <c r="H128" s="3"/>
      <c r="I128" s="93">
        <f t="shared" si="15"/>
        <v>0</v>
      </c>
      <c r="J128" s="2"/>
      <c r="K128" s="3"/>
      <c r="L128" s="94">
        <f t="shared" si="11"/>
        <v>0</v>
      </c>
      <c r="M128" s="4"/>
      <c r="N128" s="94">
        <f t="shared" si="12"/>
        <v>0</v>
      </c>
      <c r="O128" s="94">
        <f t="shared" si="13"/>
        <v>0</v>
      </c>
      <c r="P128" s="2"/>
      <c r="Q128" s="3"/>
      <c r="R128" s="94">
        <f t="shared" si="14"/>
        <v>0</v>
      </c>
      <c r="S128" s="3"/>
      <c r="T128" s="94">
        <f t="shared" si="16"/>
        <v>0</v>
      </c>
      <c r="U128" s="93">
        <f t="shared" si="17"/>
        <v>0</v>
      </c>
      <c r="V128" s="5" t="str">
        <f>IF(COUNTBLANK(G128:H128)+COUNTBLANK(J128:K128)+COUNTBLANK(M128:M128)+COUNTBLANK(P128:Q128)+COUNTBLANK(S128:S128)=8,"",
IF(G128&lt;Limity!$C$5," Data gotowości zbyt wczesna lub nie uzupełniona.","")&amp;
IF(G128&gt;Limity!$D$5," Data gotowości zbyt późna lub wypełnona nieprawidłowo.","")&amp;
IF(OR(ROUND(K128,2)&lt;=0,ROUND(Q128,2)&lt;=0,ROUND(M128,2)&lt;=0,ROUND(S128,2)&lt;=0,ROUND(H128,2)&lt;=0)," Co najmniej jedna wartość nie jest większa od zera.","")&amp;
IF(K128&gt;Limity!$D$6," Abonament za Usługę TD w Wariancie A ponad limit.","")&amp;
IF(Q128&gt;Limity!$D$7," Abonament za Usługę TD w Wariancie B ponad limit.","")&amp;
IF(Q128-K128&gt;Limity!$D$8," Różnica wartości abonamentów za Usługę TD wariantów A i B ponad limit.","")&amp;
IF(M128&gt;Limity!$D$9," Abonament za zwiększenie przepustowości w Wariancie A ponad limit.","")&amp;
IF(S128&gt;Limity!$D$10," Abonament za zwiększenie przepustowości w Wariancie B ponad limit.","")&amp;
IF(J128=""," Nie wskazano PWR. ",IF(ISERROR(VLOOKUP(J128,'Listy punktów styku'!$B$11:$B$41,1,FALSE))," Nie wskazano PWR z listy.",""))&amp;
IF(P128=""," Nie wskazano FPS. ",IF(ISERROR(VLOOKUP(P128,'Listy punktów styku'!$B$44:$B$61,1,FALSE))," Nie wskazano FPS z listy.","")))</f>
        <v/>
      </c>
    </row>
    <row r="129" spans="1:22" s="8" customFormat="1" x14ac:dyDescent="0.35">
      <c r="A129" s="112">
        <v>115</v>
      </c>
      <c r="B129" s="113">
        <v>2340970</v>
      </c>
      <c r="C129" s="114">
        <v>92764</v>
      </c>
      <c r="D129" s="116" t="s">
        <v>501</v>
      </c>
      <c r="E129" s="116" t="s">
        <v>503</v>
      </c>
      <c r="F129" s="116">
        <v>8</v>
      </c>
      <c r="G129" s="24"/>
      <c r="H129" s="3"/>
      <c r="I129" s="93">
        <f t="shared" si="15"/>
        <v>0</v>
      </c>
      <c r="J129" s="2"/>
      <c r="K129" s="3"/>
      <c r="L129" s="94">
        <f t="shared" si="11"/>
        <v>0</v>
      </c>
      <c r="M129" s="4"/>
      <c r="N129" s="94">
        <f t="shared" si="12"/>
        <v>0</v>
      </c>
      <c r="O129" s="94">
        <f t="shared" si="13"/>
        <v>0</v>
      </c>
      <c r="P129" s="2"/>
      <c r="Q129" s="3"/>
      <c r="R129" s="94">
        <f t="shared" si="14"/>
        <v>0</v>
      </c>
      <c r="S129" s="3"/>
      <c r="T129" s="94">
        <f t="shared" si="16"/>
        <v>0</v>
      </c>
      <c r="U129" s="93">
        <f t="shared" si="17"/>
        <v>0</v>
      </c>
      <c r="V129" s="5" t="str">
        <f>IF(COUNTBLANK(G129:H129)+COUNTBLANK(J129:K129)+COUNTBLANK(M129:M129)+COUNTBLANK(P129:Q129)+COUNTBLANK(S129:S129)=8,"",
IF(G129&lt;Limity!$C$5," Data gotowości zbyt wczesna lub nie uzupełniona.","")&amp;
IF(G129&gt;Limity!$D$5," Data gotowości zbyt późna lub wypełnona nieprawidłowo.","")&amp;
IF(OR(ROUND(K129,2)&lt;=0,ROUND(Q129,2)&lt;=0,ROUND(M129,2)&lt;=0,ROUND(S129,2)&lt;=0,ROUND(H129,2)&lt;=0)," Co najmniej jedna wartość nie jest większa od zera.","")&amp;
IF(K129&gt;Limity!$D$6," Abonament za Usługę TD w Wariancie A ponad limit.","")&amp;
IF(Q129&gt;Limity!$D$7," Abonament za Usługę TD w Wariancie B ponad limit.","")&amp;
IF(Q129-K129&gt;Limity!$D$8," Różnica wartości abonamentów za Usługę TD wariantów A i B ponad limit.","")&amp;
IF(M129&gt;Limity!$D$9," Abonament za zwiększenie przepustowości w Wariancie A ponad limit.","")&amp;
IF(S129&gt;Limity!$D$10," Abonament za zwiększenie przepustowości w Wariancie B ponad limit.","")&amp;
IF(J129=""," Nie wskazano PWR. ",IF(ISERROR(VLOOKUP(J129,'Listy punktów styku'!$B$11:$B$41,1,FALSE))," Nie wskazano PWR z listy.",""))&amp;
IF(P129=""," Nie wskazano FPS. ",IF(ISERROR(VLOOKUP(P129,'Listy punktów styku'!$B$44:$B$61,1,FALSE))," Nie wskazano FPS z listy.","")))</f>
        <v/>
      </c>
    </row>
    <row r="130" spans="1:22" s="8" customFormat="1" x14ac:dyDescent="0.35">
      <c r="A130" s="112">
        <v>116</v>
      </c>
      <c r="B130" s="113">
        <v>54784129</v>
      </c>
      <c r="C130" s="114">
        <v>85857</v>
      </c>
      <c r="D130" s="141" t="s">
        <v>1180</v>
      </c>
      <c r="E130" s="141" t="s">
        <v>137</v>
      </c>
      <c r="F130" s="144" t="s">
        <v>1181</v>
      </c>
      <c r="G130" s="24"/>
      <c r="H130" s="3"/>
      <c r="I130" s="93">
        <f t="shared" si="15"/>
        <v>0</v>
      </c>
      <c r="J130" s="2"/>
      <c r="K130" s="3"/>
      <c r="L130" s="94">
        <f t="shared" si="11"/>
        <v>0</v>
      </c>
      <c r="M130" s="4"/>
      <c r="N130" s="94">
        <f t="shared" si="12"/>
        <v>0</v>
      </c>
      <c r="O130" s="94">
        <f t="shared" si="13"/>
        <v>0</v>
      </c>
      <c r="P130" s="2"/>
      <c r="Q130" s="3"/>
      <c r="R130" s="94">
        <f t="shared" si="14"/>
        <v>0</v>
      </c>
      <c r="S130" s="3"/>
      <c r="T130" s="94">
        <f t="shared" si="16"/>
        <v>0</v>
      </c>
      <c r="U130" s="93">
        <f t="shared" si="17"/>
        <v>0</v>
      </c>
      <c r="V130" s="5" t="str">
        <f>IF(COUNTBLANK(G130:H130)+COUNTBLANK(J130:K130)+COUNTBLANK(M130:M130)+COUNTBLANK(P130:Q130)+COUNTBLANK(S130:S130)=8,"",
IF(G130&lt;Limity!$C$5," Data gotowości zbyt wczesna lub nie uzupełniona.","")&amp;
IF(G130&gt;Limity!$D$5," Data gotowości zbyt późna lub wypełnona nieprawidłowo.","")&amp;
IF(OR(ROUND(K130,2)&lt;=0,ROUND(Q130,2)&lt;=0,ROUND(M130,2)&lt;=0,ROUND(S130,2)&lt;=0,ROUND(H130,2)&lt;=0)," Co najmniej jedna wartość nie jest większa od zera.","")&amp;
IF(K130&gt;Limity!$D$6," Abonament za Usługę TD w Wariancie A ponad limit.","")&amp;
IF(Q130&gt;Limity!$D$7," Abonament za Usługę TD w Wariancie B ponad limit.","")&amp;
IF(Q130-K130&gt;Limity!$D$8," Różnica wartości abonamentów za Usługę TD wariantów A i B ponad limit.","")&amp;
IF(M130&gt;Limity!$D$9," Abonament za zwiększenie przepustowości w Wariancie A ponad limit.","")&amp;
IF(S130&gt;Limity!$D$10," Abonament za zwiększenie przepustowości w Wariancie B ponad limit.","")&amp;
IF(J130=""," Nie wskazano PWR. ",IF(ISERROR(VLOOKUP(J130,'Listy punktów styku'!$B$11:$B$41,1,FALSE))," Nie wskazano PWR z listy.",""))&amp;
IF(P130=""," Nie wskazano FPS. ",IF(ISERROR(VLOOKUP(P130,'Listy punktów styku'!$B$44:$B$61,1,FALSE))," Nie wskazano FPS z listy.","")))</f>
        <v/>
      </c>
    </row>
    <row r="131" spans="1:22" s="8" customFormat="1" x14ac:dyDescent="0.35">
      <c r="A131" s="112">
        <v>117</v>
      </c>
      <c r="B131" s="113">
        <v>2858327</v>
      </c>
      <c r="C131" s="114">
        <v>81724</v>
      </c>
      <c r="D131" s="141" t="s">
        <v>138</v>
      </c>
      <c r="E131" s="143" t="s">
        <v>1413</v>
      </c>
      <c r="F131" s="116" t="s">
        <v>1414</v>
      </c>
      <c r="G131" s="24"/>
      <c r="H131" s="3"/>
      <c r="I131" s="93">
        <f t="shared" si="15"/>
        <v>0</v>
      </c>
      <c r="J131" s="2"/>
      <c r="K131" s="3"/>
      <c r="L131" s="94">
        <f t="shared" si="11"/>
        <v>0</v>
      </c>
      <c r="M131" s="4"/>
      <c r="N131" s="94">
        <f t="shared" si="12"/>
        <v>0</v>
      </c>
      <c r="O131" s="94">
        <f t="shared" si="13"/>
        <v>0</v>
      </c>
      <c r="P131" s="2"/>
      <c r="Q131" s="3"/>
      <c r="R131" s="94">
        <f t="shared" si="14"/>
        <v>0</v>
      </c>
      <c r="S131" s="3"/>
      <c r="T131" s="94">
        <f t="shared" si="16"/>
        <v>0</v>
      </c>
      <c r="U131" s="93">
        <f t="shared" si="17"/>
        <v>0</v>
      </c>
      <c r="V131" s="5" t="str">
        <f>IF(COUNTBLANK(G131:H131)+COUNTBLANK(J131:K131)+COUNTBLANK(M131:M131)+COUNTBLANK(P131:Q131)+COUNTBLANK(S131:S131)=8,"",
IF(G131&lt;Limity!$C$5," Data gotowości zbyt wczesna lub nie uzupełniona.","")&amp;
IF(G131&gt;Limity!$D$5," Data gotowości zbyt późna lub wypełnona nieprawidłowo.","")&amp;
IF(OR(ROUND(K131,2)&lt;=0,ROUND(Q131,2)&lt;=0,ROUND(M131,2)&lt;=0,ROUND(S131,2)&lt;=0,ROUND(H131,2)&lt;=0)," Co najmniej jedna wartość nie jest większa od zera.","")&amp;
IF(K131&gt;Limity!$D$6," Abonament za Usługę TD w Wariancie A ponad limit.","")&amp;
IF(Q131&gt;Limity!$D$7," Abonament za Usługę TD w Wariancie B ponad limit.","")&amp;
IF(Q131-K131&gt;Limity!$D$8," Różnica wartości abonamentów za Usługę TD wariantów A i B ponad limit.","")&amp;
IF(M131&gt;Limity!$D$9," Abonament za zwiększenie przepustowości w Wariancie A ponad limit.","")&amp;
IF(S131&gt;Limity!$D$10," Abonament za zwiększenie przepustowości w Wariancie B ponad limit.","")&amp;
IF(J131=""," Nie wskazano PWR. ",IF(ISERROR(VLOOKUP(J131,'Listy punktów styku'!$B$11:$B$41,1,FALSE))," Nie wskazano PWR z listy.",""))&amp;
IF(P131=""," Nie wskazano FPS. ",IF(ISERROR(VLOOKUP(P131,'Listy punktów styku'!$B$44:$B$61,1,FALSE))," Nie wskazano FPS z listy.","")))</f>
        <v/>
      </c>
    </row>
    <row r="132" spans="1:22" s="8" customFormat="1" x14ac:dyDescent="0.35">
      <c r="A132" s="112">
        <v>118</v>
      </c>
      <c r="B132" s="113">
        <v>81432437</v>
      </c>
      <c r="C132" s="114">
        <v>277635</v>
      </c>
      <c r="D132" s="141" t="s">
        <v>138</v>
      </c>
      <c r="E132" s="155" t="s">
        <v>1471</v>
      </c>
      <c r="F132" s="116">
        <v>10</v>
      </c>
      <c r="G132" s="24"/>
      <c r="H132" s="3"/>
      <c r="I132" s="93">
        <f t="shared" si="15"/>
        <v>0</v>
      </c>
      <c r="J132" s="2"/>
      <c r="K132" s="3"/>
      <c r="L132" s="94">
        <f t="shared" si="11"/>
        <v>0</v>
      </c>
      <c r="M132" s="4"/>
      <c r="N132" s="94">
        <f t="shared" si="12"/>
        <v>0</v>
      </c>
      <c r="O132" s="94">
        <f t="shared" si="13"/>
        <v>0</v>
      </c>
      <c r="P132" s="2"/>
      <c r="Q132" s="3"/>
      <c r="R132" s="94">
        <f t="shared" si="14"/>
        <v>0</v>
      </c>
      <c r="S132" s="3"/>
      <c r="T132" s="94">
        <f t="shared" si="16"/>
        <v>0</v>
      </c>
      <c r="U132" s="93">
        <f t="shared" si="17"/>
        <v>0</v>
      </c>
      <c r="V132" s="5" t="str">
        <f>IF(COUNTBLANK(G132:H132)+COUNTBLANK(J132:K132)+COUNTBLANK(M132:M132)+COUNTBLANK(P132:Q132)+COUNTBLANK(S132:S132)=8,"",
IF(G132&lt;Limity!$C$5," Data gotowości zbyt wczesna lub nie uzupełniona.","")&amp;
IF(G132&gt;Limity!$D$5," Data gotowości zbyt późna lub wypełnona nieprawidłowo.","")&amp;
IF(OR(ROUND(K132,2)&lt;=0,ROUND(Q132,2)&lt;=0,ROUND(M132,2)&lt;=0,ROUND(S132,2)&lt;=0,ROUND(H132,2)&lt;=0)," Co najmniej jedna wartość nie jest większa od zera.","")&amp;
IF(K132&gt;Limity!$D$6," Abonament za Usługę TD w Wariancie A ponad limit.","")&amp;
IF(Q132&gt;Limity!$D$7," Abonament za Usługę TD w Wariancie B ponad limit.","")&amp;
IF(Q132-K132&gt;Limity!$D$8," Różnica wartości abonamentów za Usługę TD wariantów A i B ponad limit.","")&amp;
IF(M132&gt;Limity!$D$9," Abonament za zwiększenie przepustowości w Wariancie A ponad limit.","")&amp;
IF(S132&gt;Limity!$D$10," Abonament za zwiększenie przepustowości w Wariancie B ponad limit.","")&amp;
IF(J132=""," Nie wskazano PWR. ",IF(ISERROR(VLOOKUP(J132,'Listy punktów styku'!$B$11:$B$41,1,FALSE))," Nie wskazano PWR z listy.",""))&amp;
IF(P132=""," Nie wskazano FPS. ",IF(ISERROR(VLOOKUP(P132,'Listy punktów styku'!$B$44:$B$61,1,FALSE))," Nie wskazano FPS z listy.","")))</f>
        <v/>
      </c>
    </row>
    <row r="133" spans="1:22" s="8" customFormat="1" x14ac:dyDescent="0.35">
      <c r="A133" s="112">
        <v>119</v>
      </c>
      <c r="B133" s="113">
        <v>6348764</v>
      </c>
      <c r="C133" s="114">
        <v>120461</v>
      </c>
      <c r="D133" s="141" t="s">
        <v>138</v>
      </c>
      <c r="E133" s="141" t="s">
        <v>1076</v>
      </c>
      <c r="F133" s="141" t="s">
        <v>1285</v>
      </c>
      <c r="G133" s="24"/>
      <c r="H133" s="3"/>
      <c r="I133" s="93">
        <f t="shared" si="15"/>
        <v>0</v>
      </c>
      <c r="J133" s="2"/>
      <c r="K133" s="3"/>
      <c r="L133" s="94">
        <f t="shared" si="11"/>
        <v>0</v>
      </c>
      <c r="M133" s="4"/>
      <c r="N133" s="94">
        <f t="shared" si="12"/>
        <v>0</v>
      </c>
      <c r="O133" s="94">
        <f t="shared" si="13"/>
        <v>0</v>
      </c>
      <c r="P133" s="2"/>
      <c r="Q133" s="3"/>
      <c r="R133" s="94">
        <f t="shared" si="14"/>
        <v>0</v>
      </c>
      <c r="S133" s="3"/>
      <c r="T133" s="94">
        <f t="shared" si="16"/>
        <v>0</v>
      </c>
      <c r="U133" s="93">
        <f t="shared" si="17"/>
        <v>0</v>
      </c>
      <c r="V133" s="5" t="str">
        <f>IF(COUNTBLANK(G133:H133)+COUNTBLANK(J133:K133)+COUNTBLANK(M133:M133)+COUNTBLANK(P133:Q133)+COUNTBLANK(S133:S133)=8,"",
IF(G133&lt;Limity!$C$5," Data gotowości zbyt wczesna lub nie uzupełniona.","")&amp;
IF(G133&gt;Limity!$D$5," Data gotowości zbyt późna lub wypełnona nieprawidłowo.","")&amp;
IF(OR(ROUND(K133,2)&lt;=0,ROUND(Q133,2)&lt;=0,ROUND(M133,2)&lt;=0,ROUND(S133,2)&lt;=0,ROUND(H133,2)&lt;=0)," Co najmniej jedna wartość nie jest większa od zera.","")&amp;
IF(K133&gt;Limity!$D$6," Abonament za Usługę TD w Wariancie A ponad limit.","")&amp;
IF(Q133&gt;Limity!$D$7," Abonament za Usługę TD w Wariancie B ponad limit.","")&amp;
IF(Q133-K133&gt;Limity!$D$8," Różnica wartości abonamentów za Usługę TD wariantów A i B ponad limit.","")&amp;
IF(M133&gt;Limity!$D$9," Abonament za zwiększenie przepustowości w Wariancie A ponad limit.","")&amp;
IF(S133&gt;Limity!$D$10," Abonament za zwiększenie przepustowości w Wariancie B ponad limit.","")&amp;
IF(J133=""," Nie wskazano PWR. ",IF(ISERROR(VLOOKUP(J133,'Listy punktów styku'!$B$11:$B$41,1,FALSE))," Nie wskazano PWR z listy.",""))&amp;
IF(P133=""," Nie wskazano FPS. ",IF(ISERROR(VLOOKUP(P133,'Listy punktów styku'!$B$44:$B$61,1,FALSE))," Nie wskazano FPS z listy.","")))</f>
        <v/>
      </c>
    </row>
    <row r="134" spans="1:22" s="8" customFormat="1" x14ac:dyDescent="0.35">
      <c r="A134" s="112">
        <v>120</v>
      </c>
      <c r="B134" s="113">
        <v>2394257</v>
      </c>
      <c r="C134" s="114">
        <v>128518</v>
      </c>
      <c r="D134" s="116" t="s">
        <v>202</v>
      </c>
      <c r="E134" s="116" t="s">
        <v>99</v>
      </c>
      <c r="F134" s="116">
        <v>58</v>
      </c>
      <c r="G134" s="24"/>
      <c r="H134" s="3"/>
      <c r="I134" s="93">
        <f t="shared" si="15"/>
        <v>0</v>
      </c>
      <c r="J134" s="2"/>
      <c r="K134" s="3"/>
      <c r="L134" s="94">
        <f t="shared" si="11"/>
        <v>0</v>
      </c>
      <c r="M134" s="4"/>
      <c r="N134" s="94">
        <f t="shared" si="12"/>
        <v>0</v>
      </c>
      <c r="O134" s="94">
        <f t="shared" si="13"/>
        <v>0</v>
      </c>
      <c r="P134" s="2"/>
      <c r="Q134" s="3"/>
      <c r="R134" s="94">
        <f t="shared" si="14"/>
        <v>0</v>
      </c>
      <c r="S134" s="3"/>
      <c r="T134" s="94">
        <f t="shared" si="16"/>
        <v>0</v>
      </c>
      <c r="U134" s="93">
        <f t="shared" si="17"/>
        <v>0</v>
      </c>
      <c r="V134" s="5" t="str">
        <f>IF(COUNTBLANK(G134:H134)+COUNTBLANK(J134:K134)+COUNTBLANK(M134:M134)+COUNTBLANK(P134:Q134)+COUNTBLANK(S134:S134)=8,"",
IF(G134&lt;Limity!$C$5," Data gotowości zbyt wczesna lub nie uzupełniona.","")&amp;
IF(G134&gt;Limity!$D$5," Data gotowości zbyt późna lub wypełnona nieprawidłowo.","")&amp;
IF(OR(ROUND(K134,2)&lt;=0,ROUND(Q134,2)&lt;=0,ROUND(M134,2)&lt;=0,ROUND(S134,2)&lt;=0,ROUND(H134,2)&lt;=0)," Co najmniej jedna wartość nie jest większa od zera.","")&amp;
IF(K134&gt;Limity!$D$6," Abonament za Usługę TD w Wariancie A ponad limit.","")&amp;
IF(Q134&gt;Limity!$D$7," Abonament za Usługę TD w Wariancie B ponad limit.","")&amp;
IF(Q134-K134&gt;Limity!$D$8," Różnica wartości abonamentów za Usługę TD wariantów A i B ponad limit.","")&amp;
IF(M134&gt;Limity!$D$9," Abonament za zwiększenie przepustowości w Wariancie A ponad limit.","")&amp;
IF(S134&gt;Limity!$D$10," Abonament za zwiększenie przepustowości w Wariancie B ponad limit.","")&amp;
IF(J134=""," Nie wskazano PWR. ",IF(ISERROR(VLOOKUP(J134,'Listy punktów styku'!$B$11:$B$41,1,FALSE))," Nie wskazano PWR z listy.",""))&amp;
IF(P134=""," Nie wskazano FPS. ",IF(ISERROR(VLOOKUP(P134,'Listy punktów styku'!$B$44:$B$61,1,FALSE))," Nie wskazano FPS z listy.","")))</f>
        <v/>
      </c>
    </row>
    <row r="135" spans="1:22" s="8" customFormat="1" x14ac:dyDescent="0.35">
      <c r="A135" s="112">
        <v>121</v>
      </c>
      <c r="B135" s="113">
        <v>15754232</v>
      </c>
      <c r="C135" s="114">
        <v>128518</v>
      </c>
      <c r="D135" s="116" t="s">
        <v>509</v>
      </c>
      <c r="E135" s="116"/>
      <c r="F135" s="116">
        <v>50</v>
      </c>
      <c r="G135" s="24"/>
      <c r="H135" s="3"/>
      <c r="I135" s="93">
        <f t="shared" si="15"/>
        <v>0</v>
      </c>
      <c r="J135" s="2"/>
      <c r="K135" s="3"/>
      <c r="L135" s="94">
        <f t="shared" si="11"/>
        <v>0</v>
      </c>
      <c r="M135" s="4"/>
      <c r="N135" s="94">
        <f t="shared" si="12"/>
        <v>0</v>
      </c>
      <c r="O135" s="94">
        <f t="shared" si="13"/>
        <v>0</v>
      </c>
      <c r="P135" s="2"/>
      <c r="Q135" s="3"/>
      <c r="R135" s="94">
        <f t="shared" si="14"/>
        <v>0</v>
      </c>
      <c r="S135" s="3"/>
      <c r="T135" s="94">
        <f t="shared" si="16"/>
        <v>0</v>
      </c>
      <c r="U135" s="93">
        <f t="shared" si="17"/>
        <v>0</v>
      </c>
      <c r="V135" s="5" t="str">
        <f>IF(COUNTBLANK(G135:H135)+COUNTBLANK(J135:K135)+COUNTBLANK(M135:M135)+COUNTBLANK(P135:Q135)+COUNTBLANK(S135:S135)=8,"",
IF(G135&lt;Limity!$C$5," Data gotowości zbyt wczesna lub nie uzupełniona.","")&amp;
IF(G135&gt;Limity!$D$5," Data gotowości zbyt późna lub wypełnona nieprawidłowo.","")&amp;
IF(OR(ROUND(K135,2)&lt;=0,ROUND(Q135,2)&lt;=0,ROUND(M135,2)&lt;=0,ROUND(S135,2)&lt;=0,ROUND(H135,2)&lt;=0)," Co najmniej jedna wartość nie jest większa od zera.","")&amp;
IF(K135&gt;Limity!$D$6," Abonament za Usługę TD w Wariancie A ponad limit.","")&amp;
IF(Q135&gt;Limity!$D$7," Abonament za Usługę TD w Wariancie B ponad limit.","")&amp;
IF(Q135-K135&gt;Limity!$D$8," Różnica wartości abonamentów za Usługę TD wariantów A i B ponad limit.","")&amp;
IF(M135&gt;Limity!$D$9," Abonament za zwiększenie przepustowości w Wariancie A ponad limit.","")&amp;
IF(S135&gt;Limity!$D$10," Abonament za zwiększenie przepustowości w Wariancie B ponad limit.","")&amp;
IF(J135=""," Nie wskazano PWR. ",IF(ISERROR(VLOOKUP(J135,'Listy punktów styku'!$B$11:$B$41,1,FALSE))," Nie wskazano PWR z listy.",""))&amp;
IF(P135=""," Nie wskazano FPS. ",IF(ISERROR(VLOOKUP(P135,'Listy punktów styku'!$B$44:$B$61,1,FALSE))," Nie wskazano FPS z listy.","")))</f>
        <v/>
      </c>
    </row>
    <row r="136" spans="1:22" s="8" customFormat="1" x14ac:dyDescent="0.35">
      <c r="A136" s="112">
        <v>122</v>
      </c>
      <c r="B136" s="113">
        <v>2397052</v>
      </c>
      <c r="C136" s="114">
        <v>86451</v>
      </c>
      <c r="D136" s="116" t="s">
        <v>205</v>
      </c>
      <c r="E136" s="116" t="s">
        <v>99</v>
      </c>
      <c r="F136" s="116">
        <v>9</v>
      </c>
      <c r="G136" s="24"/>
      <c r="H136" s="3"/>
      <c r="I136" s="93">
        <f t="shared" si="15"/>
        <v>0</v>
      </c>
      <c r="J136" s="2"/>
      <c r="K136" s="3"/>
      <c r="L136" s="94">
        <f t="shared" si="11"/>
        <v>0</v>
      </c>
      <c r="M136" s="4"/>
      <c r="N136" s="94">
        <f t="shared" si="12"/>
        <v>0</v>
      </c>
      <c r="O136" s="94">
        <f t="shared" si="13"/>
        <v>0</v>
      </c>
      <c r="P136" s="2"/>
      <c r="Q136" s="3"/>
      <c r="R136" s="94">
        <f t="shared" si="14"/>
        <v>0</v>
      </c>
      <c r="S136" s="3"/>
      <c r="T136" s="94">
        <f t="shared" si="16"/>
        <v>0</v>
      </c>
      <c r="U136" s="93">
        <f t="shared" si="17"/>
        <v>0</v>
      </c>
      <c r="V136" s="5" t="str">
        <f>IF(COUNTBLANK(G136:H136)+COUNTBLANK(J136:K136)+COUNTBLANK(M136:M136)+COUNTBLANK(P136:Q136)+COUNTBLANK(S136:S136)=8,"",
IF(G136&lt;Limity!$C$5," Data gotowości zbyt wczesna lub nie uzupełniona.","")&amp;
IF(G136&gt;Limity!$D$5," Data gotowości zbyt późna lub wypełnona nieprawidłowo.","")&amp;
IF(OR(ROUND(K136,2)&lt;=0,ROUND(Q136,2)&lt;=0,ROUND(M136,2)&lt;=0,ROUND(S136,2)&lt;=0,ROUND(H136,2)&lt;=0)," Co najmniej jedna wartość nie jest większa od zera.","")&amp;
IF(K136&gt;Limity!$D$6," Abonament za Usługę TD w Wariancie A ponad limit.","")&amp;
IF(Q136&gt;Limity!$D$7," Abonament za Usługę TD w Wariancie B ponad limit.","")&amp;
IF(Q136-K136&gt;Limity!$D$8," Różnica wartości abonamentów za Usługę TD wariantów A i B ponad limit.","")&amp;
IF(M136&gt;Limity!$D$9," Abonament za zwiększenie przepustowości w Wariancie A ponad limit.","")&amp;
IF(S136&gt;Limity!$D$10," Abonament za zwiększenie przepustowości w Wariancie B ponad limit.","")&amp;
IF(J136=""," Nie wskazano PWR. ",IF(ISERROR(VLOOKUP(J136,'Listy punktów styku'!$B$11:$B$41,1,FALSE))," Nie wskazano PWR z listy.",""))&amp;
IF(P136=""," Nie wskazano FPS. ",IF(ISERROR(VLOOKUP(P136,'Listy punktów styku'!$B$44:$B$61,1,FALSE))," Nie wskazano FPS z listy.","")))</f>
        <v/>
      </c>
    </row>
    <row r="137" spans="1:22" s="8" customFormat="1" x14ac:dyDescent="0.35">
      <c r="A137" s="112">
        <v>123</v>
      </c>
      <c r="B137" s="113">
        <v>8429842</v>
      </c>
      <c r="C137" s="114" t="s">
        <v>512</v>
      </c>
      <c r="D137" s="116" t="s">
        <v>142</v>
      </c>
      <c r="E137" s="116" t="s">
        <v>515</v>
      </c>
      <c r="F137" s="116">
        <v>10</v>
      </c>
      <c r="G137" s="24"/>
      <c r="H137" s="3"/>
      <c r="I137" s="93">
        <f t="shared" si="15"/>
        <v>0</v>
      </c>
      <c r="J137" s="2"/>
      <c r="K137" s="3"/>
      <c r="L137" s="94">
        <f t="shared" si="11"/>
        <v>0</v>
      </c>
      <c r="M137" s="4"/>
      <c r="N137" s="94">
        <f t="shared" si="12"/>
        <v>0</v>
      </c>
      <c r="O137" s="94">
        <f t="shared" si="13"/>
        <v>0</v>
      </c>
      <c r="P137" s="2"/>
      <c r="Q137" s="3"/>
      <c r="R137" s="94">
        <f t="shared" si="14"/>
        <v>0</v>
      </c>
      <c r="S137" s="3"/>
      <c r="T137" s="94">
        <f t="shared" si="16"/>
        <v>0</v>
      </c>
      <c r="U137" s="93">
        <f t="shared" si="17"/>
        <v>0</v>
      </c>
      <c r="V137" s="5" t="str">
        <f>IF(COUNTBLANK(G137:H137)+COUNTBLANK(J137:K137)+COUNTBLANK(M137:M137)+COUNTBLANK(P137:Q137)+COUNTBLANK(S137:S137)=8,"",
IF(G137&lt;Limity!$C$5," Data gotowości zbyt wczesna lub nie uzupełniona.","")&amp;
IF(G137&gt;Limity!$D$5," Data gotowości zbyt późna lub wypełnona nieprawidłowo.","")&amp;
IF(OR(ROUND(K137,2)&lt;=0,ROUND(Q137,2)&lt;=0,ROUND(M137,2)&lt;=0,ROUND(S137,2)&lt;=0,ROUND(H137,2)&lt;=0)," Co najmniej jedna wartość nie jest większa od zera.","")&amp;
IF(K137&gt;Limity!$D$6," Abonament za Usługę TD w Wariancie A ponad limit.","")&amp;
IF(Q137&gt;Limity!$D$7," Abonament za Usługę TD w Wariancie B ponad limit.","")&amp;
IF(Q137-K137&gt;Limity!$D$8," Różnica wartości abonamentów za Usługę TD wariantów A i B ponad limit.","")&amp;
IF(M137&gt;Limity!$D$9," Abonament za zwiększenie przepustowości w Wariancie A ponad limit.","")&amp;
IF(S137&gt;Limity!$D$10," Abonament za zwiększenie przepustowości w Wariancie B ponad limit.","")&amp;
IF(J137=""," Nie wskazano PWR. ",IF(ISERROR(VLOOKUP(J137,'Listy punktów styku'!$B$11:$B$41,1,FALSE))," Nie wskazano PWR z listy.",""))&amp;
IF(P137=""," Nie wskazano FPS. ",IF(ISERROR(VLOOKUP(P137,'Listy punktów styku'!$B$44:$B$61,1,FALSE))," Nie wskazano FPS z listy.","")))</f>
        <v/>
      </c>
    </row>
    <row r="138" spans="1:22" s="8" customFormat="1" x14ac:dyDescent="0.35">
      <c r="A138" s="112">
        <v>124</v>
      </c>
      <c r="B138" s="113">
        <v>2400202</v>
      </c>
      <c r="C138" s="114">
        <v>49694</v>
      </c>
      <c r="D138" s="116" t="s">
        <v>207</v>
      </c>
      <c r="E138" s="116" t="s">
        <v>99</v>
      </c>
      <c r="F138" s="116">
        <v>59</v>
      </c>
      <c r="G138" s="24"/>
      <c r="H138" s="3"/>
      <c r="I138" s="93">
        <f t="shared" si="15"/>
        <v>0</v>
      </c>
      <c r="J138" s="2"/>
      <c r="K138" s="3"/>
      <c r="L138" s="94">
        <f t="shared" si="11"/>
        <v>0</v>
      </c>
      <c r="M138" s="4"/>
      <c r="N138" s="94">
        <f t="shared" si="12"/>
        <v>0</v>
      </c>
      <c r="O138" s="94">
        <f t="shared" si="13"/>
        <v>0</v>
      </c>
      <c r="P138" s="2"/>
      <c r="Q138" s="3"/>
      <c r="R138" s="94">
        <f t="shared" si="14"/>
        <v>0</v>
      </c>
      <c r="S138" s="3"/>
      <c r="T138" s="94">
        <f t="shared" si="16"/>
        <v>0</v>
      </c>
      <c r="U138" s="93">
        <f t="shared" si="17"/>
        <v>0</v>
      </c>
      <c r="V138" s="5" t="str">
        <f>IF(COUNTBLANK(G138:H138)+COUNTBLANK(J138:K138)+COUNTBLANK(M138:M138)+COUNTBLANK(P138:Q138)+COUNTBLANK(S138:S138)=8,"",
IF(G138&lt;Limity!$C$5," Data gotowości zbyt wczesna lub nie uzupełniona.","")&amp;
IF(G138&gt;Limity!$D$5," Data gotowości zbyt późna lub wypełnona nieprawidłowo.","")&amp;
IF(OR(ROUND(K138,2)&lt;=0,ROUND(Q138,2)&lt;=0,ROUND(M138,2)&lt;=0,ROUND(S138,2)&lt;=0,ROUND(H138,2)&lt;=0)," Co najmniej jedna wartość nie jest większa od zera.","")&amp;
IF(K138&gt;Limity!$D$6," Abonament za Usługę TD w Wariancie A ponad limit.","")&amp;
IF(Q138&gt;Limity!$D$7," Abonament za Usługę TD w Wariancie B ponad limit.","")&amp;
IF(Q138-K138&gt;Limity!$D$8," Różnica wartości abonamentów za Usługę TD wariantów A i B ponad limit.","")&amp;
IF(M138&gt;Limity!$D$9," Abonament za zwiększenie przepustowości w Wariancie A ponad limit.","")&amp;
IF(S138&gt;Limity!$D$10," Abonament za zwiększenie przepustowości w Wariancie B ponad limit.","")&amp;
IF(J138=""," Nie wskazano PWR. ",IF(ISERROR(VLOOKUP(J138,'Listy punktów styku'!$B$11:$B$41,1,FALSE))," Nie wskazano PWR z listy.",""))&amp;
IF(P138=""," Nie wskazano FPS. ",IF(ISERROR(VLOOKUP(P138,'Listy punktów styku'!$B$44:$B$61,1,FALSE))," Nie wskazano FPS z listy.","")))</f>
        <v/>
      </c>
    </row>
    <row r="139" spans="1:22" s="8" customFormat="1" x14ac:dyDescent="0.35">
      <c r="A139" s="112">
        <v>125</v>
      </c>
      <c r="B139" s="113">
        <v>2405666</v>
      </c>
      <c r="C139" s="114">
        <v>85334</v>
      </c>
      <c r="D139" s="116" t="s">
        <v>209</v>
      </c>
      <c r="E139" s="116" t="s">
        <v>99</v>
      </c>
      <c r="F139" s="116">
        <v>18</v>
      </c>
      <c r="G139" s="24"/>
      <c r="H139" s="3"/>
      <c r="I139" s="93">
        <f t="shared" si="15"/>
        <v>0</v>
      </c>
      <c r="J139" s="2"/>
      <c r="K139" s="3"/>
      <c r="L139" s="94">
        <f t="shared" si="11"/>
        <v>0</v>
      </c>
      <c r="M139" s="4"/>
      <c r="N139" s="94">
        <f t="shared" si="12"/>
        <v>0</v>
      </c>
      <c r="O139" s="94">
        <f t="shared" si="13"/>
        <v>0</v>
      </c>
      <c r="P139" s="2"/>
      <c r="Q139" s="3"/>
      <c r="R139" s="94">
        <f t="shared" si="14"/>
        <v>0</v>
      </c>
      <c r="S139" s="3"/>
      <c r="T139" s="94">
        <f t="shared" si="16"/>
        <v>0</v>
      </c>
      <c r="U139" s="93">
        <f t="shared" si="17"/>
        <v>0</v>
      </c>
      <c r="V139" s="5" t="str">
        <f>IF(COUNTBLANK(G139:H139)+COUNTBLANK(J139:K139)+COUNTBLANK(M139:M139)+COUNTBLANK(P139:Q139)+COUNTBLANK(S139:S139)=8,"",
IF(G139&lt;Limity!$C$5," Data gotowości zbyt wczesna lub nie uzupełniona.","")&amp;
IF(G139&gt;Limity!$D$5," Data gotowości zbyt późna lub wypełnona nieprawidłowo.","")&amp;
IF(OR(ROUND(K139,2)&lt;=0,ROUND(Q139,2)&lt;=0,ROUND(M139,2)&lt;=0,ROUND(S139,2)&lt;=0,ROUND(H139,2)&lt;=0)," Co najmniej jedna wartość nie jest większa od zera.","")&amp;
IF(K139&gt;Limity!$D$6," Abonament za Usługę TD w Wariancie A ponad limit.","")&amp;
IF(Q139&gt;Limity!$D$7," Abonament za Usługę TD w Wariancie B ponad limit.","")&amp;
IF(Q139-K139&gt;Limity!$D$8," Różnica wartości abonamentów za Usługę TD wariantów A i B ponad limit.","")&amp;
IF(M139&gt;Limity!$D$9," Abonament za zwiększenie przepustowości w Wariancie A ponad limit.","")&amp;
IF(S139&gt;Limity!$D$10," Abonament za zwiększenie przepustowości w Wariancie B ponad limit.","")&amp;
IF(J139=""," Nie wskazano PWR. ",IF(ISERROR(VLOOKUP(J139,'Listy punktów styku'!$B$11:$B$41,1,FALSE))," Nie wskazano PWR z listy.",""))&amp;
IF(P139=""," Nie wskazano FPS. ",IF(ISERROR(VLOOKUP(P139,'Listy punktów styku'!$B$44:$B$61,1,FALSE))," Nie wskazano FPS z listy.","")))</f>
        <v/>
      </c>
    </row>
    <row r="140" spans="1:22" s="8" customFormat="1" x14ac:dyDescent="0.35">
      <c r="A140" s="112">
        <v>126</v>
      </c>
      <c r="B140" s="113">
        <v>2406047</v>
      </c>
      <c r="C140" s="114">
        <v>85331</v>
      </c>
      <c r="D140" s="116" t="s">
        <v>211</v>
      </c>
      <c r="E140" s="116" t="s">
        <v>99</v>
      </c>
      <c r="F140" s="116">
        <v>66</v>
      </c>
      <c r="G140" s="24"/>
      <c r="H140" s="3"/>
      <c r="I140" s="93">
        <f t="shared" si="15"/>
        <v>0</v>
      </c>
      <c r="J140" s="2"/>
      <c r="K140" s="3"/>
      <c r="L140" s="94">
        <f t="shared" ref="L140:L204" si="18">ROUND(K140*(1+$C$10),2)</f>
        <v>0</v>
      </c>
      <c r="M140" s="4"/>
      <c r="N140" s="94">
        <f t="shared" ref="N140:N204" si="19">ROUND(M140*(1+$C$10),2)</f>
        <v>0</v>
      </c>
      <c r="O140" s="94">
        <f t="shared" ref="O140:O204" si="20">60*ROUND(K140*(1+$C$10),2)</f>
        <v>0</v>
      </c>
      <c r="P140" s="2"/>
      <c r="Q140" s="3"/>
      <c r="R140" s="94">
        <f t="shared" ref="R140:R204" si="21">ROUND(Q140*(1+$C$10),2)</f>
        <v>0</v>
      </c>
      <c r="S140" s="3"/>
      <c r="T140" s="94">
        <f t="shared" si="16"/>
        <v>0</v>
      </c>
      <c r="U140" s="93">
        <f t="shared" si="17"/>
        <v>0</v>
      </c>
      <c r="V140" s="5" t="str">
        <f>IF(COUNTBLANK(G140:H140)+COUNTBLANK(J140:K140)+COUNTBLANK(M140:M140)+COUNTBLANK(P140:Q140)+COUNTBLANK(S140:S140)=8,"",
IF(G140&lt;Limity!$C$5," Data gotowości zbyt wczesna lub nie uzupełniona.","")&amp;
IF(G140&gt;Limity!$D$5," Data gotowości zbyt późna lub wypełnona nieprawidłowo.","")&amp;
IF(OR(ROUND(K140,2)&lt;=0,ROUND(Q140,2)&lt;=0,ROUND(M140,2)&lt;=0,ROUND(S140,2)&lt;=0,ROUND(H140,2)&lt;=0)," Co najmniej jedna wartość nie jest większa od zera.","")&amp;
IF(K140&gt;Limity!$D$6," Abonament za Usługę TD w Wariancie A ponad limit.","")&amp;
IF(Q140&gt;Limity!$D$7," Abonament za Usługę TD w Wariancie B ponad limit.","")&amp;
IF(Q140-K140&gt;Limity!$D$8," Różnica wartości abonamentów za Usługę TD wariantów A i B ponad limit.","")&amp;
IF(M140&gt;Limity!$D$9," Abonament za zwiększenie przepustowości w Wariancie A ponad limit.","")&amp;
IF(S140&gt;Limity!$D$10," Abonament za zwiększenie przepustowości w Wariancie B ponad limit.","")&amp;
IF(J140=""," Nie wskazano PWR. ",IF(ISERROR(VLOOKUP(J140,'Listy punktów styku'!$B$11:$B$41,1,FALSE))," Nie wskazano PWR z listy.",""))&amp;
IF(P140=""," Nie wskazano FPS. ",IF(ISERROR(VLOOKUP(P140,'Listy punktów styku'!$B$44:$B$61,1,FALSE))," Nie wskazano FPS z listy.","")))</f>
        <v/>
      </c>
    </row>
    <row r="141" spans="1:22" s="8" customFormat="1" x14ac:dyDescent="0.35">
      <c r="A141" s="112">
        <v>127</v>
      </c>
      <c r="B141" s="113">
        <v>2404795</v>
      </c>
      <c r="C141" s="114">
        <v>85332</v>
      </c>
      <c r="D141" s="116" t="s">
        <v>518</v>
      </c>
      <c r="E141" s="116" t="s">
        <v>99</v>
      </c>
      <c r="F141" s="116">
        <v>110</v>
      </c>
      <c r="G141" s="24"/>
      <c r="H141" s="3"/>
      <c r="I141" s="93">
        <f t="shared" ref="I141:I205" si="22">ROUND(H141*(1+$C$10),2)</f>
        <v>0</v>
      </c>
      <c r="J141" s="2"/>
      <c r="K141" s="3"/>
      <c r="L141" s="94">
        <f t="shared" si="18"/>
        <v>0</v>
      </c>
      <c r="M141" s="4"/>
      <c r="N141" s="94">
        <f t="shared" si="19"/>
        <v>0</v>
      </c>
      <c r="O141" s="94">
        <f t="shared" si="20"/>
        <v>0</v>
      </c>
      <c r="P141" s="2"/>
      <c r="Q141" s="3"/>
      <c r="R141" s="94">
        <f t="shared" si="21"/>
        <v>0</v>
      </c>
      <c r="S141" s="3"/>
      <c r="T141" s="94">
        <f t="shared" ref="T141:T205" si="23">ROUND(S141*(1+$C$10),2)</f>
        <v>0</v>
      </c>
      <c r="U141" s="93">
        <f t="shared" ref="U141:U205" si="24">60*ROUND(Q141*(1+$C$10),2)</f>
        <v>0</v>
      </c>
      <c r="V141" s="5" t="str">
        <f>IF(COUNTBLANK(G141:H141)+COUNTBLANK(J141:K141)+COUNTBLANK(M141:M141)+COUNTBLANK(P141:Q141)+COUNTBLANK(S141:S141)=8,"",
IF(G141&lt;Limity!$C$5," Data gotowości zbyt wczesna lub nie uzupełniona.","")&amp;
IF(G141&gt;Limity!$D$5," Data gotowości zbyt późna lub wypełnona nieprawidłowo.","")&amp;
IF(OR(ROUND(K141,2)&lt;=0,ROUND(Q141,2)&lt;=0,ROUND(M141,2)&lt;=0,ROUND(S141,2)&lt;=0,ROUND(H141,2)&lt;=0)," Co najmniej jedna wartość nie jest większa od zera.","")&amp;
IF(K141&gt;Limity!$D$6," Abonament za Usługę TD w Wariancie A ponad limit.","")&amp;
IF(Q141&gt;Limity!$D$7," Abonament za Usługę TD w Wariancie B ponad limit.","")&amp;
IF(Q141-K141&gt;Limity!$D$8," Różnica wartości abonamentów za Usługę TD wariantów A i B ponad limit.","")&amp;
IF(M141&gt;Limity!$D$9," Abonament za zwiększenie przepustowości w Wariancie A ponad limit.","")&amp;
IF(S141&gt;Limity!$D$10," Abonament za zwiększenie przepustowości w Wariancie B ponad limit.","")&amp;
IF(J141=""," Nie wskazano PWR. ",IF(ISERROR(VLOOKUP(J141,'Listy punktów styku'!$B$11:$B$41,1,FALSE))," Nie wskazano PWR z listy.",""))&amp;
IF(P141=""," Nie wskazano FPS. ",IF(ISERROR(VLOOKUP(P141,'Listy punktów styku'!$B$44:$B$61,1,FALSE))," Nie wskazano FPS z listy.","")))</f>
        <v/>
      </c>
    </row>
    <row r="142" spans="1:22" s="8" customFormat="1" x14ac:dyDescent="0.35">
      <c r="A142" s="112">
        <v>128</v>
      </c>
      <c r="B142" s="113">
        <v>2407838</v>
      </c>
      <c r="C142" s="114">
        <v>58192</v>
      </c>
      <c r="D142" s="116" t="s">
        <v>214</v>
      </c>
      <c r="E142" s="116" t="s">
        <v>99</v>
      </c>
      <c r="F142" s="116">
        <v>23</v>
      </c>
      <c r="G142" s="24"/>
      <c r="H142" s="3"/>
      <c r="I142" s="93">
        <f t="shared" si="22"/>
        <v>0</v>
      </c>
      <c r="J142" s="2"/>
      <c r="K142" s="3"/>
      <c r="L142" s="94">
        <f t="shared" si="18"/>
        <v>0</v>
      </c>
      <c r="M142" s="4"/>
      <c r="N142" s="94">
        <f t="shared" si="19"/>
        <v>0</v>
      </c>
      <c r="O142" s="94">
        <f t="shared" si="20"/>
        <v>0</v>
      </c>
      <c r="P142" s="2"/>
      <c r="Q142" s="3"/>
      <c r="R142" s="94">
        <f t="shared" si="21"/>
        <v>0</v>
      </c>
      <c r="S142" s="3"/>
      <c r="T142" s="94">
        <f t="shared" si="23"/>
        <v>0</v>
      </c>
      <c r="U142" s="93">
        <f t="shared" si="24"/>
        <v>0</v>
      </c>
      <c r="V142" s="5" t="str">
        <f>IF(COUNTBLANK(G142:H142)+COUNTBLANK(J142:K142)+COUNTBLANK(M142:M142)+COUNTBLANK(P142:Q142)+COUNTBLANK(S142:S142)=8,"",
IF(G142&lt;Limity!$C$5," Data gotowości zbyt wczesna lub nie uzupełniona.","")&amp;
IF(G142&gt;Limity!$D$5," Data gotowości zbyt późna lub wypełnona nieprawidłowo.","")&amp;
IF(OR(ROUND(K142,2)&lt;=0,ROUND(Q142,2)&lt;=0,ROUND(M142,2)&lt;=0,ROUND(S142,2)&lt;=0,ROUND(H142,2)&lt;=0)," Co najmniej jedna wartość nie jest większa od zera.","")&amp;
IF(K142&gt;Limity!$D$6," Abonament za Usługę TD w Wariancie A ponad limit.","")&amp;
IF(Q142&gt;Limity!$D$7," Abonament za Usługę TD w Wariancie B ponad limit.","")&amp;
IF(Q142-K142&gt;Limity!$D$8," Różnica wartości abonamentów za Usługę TD wariantów A i B ponad limit.","")&amp;
IF(M142&gt;Limity!$D$9," Abonament za zwiększenie przepustowości w Wariancie A ponad limit.","")&amp;
IF(S142&gt;Limity!$D$10," Abonament za zwiększenie przepustowości w Wariancie B ponad limit.","")&amp;
IF(J142=""," Nie wskazano PWR. ",IF(ISERROR(VLOOKUP(J142,'Listy punktów styku'!$B$11:$B$41,1,FALSE))," Nie wskazano PWR z listy.",""))&amp;
IF(P142=""," Nie wskazano FPS. ",IF(ISERROR(VLOOKUP(P142,'Listy punktów styku'!$B$44:$B$61,1,FALSE))," Nie wskazano FPS z listy.","")))</f>
        <v/>
      </c>
    </row>
    <row r="143" spans="1:22" s="8" customFormat="1" x14ac:dyDescent="0.35">
      <c r="A143" s="112">
        <v>129</v>
      </c>
      <c r="B143" s="113">
        <v>2467915</v>
      </c>
      <c r="C143" s="114">
        <v>25958</v>
      </c>
      <c r="D143" s="116" t="s">
        <v>528</v>
      </c>
      <c r="E143" s="116" t="s">
        <v>99</v>
      </c>
      <c r="F143" s="116">
        <v>1</v>
      </c>
      <c r="G143" s="24"/>
      <c r="H143" s="3"/>
      <c r="I143" s="93">
        <f t="shared" si="22"/>
        <v>0</v>
      </c>
      <c r="J143" s="2"/>
      <c r="K143" s="3"/>
      <c r="L143" s="94">
        <f t="shared" si="18"/>
        <v>0</v>
      </c>
      <c r="M143" s="4"/>
      <c r="N143" s="94">
        <f t="shared" si="19"/>
        <v>0</v>
      </c>
      <c r="O143" s="94">
        <f t="shared" si="20"/>
        <v>0</v>
      </c>
      <c r="P143" s="2"/>
      <c r="Q143" s="3"/>
      <c r="R143" s="94">
        <f t="shared" si="21"/>
        <v>0</v>
      </c>
      <c r="S143" s="3"/>
      <c r="T143" s="94">
        <f t="shared" si="23"/>
        <v>0</v>
      </c>
      <c r="U143" s="93">
        <f t="shared" si="24"/>
        <v>0</v>
      </c>
      <c r="V143" s="5" t="str">
        <f>IF(COUNTBLANK(G143:H143)+COUNTBLANK(J143:K143)+COUNTBLANK(M143:M143)+COUNTBLANK(P143:Q143)+COUNTBLANK(S143:S143)=8,"",
IF(G143&lt;Limity!$C$5," Data gotowości zbyt wczesna lub nie uzupełniona.","")&amp;
IF(G143&gt;Limity!$D$5," Data gotowości zbyt późna lub wypełnona nieprawidłowo.","")&amp;
IF(OR(ROUND(K143,2)&lt;=0,ROUND(Q143,2)&lt;=0,ROUND(M143,2)&lt;=0,ROUND(S143,2)&lt;=0,ROUND(H143,2)&lt;=0)," Co najmniej jedna wartość nie jest większa od zera.","")&amp;
IF(K143&gt;Limity!$D$6," Abonament za Usługę TD w Wariancie A ponad limit.","")&amp;
IF(Q143&gt;Limity!$D$7," Abonament za Usługę TD w Wariancie B ponad limit.","")&amp;
IF(Q143-K143&gt;Limity!$D$8," Różnica wartości abonamentów za Usługę TD wariantów A i B ponad limit.","")&amp;
IF(M143&gt;Limity!$D$9," Abonament za zwiększenie przepustowości w Wariancie A ponad limit.","")&amp;
IF(S143&gt;Limity!$D$10," Abonament za zwiększenie przepustowości w Wariancie B ponad limit.","")&amp;
IF(J143=""," Nie wskazano PWR. ",IF(ISERROR(VLOOKUP(J143,'Listy punktów styku'!$B$11:$B$41,1,FALSE))," Nie wskazano PWR z listy.",""))&amp;
IF(P143=""," Nie wskazano FPS. ",IF(ISERROR(VLOOKUP(P143,'Listy punktów styku'!$B$44:$B$61,1,FALSE))," Nie wskazano FPS z listy.","")))</f>
        <v/>
      </c>
    </row>
    <row r="144" spans="1:22" s="8" customFormat="1" x14ac:dyDescent="0.35">
      <c r="A144" s="112">
        <v>130</v>
      </c>
      <c r="B144" s="113">
        <v>2466606</v>
      </c>
      <c r="C144" s="114">
        <v>25940</v>
      </c>
      <c r="D144" s="116" t="s">
        <v>526</v>
      </c>
      <c r="E144" s="116" t="s">
        <v>99</v>
      </c>
      <c r="F144" s="116">
        <v>13</v>
      </c>
      <c r="G144" s="24"/>
      <c r="H144" s="3"/>
      <c r="I144" s="93">
        <f t="shared" si="22"/>
        <v>0</v>
      </c>
      <c r="J144" s="2"/>
      <c r="K144" s="3"/>
      <c r="L144" s="94">
        <f t="shared" si="18"/>
        <v>0</v>
      </c>
      <c r="M144" s="4"/>
      <c r="N144" s="94">
        <f t="shared" si="19"/>
        <v>0</v>
      </c>
      <c r="O144" s="94">
        <f t="shared" si="20"/>
        <v>0</v>
      </c>
      <c r="P144" s="2"/>
      <c r="Q144" s="3"/>
      <c r="R144" s="94">
        <f t="shared" si="21"/>
        <v>0</v>
      </c>
      <c r="S144" s="3"/>
      <c r="T144" s="94">
        <f t="shared" si="23"/>
        <v>0</v>
      </c>
      <c r="U144" s="93">
        <f t="shared" si="24"/>
        <v>0</v>
      </c>
      <c r="V144" s="5" t="str">
        <f>IF(COUNTBLANK(G144:H144)+COUNTBLANK(J144:K144)+COUNTBLANK(M144:M144)+COUNTBLANK(P144:Q144)+COUNTBLANK(S144:S144)=8,"",
IF(G144&lt;Limity!$C$5," Data gotowości zbyt wczesna lub nie uzupełniona.","")&amp;
IF(G144&gt;Limity!$D$5," Data gotowości zbyt późna lub wypełnona nieprawidłowo.","")&amp;
IF(OR(ROUND(K144,2)&lt;=0,ROUND(Q144,2)&lt;=0,ROUND(M144,2)&lt;=0,ROUND(S144,2)&lt;=0,ROUND(H144,2)&lt;=0)," Co najmniej jedna wartość nie jest większa od zera.","")&amp;
IF(K144&gt;Limity!$D$6," Abonament za Usługę TD w Wariancie A ponad limit.","")&amp;
IF(Q144&gt;Limity!$D$7," Abonament za Usługę TD w Wariancie B ponad limit.","")&amp;
IF(Q144-K144&gt;Limity!$D$8," Różnica wartości abonamentów za Usługę TD wariantów A i B ponad limit.","")&amp;
IF(M144&gt;Limity!$D$9," Abonament za zwiększenie przepustowości w Wariancie A ponad limit.","")&amp;
IF(S144&gt;Limity!$D$10," Abonament za zwiększenie przepustowości w Wariancie B ponad limit.","")&amp;
IF(J144=""," Nie wskazano PWR. ",IF(ISERROR(VLOOKUP(J144,'Listy punktów styku'!$B$11:$B$41,1,FALSE))," Nie wskazano PWR z listy.",""))&amp;
IF(P144=""," Nie wskazano FPS. ",IF(ISERROR(VLOOKUP(P144,'Listy punktów styku'!$B$44:$B$61,1,FALSE))," Nie wskazano FPS z listy.","")))</f>
        <v/>
      </c>
    </row>
    <row r="145" spans="1:22" s="8" customFormat="1" x14ac:dyDescent="0.35">
      <c r="A145" s="112">
        <v>131</v>
      </c>
      <c r="B145" s="113">
        <v>2467368</v>
      </c>
      <c r="C145" s="114">
        <v>27820</v>
      </c>
      <c r="D145" s="116" t="s">
        <v>524</v>
      </c>
      <c r="E145" s="116" t="s">
        <v>99</v>
      </c>
      <c r="F145" s="116">
        <v>162</v>
      </c>
      <c r="G145" s="24"/>
      <c r="H145" s="3"/>
      <c r="I145" s="93">
        <f t="shared" si="22"/>
        <v>0</v>
      </c>
      <c r="J145" s="2"/>
      <c r="K145" s="3"/>
      <c r="L145" s="94">
        <f t="shared" si="18"/>
        <v>0</v>
      </c>
      <c r="M145" s="4"/>
      <c r="N145" s="94">
        <f t="shared" si="19"/>
        <v>0</v>
      </c>
      <c r="O145" s="94">
        <f t="shared" si="20"/>
        <v>0</v>
      </c>
      <c r="P145" s="2"/>
      <c r="Q145" s="3"/>
      <c r="R145" s="94">
        <f t="shared" si="21"/>
        <v>0</v>
      </c>
      <c r="S145" s="3"/>
      <c r="T145" s="94">
        <f t="shared" si="23"/>
        <v>0</v>
      </c>
      <c r="U145" s="93">
        <f t="shared" si="24"/>
        <v>0</v>
      </c>
      <c r="V145" s="5" t="str">
        <f>IF(COUNTBLANK(G145:H145)+COUNTBLANK(J145:K145)+COUNTBLANK(M145:M145)+COUNTBLANK(P145:Q145)+COUNTBLANK(S145:S145)=8,"",
IF(G145&lt;Limity!$C$5," Data gotowości zbyt wczesna lub nie uzupełniona.","")&amp;
IF(G145&gt;Limity!$D$5," Data gotowości zbyt późna lub wypełnona nieprawidłowo.","")&amp;
IF(OR(ROUND(K145,2)&lt;=0,ROUND(Q145,2)&lt;=0,ROUND(M145,2)&lt;=0,ROUND(S145,2)&lt;=0,ROUND(H145,2)&lt;=0)," Co najmniej jedna wartość nie jest większa od zera.","")&amp;
IF(K145&gt;Limity!$D$6," Abonament za Usługę TD w Wariancie A ponad limit.","")&amp;
IF(Q145&gt;Limity!$D$7," Abonament za Usługę TD w Wariancie B ponad limit.","")&amp;
IF(Q145-K145&gt;Limity!$D$8," Różnica wartości abonamentów za Usługę TD wariantów A i B ponad limit.","")&amp;
IF(M145&gt;Limity!$D$9," Abonament za zwiększenie przepustowości w Wariancie A ponad limit.","")&amp;
IF(S145&gt;Limity!$D$10," Abonament za zwiększenie przepustowości w Wariancie B ponad limit.","")&amp;
IF(J145=""," Nie wskazano PWR. ",IF(ISERROR(VLOOKUP(J145,'Listy punktów styku'!$B$11:$B$41,1,FALSE))," Nie wskazano PWR z listy.",""))&amp;
IF(P145=""," Nie wskazano FPS. ",IF(ISERROR(VLOOKUP(P145,'Listy punktów styku'!$B$44:$B$61,1,FALSE))," Nie wskazano FPS z listy.","")))</f>
        <v/>
      </c>
    </row>
    <row r="146" spans="1:22" s="8" customFormat="1" x14ac:dyDescent="0.35">
      <c r="A146" s="112">
        <v>132</v>
      </c>
      <c r="B146" s="113">
        <v>2469355</v>
      </c>
      <c r="C146" s="114">
        <v>53056</v>
      </c>
      <c r="D146" s="116" t="s">
        <v>532</v>
      </c>
      <c r="E146" s="116" t="s">
        <v>99</v>
      </c>
      <c r="F146" s="116">
        <v>207</v>
      </c>
      <c r="G146" s="24"/>
      <c r="H146" s="3"/>
      <c r="I146" s="93">
        <f t="shared" si="22"/>
        <v>0</v>
      </c>
      <c r="J146" s="2"/>
      <c r="K146" s="3"/>
      <c r="L146" s="94">
        <f t="shared" si="18"/>
        <v>0</v>
      </c>
      <c r="M146" s="4"/>
      <c r="N146" s="94">
        <f t="shared" si="19"/>
        <v>0</v>
      </c>
      <c r="O146" s="94">
        <f t="shared" si="20"/>
        <v>0</v>
      </c>
      <c r="P146" s="2"/>
      <c r="Q146" s="3"/>
      <c r="R146" s="94">
        <f t="shared" si="21"/>
        <v>0</v>
      </c>
      <c r="S146" s="3"/>
      <c r="T146" s="94">
        <f t="shared" si="23"/>
        <v>0</v>
      </c>
      <c r="U146" s="93">
        <f t="shared" si="24"/>
        <v>0</v>
      </c>
      <c r="V146" s="5" t="str">
        <f>IF(COUNTBLANK(G146:H146)+COUNTBLANK(J146:K146)+COUNTBLANK(M146:M146)+COUNTBLANK(P146:Q146)+COUNTBLANK(S146:S146)=8,"",
IF(G146&lt;Limity!$C$5," Data gotowości zbyt wczesna lub nie uzupełniona.","")&amp;
IF(G146&gt;Limity!$D$5," Data gotowości zbyt późna lub wypełnona nieprawidłowo.","")&amp;
IF(OR(ROUND(K146,2)&lt;=0,ROUND(Q146,2)&lt;=0,ROUND(M146,2)&lt;=0,ROUND(S146,2)&lt;=0,ROUND(H146,2)&lt;=0)," Co najmniej jedna wartość nie jest większa od zera.","")&amp;
IF(K146&gt;Limity!$D$6," Abonament za Usługę TD w Wariancie A ponad limit.","")&amp;
IF(Q146&gt;Limity!$D$7," Abonament za Usługę TD w Wariancie B ponad limit.","")&amp;
IF(Q146-K146&gt;Limity!$D$8," Różnica wartości abonamentów za Usługę TD wariantów A i B ponad limit.","")&amp;
IF(M146&gt;Limity!$D$9," Abonament za zwiększenie przepustowości w Wariancie A ponad limit.","")&amp;
IF(S146&gt;Limity!$D$10," Abonament za zwiększenie przepustowości w Wariancie B ponad limit.","")&amp;
IF(J146=""," Nie wskazano PWR. ",IF(ISERROR(VLOOKUP(J146,'Listy punktów styku'!$B$11:$B$41,1,FALSE))," Nie wskazano PWR z listy.",""))&amp;
IF(P146=""," Nie wskazano FPS. ",IF(ISERROR(VLOOKUP(P146,'Listy punktów styku'!$B$44:$B$61,1,FALSE))," Nie wskazano FPS z listy.","")))</f>
        <v/>
      </c>
    </row>
    <row r="147" spans="1:22" s="8" customFormat="1" x14ac:dyDescent="0.35">
      <c r="A147" s="112">
        <v>133</v>
      </c>
      <c r="B147" s="113">
        <v>2539721</v>
      </c>
      <c r="C147" s="114">
        <v>72571</v>
      </c>
      <c r="D147" s="116" t="s">
        <v>898</v>
      </c>
      <c r="E147" s="116" t="s">
        <v>99</v>
      </c>
      <c r="F147" s="116">
        <v>47</v>
      </c>
      <c r="G147" s="24"/>
      <c r="H147" s="3"/>
      <c r="I147" s="93">
        <f t="shared" si="22"/>
        <v>0</v>
      </c>
      <c r="J147" s="2"/>
      <c r="K147" s="3"/>
      <c r="L147" s="94">
        <f t="shared" si="18"/>
        <v>0</v>
      </c>
      <c r="M147" s="4"/>
      <c r="N147" s="94">
        <f t="shared" si="19"/>
        <v>0</v>
      </c>
      <c r="O147" s="94">
        <f t="shared" si="20"/>
        <v>0</v>
      </c>
      <c r="P147" s="2"/>
      <c r="Q147" s="3"/>
      <c r="R147" s="94">
        <f t="shared" si="21"/>
        <v>0</v>
      </c>
      <c r="S147" s="3"/>
      <c r="T147" s="94">
        <f t="shared" si="23"/>
        <v>0</v>
      </c>
      <c r="U147" s="93">
        <f t="shared" si="24"/>
        <v>0</v>
      </c>
      <c r="V147" s="5" t="str">
        <f>IF(COUNTBLANK(G147:H147)+COUNTBLANK(J147:K147)+COUNTBLANK(M147:M147)+COUNTBLANK(P147:Q147)+COUNTBLANK(S147:S147)=8,"",
IF(G147&lt;Limity!$C$5," Data gotowości zbyt wczesna lub nie uzupełniona.","")&amp;
IF(G147&gt;Limity!$D$5," Data gotowości zbyt późna lub wypełnona nieprawidłowo.","")&amp;
IF(OR(ROUND(K147,2)&lt;=0,ROUND(Q147,2)&lt;=0,ROUND(M147,2)&lt;=0,ROUND(S147,2)&lt;=0,ROUND(H147,2)&lt;=0)," Co najmniej jedna wartość nie jest większa od zera.","")&amp;
IF(K147&gt;Limity!$D$6," Abonament za Usługę TD w Wariancie A ponad limit.","")&amp;
IF(Q147&gt;Limity!$D$7," Abonament za Usługę TD w Wariancie B ponad limit.","")&amp;
IF(Q147-K147&gt;Limity!$D$8," Różnica wartości abonamentów za Usługę TD wariantów A i B ponad limit.","")&amp;
IF(M147&gt;Limity!$D$9," Abonament za zwiększenie przepustowości w Wariancie A ponad limit.","")&amp;
IF(S147&gt;Limity!$D$10," Abonament za zwiększenie przepustowości w Wariancie B ponad limit.","")&amp;
IF(J147=""," Nie wskazano PWR. ",IF(ISERROR(VLOOKUP(J147,'Listy punktów styku'!$B$11:$B$41,1,FALSE))," Nie wskazano PWR z listy.",""))&amp;
IF(P147=""," Nie wskazano FPS. ",IF(ISERROR(VLOOKUP(P147,'Listy punktów styku'!$B$44:$B$61,1,FALSE))," Nie wskazano FPS z listy.","")))</f>
        <v/>
      </c>
    </row>
    <row r="148" spans="1:22" s="8" customFormat="1" x14ac:dyDescent="0.35">
      <c r="A148" s="112">
        <v>134</v>
      </c>
      <c r="B148" s="113">
        <v>2609982</v>
      </c>
      <c r="C148" s="114">
        <v>66208</v>
      </c>
      <c r="D148" s="116" t="s">
        <v>216</v>
      </c>
      <c r="E148" s="116" t="s">
        <v>99</v>
      </c>
      <c r="F148" s="116">
        <v>1</v>
      </c>
      <c r="G148" s="24"/>
      <c r="H148" s="3"/>
      <c r="I148" s="93">
        <f t="shared" si="22"/>
        <v>0</v>
      </c>
      <c r="J148" s="2"/>
      <c r="K148" s="3"/>
      <c r="L148" s="94">
        <f t="shared" si="18"/>
        <v>0</v>
      </c>
      <c r="M148" s="4"/>
      <c r="N148" s="94">
        <f t="shared" si="19"/>
        <v>0</v>
      </c>
      <c r="O148" s="94">
        <f t="shared" si="20"/>
        <v>0</v>
      </c>
      <c r="P148" s="2"/>
      <c r="Q148" s="3"/>
      <c r="R148" s="94">
        <f t="shared" si="21"/>
        <v>0</v>
      </c>
      <c r="S148" s="3"/>
      <c r="T148" s="94">
        <f t="shared" si="23"/>
        <v>0</v>
      </c>
      <c r="U148" s="93">
        <f t="shared" si="24"/>
        <v>0</v>
      </c>
      <c r="V148" s="5" t="str">
        <f>IF(COUNTBLANK(G148:H148)+COUNTBLANK(J148:K148)+COUNTBLANK(M148:M148)+COUNTBLANK(P148:Q148)+COUNTBLANK(S148:S148)=8,"",
IF(G148&lt;Limity!$C$5," Data gotowości zbyt wczesna lub nie uzupełniona.","")&amp;
IF(G148&gt;Limity!$D$5," Data gotowości zbyt późna lub wypełnona nieprawidłowo.","")&amp;
IF(OR(ROUND(K148,2)&lt;=0,ROUND(Q148,2)&lt;=0,ROUND(M148,2)&lt;=0,ROUND(S148,2)&lt;=0,ROUND(H148,2)&lt;=0)," Co najmniej jedna wartość nie jest większa od zera.","")&amp;
IF(K148&gt;Limity!$D$6," Abonament za Usługę TD w Wariancie A ponad limit.","")&amp;
IF(Q148&gt;Limity!$D$7," Abonament za Usługę TD w Wariancie B ponad limit.","")&amp;
IF(Q148-K148&gt;Limity!$D$8," Różnica wartości abonamentów za Usługę TD wariantów A i B ponad limit.","")&amp;
IF(M148&gt;Limity!$D$9," Abonament za zwiększenie przepustowości w Wariancie A ponad limit.","")&amp;
IF(S148&gt;Limity!$D$10," Abonament za zwiększenie przepustowości w Wariancie B ponad limit.","")&amp;
IF(J148=""," Nie wskazano PWR. ",IF(ISERROR(VLOOKUP(J148,'Listy punktów styku'!$B$11:$B$41,1,FALSE))," Nie wskazano PWR z listy.",""))&amp;
IF(P148=""," Nie wskazano FPS. ",IF(ISERROR(VLOOKUP(P148,'Listy punktów styku'!$B$44:$B$61,1,FALSE))," Nie wskazano FPS z listy.","")))</f>
        <v/>
      </c>
    </row>
    <row r="149" spans="1:22" s="8" customFormat="1" x14ac:dyDescent="0.35">
      <c r="A149" s="112">
        <v>135</v>
      </c>
      <c r="B149" s="113">
        <v>2611044</v>
      </c>
      <c r="C149" s="114">
        <v>63409</v>
      </c>
      <c r="D149" s="116" t="s">
        <v>218</v>
      </c>
      <c r="E149" s="116" t="s">
        <v>99</v>
      </c>
      <c r="F149" s="116">
        <v>44</v>
      </c>
      <c r="G149" s="24"/>
      <c r="H149" s="3"/>
      <c r="I149" s="93">
        <f t="shared" si="22"/>
        <v>0</v>
      </c>
      <c r="J149" s="2"/>
      <c r="K149" s="3"/>
      <c r="L149" s="94">
        <f t="shared" si="18"/>
        <v>0</v>
      </c>
      <c r="M149" s="4"/>
      <c r="N149" s="94">
        <f t="shared" si="19"/>
        <v>0</v>
      </c>
      <c r="O149" s="94">
        <f t="shared" si="20"/>
        <v>0</v>
      </c>
      <c r="P149" s="2"/>
      <c r="Q149" s="3"/>
      <c r="R149" s="94">
        <f t="shared" si="21"/>
        <v>0</v>
      </c>
      <c r="S149" s="3"/>
      <c r="T149" s="94">
        <f t="shared" si="23"/>
        <v>0</v>
      </c>
      <c r="U149" s="93">
        <f t="shared" si="24"/>
        <v>0</v>
      </c>
      <c r="V149" s="5" t="str">
        <f>IF(COUNTBLANK(G149:H149)+COUNTBLANK(J149:K149)+COUNTBLANK(M149:M149)+COUNTBLANK(P149:Q149)+COUNTBLANK(S149:S149)=8,"",
IF(G149&lt;Limity!$C$5," Data gotowości zbyt wczesna lub nie uzupełniona.","")&amp;
IF(G149&gt;Limity!$D$5," Data gotowości zbyt późna lub wypełnona nieprawidłowo.","")&amp;
IF(OR(ROUND(K149,2)&lt;=0,ROUND(Q149,2)&lt;=0,ROUND(M149,2)&lt;=0,ROUND(S149,2)&lt;=0,ROUND(H149,2)&lt;=0)," Co najmniej jedna wartość nie jest większa od zera.","")&amp;
IF(K149&gt;Limity!$D$6," Abonament za Usługę TD w Wariancie A ponad limit.","")&amp;
IF(Q149&gt;Limity!$D$7," Abonament za Usługę TD w Wariancie B ponad limit.","")&amp;
IF(Q149-K149&gt;Limity!$D$8," Różnica wartości abonamentów za Usługę TD wariantów A i B ponad limit.","")&amp;
IF(M149&gt;Limity!$D$9," Abonament za zwiększenie przepustowości w Wariancie A ponad limit.","")&amp;
IF(S149&gt;Limity!$D$10," Abonament za zwiększenie przepustowości w Wariancie B ponad limit.","")&amp;
IF(J149=""," Nie wskazano PWR. ",IF(ISERROR(VLOOKUP(J149,'Listy punktów styku'!$B$11:$B$41,1,FALSE))," Nie wskazano PWR z listy.",""))&amp;
IF(P149=""," Nie wskazano FPS. ",IF(ISERROR(VLOOKUP(P149,'Listy punktów styku'!$B$44:$B$61,1,FALSE))," Nie wskazano FPS z listy.","")))</f>
        <v/>
      </c>
    </row>
    <row r="150" spans="1:22" s="8" customFormat="1" x14ac:dyDescent="0.35">
      <c r="A150" s="112">
        <v>136</v>
      </c>
      <c r="B150" s="113">
        <v>8816083</v>
      </c>
      <c r="C150" s="114" t="s">
        <v>537</v>
      </c>
      <c r="D150" s="116" t="s">
        <v>219</v>
      </c>
      <c r="E150" s="116" t="s">
        <v>134</v>
      </c>
      <c r="F150" s="116">
        <v>43</v>
      </c>
      <c r="G150" s="24"/>
      <c r="H150" s="3"/>
      <c r="I150" s="93">
        <f t="shared" si="22"/>
        <v>0</v>
      </c>
      <c r="J150" s="2"/>
      <c r="K150" s="3"/>
      <c r="L150" s="94">
        <f t="shared" si="18"/>
        <v>0</v>
      </c>
      <c r="M150" s="4"/>
      <c r="N150" s="94">
        <f t="shared" si="19"/>
        <v>0</v>
      </c>
      <c r="O150" s="94">
        <f t="shared" si="20"/>
        <v>0</v>
      </c>
      <c r="P150" s="2"/>
      <c r="Q150" s="3"/>
      <c r="R150" s="94">
        <f t="shared" si="21"/>
        <v>0</v>
      </c>
      <c r="S150" s="3"/>
      <c r="T150" s="94">
        <f t="shared" si="23"/>
        <v>0</v>
      </c>
      <c r="U150" s="93">
        <f t="shared" si="24"/>
        <v>0</v>
      </c>
      <c r="V150" s="5" t="str">
        <f>IF(COUNTBLANK(G150:H150)+COUNTBLANK(J150:K150)+COUNTBLANK(M150:M150)+COUNTBLANK(P150:Q150)+COUNTBLANK(S150:S150)=8,"",
IF(G150&lt;Limity!$C$5," Data gotowości zbyt wczesna lub nie uzupełniona.","")&amp;
IF(G150&gt;Limity!$D$5," Data gotowości zbyt późna lub wypełnona nieprawidłowo.","")&amp;
IF(OR(ROUND(K150,2)&lt;=0,ROUND(Q150,2)&lt;=0,ROUND(M150,2)&lt;=0,ROUND(S150,2)&lt;=0,ROUND(H150,2)&lt;=0)," Co najmniej jedna wartość nie jest większa od zera.","")&amp;
IF(K150&gt;Limity!$D$6," Abonament za Usługę TD w Wariancie A ponad limit.","")&amp;
IF(Q150&gt;Limity!$D$7," Abonament za Usługę TD w Wariancie B ponad limit.","")&amp;
IF(Q150-K150&gt;Limity!$D$8," Różnica wartości abonamentów za Usługę TD wariantów A i B ponad limit.","")&amp;
IF(M150&gt;Limity!$D$9," Abonament za zwiększenie przepustowości w Wariancie A ponad limit.","")&amp;
IF(S150&gt;Limity!$D$10," Abonament za zwiększenie przepustowości w Wariancie B ponad limit.","")&amp;
IF(J150=""," Nie wskazano PWR. ",IF(ISERROR(VLOOKUP(J150,'Listy punktów styku'!$B$11:$B$41,1,FALSE))," Nie wskazano PWR z listy.",""))&amp;
IF(P150=""," Nie wskazano FPS. ",IF(ISERROR(VLOOKUP(P150,'Listy punktów styku'!$B$44:$B$61,1,FALSE))," Nie wskazano FPS z listy.","")))</f>
        <v/>
      </c>
    </row>
    <row r="151" spans="1:22" s="8" customFormat="1" x14ac:dyDescent="0.35">
      <c r="A151" s="112">
        <v>137</v>
      </c>
      <c r="B151" s="113">
        <v>2615526</v>
      </c>
      <c r="C151" s="114">
        <v>265831</v>
      </c>
      <c r="D151" s="116" t="s">
        <v>536</v>
      </c>
      <c r="E151" s="116" t="s">
        <v>99</v>
      </c>
      <c r="F151" s="116">
        <v>42</v>
      </c>
      <c r="G151" s="24"/>
      <c r="H151" s="3"/>
      <c r="I151" s="93">
        <f t="shared" si="22"/>
        <v>0</v>
      </c>
      <c r="J151" s="2"/>
      <c r="K151" s="3"/>
      <c r="L151" s="94">
        <f t="shared" si="18"/>
        <v>0</v>
      </c>
      <c r="M151" s="4"/>
      <c r="N151" s="94">
        <f t="shared" si="19"/>
        <v>0</v>
      </c>
      <c r="O151" s="94">
        <f t="shared" si="20"/>
        <v>0</v>
      </c>
      <c r="P151" s="2"/>
      <c r="Q151" s="3"/>
      <c r="R151" s="94">
        <f t="shared" si="21"/>
        <v>0</v>
      </c>
      <c r="S151" s="3"/>
      <c r="T151" s="94">
        <f t="shared" si="23"/>
        <v>0</v>
      </c>
      <c r="U151" s="93">
        <f t="shared" si="24"/>
        <v>0</v>
      </c>
      <c r="V151" s="5" t="str">
        <f>IF(COUNTBLANK(G151:H151)+COUNTBLANK(J151:K151)+COUNTBLANK(M151:M151)+COUNTBLANK(P151:Q151)+COUNTBLANK(S151:S151)=8,"",
IF(G151&lt;Limity!$C$5," Data gotowości zbyt wczesna lub nie uzupełniona.","")&amp;
IF(G151&gt;Limity!$D$5," Data gotowości zbyt późna lub wypełnona nieprawidłowo.","")&amp;
IF(OR(ROUND(K151,2)&lt;=0,ROUND(Q151,2)&lt;=0,ROUND(M151,2)&lt;=0,ROUND(S151,2)&lt;=0,ROUND(H151,2)&lt;=0)," Co najmniej jedna wartość nie jest większa od zera.","")&amp;
IF(K151&gt;Limity!$D$6," Abonament za Usługę TD w Wariancie A ponad limit.","")&amp;
IF(Q151&gt;Limity!$D$7," Abonament za Usługę TD w Wariancie B ponad limit.","")&amp;
IF(Q151-K151&gt;Limity!$D$8," Różnica wartości abonamentów za Usługę TD wariantów A i B ponad limit.","")&amp;
IF(M151&gt;Limity!$D$9," Abonament za zwiększenie przepustowości w Wariancie A ponad limit.","")&amp;
IF(S151&gt;Limity!$D$10," Abonament za zwiększenie przepustowości w Wariancie B ponad limit.","")&amp;
IF(J151=""," Nie wskazano PWR. ",IF(ISERROR(VLOOKUP(J151,'Listy punktów styku'!$B$11:$B$41,1,FALSE))," Nie wskazano PWR z listy.",""))&amp;
IF(P151=""," Nie wskazano FPS. ",IF(ISERROR(VLOOKUP(P151,'Listy punktów styku'!$B$44:$B$61,1,FALSE))," Nie wskazano FPS z listy.","")))</f>
        <v/>
      </c>
    </row>
    <row r="152" spans="1:22" s="8" customFormat="1" x14ac:dyDescent="0.35">
      <c r="A152" s="112">
        <v>138</v>
      </c>
      <c r="B152" s="113">
        <v>2618459</v>
      </c>
      <c r="C152" s="114">
        <v>83146</v>
      </c>
      <c r="D152" s="116" t="s">
        <v>166</v>
      </c>
      <c r="E152" s="116" t="s">
        <v>99</v>
      </c>
      <c r="F152" s="116">
        <v>11</v>
      </c>
      <c r="G152" s="24"/>
      <c r="H152" s="3"/>
      <c r="I152" s="93">
        <f t="shared" si="22"/>
        <v>0</v>
      </c>
      <c r="J152" s="2"/>
      <c r="K152" s="3"/>
      <c r="L152" s="94">
        <f t="shared" si="18"/>
        <v>0</v>
      </c>
      <c r="M152" s="4"/>
      <c r="N152" s="94">
        <f t="shared" si="19"/>
        <v>0</v>
      </c>
      <c r="O152" s="94">
        <f t="shared" si="20"/>
        <v>0</v>
      </c>
      <c r="P152" s="2"/>
      <c r="Q152" s="3"/>
      <c r="R152" s="94">
        <f t="shared" si="21"/>
        <v>0</v>
      </c>
      <c r="S152" s="3"/>
      <c r="T152" s="94">
        <f t="shared" si="23"/>
        <v>0</v>
      </c>
      <c r="U152" s="93">
        <f t="shared" si="24"/>
        <v>0</v>
      </c>
      <c r="V152" s="5" t="str">
        <f>IF(COUNTBLANK(G152:H152)+COUNTBLANK(J152:K152)+COUNTBLANK(M152:M152)+COUNTBLANK(P152:Q152)+COUNTBLANK(S152:S152)=8,"",
IF(G152&lt;Limity!$C$5," Data gotowości zbyt wczesna lub nie uzupełniona.","")&amp;
IF(G152&gt;Limity!$D$5," Data gotowości zbyt późna lub wypełnona nieprawidłowo.","")&amp;
IF(OR(ROUND(K152,2)&lt;=0,ROUND(Q152,2)&lt;=0,ROUND(M152,2)&lt;=0,ROUND(S152,2)&lt;=0,ROUND(H152,2)&lt;=0)," Co najmniej jedna wartość nie jest większa od zera.","")&amp;
IF(K152&gt;Limity!$D$6," Abonament za Usługę TD w Wariancie A ponad limit.","")&amp;
IF(Q152&gt;Limity!$D$7," Abonament za Usługę TD w Wariancie B ponad limit.","")&amp;
IF(Q152-K152&gt;Limity!$D$8," Różnica wartości abonamentów za Usługę TD wariantów A i B ponad limit.","")&amp;
IF(M152&gt;Limity!$D$9," Abonament za zwiększenie przepustowości w Wariancie A ponad limit.","")&amp;
IF(S152&gt;Limity!$D$10," Abonament za zwiększenie przepustowości w Wariancie B ponad limit.","")&amp;
IF(J152=""," Nie wskazano PWR. ",IF(ISERROR(VLOOKUP(J152,'Listy punktów styku'!$B$11:$B$41,1,FALSE))," Nie wskazano PWR z listy.",""))&amp;
IF(P152=""," Nie wskazano FPS. ",IF(ISERROR(VLOOKUP(P152,'Listy punktów styku'!$B$44:$B$61,1,FALSE))," Nie wskazano FPS z listy.","")))</f>
        <v/>
      </c>
    </row>
    <row r="153" spans="1:22" s="8" customFormat="1" x14ac:dyDescent="0.35">
      <c r="A153" s="112">
        <v>139</v>
      </c>
      <c r="B153" s="113">
        <v>2618380</v>
      </c>
      <c r="C153" s="114">
        <v>119121</v>
      </c>
      <c r="D153" s="116" t="s">
        <v>222</v>
      </c>
      <c r="E153" s="116" t="s">
        <v>99</v>
      </c>
      <c r="F153" s="116">
        <v>14</v>
      </c>
      <c r="G153" s="24"/>
      <c r="H153" s="3"/>
      <c r="I153" s="93">
        <f t="shared" si="22"/>
        <v>0</v>
      </c>
      <c r="J153" s="2"/>
      <c r="K153" s="3"/>
      <c r="L153" s="94">
        <f t="shared" si="18"/>
        <v>0</v>
      </c>
      <c r="M153" s="4"/>
      <c r="N153" s="94">
        <f t="shared" si="19"/>
        <v>0</v>
      </c>
      <c r="O153" s="94">
        <f t="shared" si="20"/>
        <v>0</v>
      </c>
      <c r="P153" s="2"/>
      <c r="Q153" s="3"/>
      <c r="R153" s="94">
        <f t="shared" si="21"/>
        <v>0</v>
      </c>
      <c r="S153" s="3"/>
      <c r="T153" s="94">
        <f t="shared" si="23"/>
        <v>0</v>
      </c>
      <c r="U153" s="93">
        <f t="shared" si="24"/>
        <v>0</v>
      </c>
      <c r="V153" s="5" t="str">
        <f>IF(COUNTBLANK(G153:H153)+COUNTBLANK(J153:K153)+COUNTBLANK(M153:M153)+COUNTBLANK(P153:Q153)+COUNTBLANK(S153:S153)=8,"",
IF(G153&lt;Limity!$C$5," Data gotowości zbyt wczesna lub nie uzupełniona.","")&amp;
IF(G153&gt;Limity!$D$5," Data gotowości zbyt późna lub wypełnona nieprawidłowo.","")&amp;
IF(OR(ROUND(K153,2)&lt;=0,ROUND(Q153,2)&lt;=0,ROUND(M153,2)&lt;=0,ROUND(S153,2)&lt;=0,ROUND(H153,2)&lt;=0)," Co najmniej jedna wartość nie jest większa od zera.","")&amp;
IF(K153&gt;Limity!$D$6," Abonament za Usługę TD w Wariancie A ponad limit.","")&amp;
IF(Q153&gt;Limity!$D$7," Abonament za Usługę TD w Wariancie B ponad limit.","")&amp;
IF(Q153-K153&gt;Limity!$D$8," Różnica wartości abonamentów za Usługę TD wariantów A i B ponad limit.","")&amp;
IF(M153&gt;Limity!$D$9," Abonament za zwiększenie przepustowości w Wariancie A ponad limit.","")&amp;
IF(S153&gt;Limity!$D$10," Abonament za zwiększenie przepustowości w Wariancie B ponad limit.","")&amp;
IF(J153=""," Nie wskazano PWR. ",IF(ISERROR(VLOOKUP(J153,'Listy punktów styku'!$B$11:$B$41,1,FALSE))," Nie wskazano PWR z listy.",""))&amp;
IF(P153=""," Nie wskazano FPS. ",IF(ISERROR(VLOOKUP(P153,'Listy punktów styku'!$B$44:$B$61,1,FALSE))," Nie wskazano FPS z listy.","")))</f>
        <v/>
      </c>
    </row>
    <row r="154" spans="1:22" s="8" customFormat="1" x14ac:dyDescent="0.35">
      <c r="A154" s="112">
        <v>140</v>
      </c>
      <c r="B154" s="113">
        <v>2620193</v>
      </c>
      <c r="C154" s="114" t="s">
        <v>539</v>
      </c>
      <c r="D154" s="116" t="s">
        <v>228</v>
      </c>
      <c r="E154" s="116" t="s">
        <v>99</v>
      </c>
      <c r="F154" s="116">
        <v>65</v>
      </c>
      <c r="G154" s="24"/>
      <c r="H154" s="3"/>
      <c r="I154" s="93">
        <f t="shared" si="22"/>
        <v>0</v>
      </c>
      <c r="J154" s="2"/>
      <c r="K154" s="3"/>
      <c r="L154" s="94">
        <f t="shared" si="18"/>
        <v>0</v>
      </c>
      <c r="M154" s="4"/>
      <c r="N154" s="94">
        <f t="shared" si="19"/>
        <v>0</v>
      </c>
      <c r="O154" s="94">
        <f t="shared" si="20"/>
        <v>0</v>
      </c>
      <c r="P154" s="2"/>
      <c r="Q154" s="3"/>
      <c r="R154" s="94">
        <f t="shared" si="21"/>
        <v>0</v>
      </c>
      <c r="S154" s="3"/>
      <c r="T154" s="94">
        <f t="shared" si="23"/>
        <v>0</v>
      </c>
      <c r="U154" s="93">
        <f t="shared" si="24"/>
        <v>0</v>
      </c>
      <c r="V154" s="5" t="str">
        <f>IF(COUNTBLANK(G154:H154)+COUNTBLANK(J154:K154)+COUNTBLANK(M154:M154)+COUNTBLANK(P154:Q154)+COUNTBLANK(S154:S154)=8,"",
IF(G154&lt;Limity!$C$5," Data gotowości zbyt wczesna lub nie uzupełniona.","")&amp;
IF(G154&gt;Limity!$D$5," Data gotowości zbyt późna lub wypełnona nieprawidłowo.","")&amp;
IF(OR(ROUND(K154,2)&lt;=0,ROUND(Q154,2)&lt;=0,ROUND(M154,2)&lt;=0,ROUND(S154,2)&lt;=0,ROUND(H154,2)&lt;=0)," Co najmniej jedna wartość nie jest większa od zera.","")&amp;
IF(K154&gt;Limity!$D$6," Abonament za Usługę TD w Wariancie A ponad limit.","")&amp;
IF(Q154&gt;Limity!$D$7," Abonament za Usługę TD w Wariancie B ponad limit.","")&amp;
IF(Q154-K154&gt;Limity!$D$8," Różnica wartości abonamentów za Usługę TD wariantów A i B ponad limit.","")&amp;
IF(M154&gt;Limity!$D$9," Abonament za zwiększenie przepustowości w Wariancie A ponad limit.","")&amp;
IF(S154&gt;Limity!$D$10," Abonament za zwiększenie przepustowości w Wariancie B ponad limit.","")&amp;
IF(J154=""," Nie wskazano PWR. ",IF(ISERROR(VLOOKUP(J154,'Listy punktów styku'!$B$11:$B$41,1,FALSE))," Nie wskazano PWR z listy.",""))&amp;
IF(P154=""," Nie wskazano FPS. ",IF(ISERROR(VLOOKUP(P154,'Listy punktów styku'!$B$44:$B$61,1,FALSE))," Nie wskazano FPS z listy.","")))</f>
        <v/>
      </c>
    </row>
    <row r="155" spans="1:22" s="8" customFormat="1" x14ac:dyDescent="0.35">
      <c r="A155" s="112">
        <v>141</v>
      </c>
      <c r="B155" s="113">
        <v>2619838</v>
      </c>
      <c r="C155" s="114">
        <v>66340</v>
      </c>
      <c r="D155" s="116" t="s">
        <v>225</v>
      </c>
      <c r="E155" s="116" t="s">
        <v>99</v>
      </c>
      <c r="F155" s="116" t="s">
        <v>226</v>
      </c>
      <c r="G155" s="24"/>
      <c r="H155" s="3"/>
      <c r="I155" s="93">
        <f t="shared" si="22"/>
        <v>0</v>
      </c>
      <c r="J155" s="2"/>
      <c r="K155" s="3"/>
      <c r="L155" s="94">
        <f t="shared" si="18"/>
        <v>0</v>
      </c>
      <c r="M155" s="4"/>
      <c r="N155" s="94">
        <f t="shared" si="19"/>
        <v>0</v>
      </c>
      <c r="O155" s="94">
        <f t="shared" si="20"/>
        <v>0</v>
      </c>
      <c r="P155" s="2"/>
      <c r="Q155" s="3"/>
      <c r="R155" s="94">
        <f t="shared" si="21"/>
        <v>0</v>
      </c>
      <c r="S155" s="3"/>
      <c r="T155" s="94">
        <f t="shared" si="23"/>
        <v>0</v>
      </c>
      <c r="U155" s="93">
        <f t="shared" si="24"/>
        <v>0</v>
      </c>
      <c r="V155" s="5" t="str">
        <f>IF(COUNTBLANK(G155:H155)+COUNTBLANK(J155:K155)+COUNTBLANK(M155:M155)+COUNTBLANK(P155:Q155)+COUNTBLANK(S155:S155)=8,"",
IF(G155&lt;Limity!$C$5," Data gotowości zbyt wczesna lub nie uzupełniona.","")&amp;
IF(G155&gt;Limity!$D$5," Data gotowości zbyt późna lub wypełnona nieprawidłowo.","")&amp;
IF(OR(ROUND(K155,2)&lt;=0,ROUND(Q155,2)&lt;=0,ROUND(M155,2)&lt;=0,ROUND(S155,2)&lt;=0,ROUND(H155,2)&lt;=0)," Co najmniej jedna wartość nie jest większa od zera.","")&amp;
IF(K155&gt;Limity!$D$6," Abonament za Usługę TD w Wariancie A ponad limit.","")&amp;
IF(Q155&gt;Limity!$D$7," Abonament za Usługę TD w Wariancie B ponad limit.","")&amp;
IF(Q155-K155&gt;Limity!$D$8," Różnica wartości abonamentów za Usługę TD wariantów A i B ponad limit.","")&amp;
IF(M155&gt;Limity!$D$9," Abonament za zwiększenie przepustowości w Wariancie A ponad limit.","")&amp;
IF(S155&gt;Limity!$D$10," Abonament za zwiększenie przepustowości w Wariancie B ponad limit.","")&amp;
IF(J155=""," Nie wskazano PWR. ",IF(ISERROR(VLOOKUP(J155,'Listy punktów styku'!$B$11:$B$41,1,FALSE))," Nie wskazano PWR z listy.",""))&amp;
IF(P155=""," Nie wskazano FPS. ",IF(ISERROR(VLOOKUP(P155,'Listy punktów styku'!$B$44:$B$61,1,FALSE))," Nie wskazano FPS z listy.","")))</f>
        <v/>
      </c>
    </row>
    <row r="156" spans="1:22" s="8" customFormat="1" x14ac:dyDescent="0.35">
      <c r="A156" s="112">
        <v>142</v>
      </c>
      <c r="B156" s="113">
        <v>2620525</v>
      </c>
      <c r="C156" s="114">
        <v>15231</v>
      </c>
      <c r="D156" s="116" t="s">
        <v>231</v>
      </c>
      <c r="E156" s="116" t="s">
        <v>99</v>
      </c>
      <c r="F156" s="116">
        <v>113</v>
      </c>
      <c r="G156" s="24"/>
      <c r="H156" s="3"/>
      <c r="I156" s="93">
        <f t="shared" si="22"/>
        <v>0</v>
      </c>
      <c r="J156" s="2"/>
      <c r="K156" s="3"/>
      <c r="L156" s="94">
        <f t="shared" si="18"/>
        <v>0</v>
      </c>
      <c r="M156" s="4"/>
      <c r="N156" s="94">
        <f t="shared" si="19"/>
        <v>0</v>
      </c>
      <c r="O156" s="94">
        <f t="shared" si="20"/>
        <v>0</v>
      </c>
      <c r="P156" s="2"/>
      <c r="Q156" s="3"/>
      <c r="R156" s="94">
        <f t="shared" si="21"/>
        <v>0</v>
      </c>
      <c r="S156" s="3"/>
      <c r="T156" s="94">
        <f t="shared" si="23"/>
        <v>0</v>
      </c>
      <c r="U156" s="93">
        <f t="shared" si="24"/>
        <v>0</v>
      </c>
      <c r="V156" s="5" t="str">
        <f>IF(COUNTBLANK(G156:H156)+COUNTBLANK(J156:K156)+COUNTBLANK(M156:M156)+COUNTBLANK(P156:Q156)+COUNTBLANK(S156:S156)=8,"",
IF(G156&lt;Limity!$C$5," Data gotowości zbyt wczesna lub nie uzupełniona.","")&amp;
IF(G156&gt;Limity!$D$5," Data gotowości zbyt późna lub wypełnona nieprawidłowo.","")&amp;
IF(OR(ROUND(K156,2)&lt;=0,ROUND(Q156,2)&lt;=0,ROUND(M156,2)&lt;=0,ROUND(S156,2)&lt;=0,ROUND(H156,2)&lt;=0)," Co najmniej jedna wartość nie jest większa od zera.","")&amp;
IF(K156&gt;Limity!$D$6," Abonament za Usługę TD w Wariancie A ponad limit.","")&amp;
IF(Q156&gt;Limity!$D$7," Abonament za Usługę TD w Wariancie B ponad limit.","")&amp;
IF(Q156-K156&gt;Limity!$D$8," Różnica wartości abonamentów za Usługę TD wariantów A i B ponad limit.","")&amp;
IF(M156&gt;Limity!$D$9," Abonament za zwiększenie przepustowości w Wariancie A ponad limit.","")&amp;
IF(S156&gt;Limity!$D$10," Abonament za zwiększenie przepustowości w Wariancie B ponad limit.","")&amp;
IF(J156=""," Nie wskazano PWR. ",IF(ISERROR(VLOOKUP(J156,'Listy punktów styku'!$B$11:$B$41,1,FALSE))," Nie wskazano PWR z listy.",""))&amp;
IF(P156=""," Nie wskazano FPS. ",IF(ISERROR(VLOOKUP(P156,'Listy punktów styku'!$B$44:$B$61,1,FALSE))," Nie wskazano FPS z listy.","")))</f>
        <v/>
      </c>
    </row>
    <row r="157" spans="1:22" s="8" customFormat="1" x14ac:dyDescent="0.35">
      <c r="A157" s="112">
        <v>143</v>
      </c>
      <c r="B157" s="113">
        <v>17369317</v>
      </c>
      <c r="C157" s="114">
        <v>278037</v>
      </c>
      <c r="D157" s="141" t="s">
        <v>1513</v>
      </c>
      <c r="E157" s="141" t="s">
        <v>1514</v>
      </c>
      <c r="F157" s="116">
        <v>2</v>
      </c>
      <c r="G157" s="24"/>
      <c r="H157" s="3"/>
      <c r="I157" s="93">
        <f t="shared" si="22"/>
        <v>0</v>
      </c>
      <c r="J157" s="2"/>
      <c r="K157" s="3"/>
      <c r="L157" s="94">
        <f t="shared" si="18"/>
        <v>0</v>
      </c>
      <c r="M157" s="4"/>
      <c r="N157" s="94">
        <f t="shared" si="19"/>
        <v>0</v>
      </c>
      <c r="O157" s="94">
        <f t="shared" si="20"/>
        <v>0</v>
      </c>
      <c r="P157" s="2"/>
      <c r="Q157" s="3"/>
      <c r="R157" s="94">
        <f t="shared" si="21"/>
        <v>0</v>
      </c>
      <c r="S157" s="3"/>
      <c r="T157" s="94">
        <f t="shared" si="23"/>
        <v>0</v>
      </c>
      <c r="U157" s="93">
        <f t="shared" si="24"/>
        <v>0</v>
      </c>
      <c r="V157" s="5" t="str">
        <f>IF(COUNTBLANK(G157:H157)+COUNTBLANK(J157:K157)+COUNTBLANK(M157:M157)+COUNTBLANK(P157:Q157)+COUNTBLANK(S157:S157)=8,"",
IF(G157&lt;Limity!$C$5," Data gotowości zbyt wczesna lub nie uzupełniona.","")&amp;
IF(G157&gt;Limity!$D$5," Data gotowości zbyt późna lub wypełnona nieprawidłowo.","")&amp;
IF(OR(ROUND(K157,2)&lt;=0,ROUND(Q157,2)&lt;=0,ROUND(M157,2)&lt;=0,ROUND(S157,2)&lt;=0,ROUND(H157,2)&lt;=0)," Co najmniej jedna wartość nie jest większa od zera.","")&amp;
IF(K157&gt;Limity!$D$6," Abonament za Usługę TD w Wariancie A ponad limit.","")&amp;
IF(Q157&gt;Limity!$D$7," Abonament za Usługę TD w Wariancie B ponad limit.","")&amp;
IF(Q157-K157&gt;Limity!$D$8," Różnica wartości abonamentów za Usługę TD wariantów A i B ponad limit.","")&amp;
IF(M157&gt;Limity!$D$9," Abonament za zwiększenie przepustowości w Wariancie A ponad limit.","")&amp;
IF(S157&gt;Limity!$D$10," Abonament za zwiększenie przepustowości w Wariancie B ponad limit.","")&amp;
IF(J157=""," Nie wskazano PWR. ",IF(ISERROR(VLOOKUP(J157,'Listy punktów styku'!$B$11:$B$41,1,FALSE))," Nie wskazano PWR z listy.",""))&amp;
IF(P157=""," Nie wskazano FPS. ",IF(ISERROR(VLOOKUP(P157,'Listy punktów styku'!$B$44:$B$61,1,FALSE))," Nie wskazano FPS z listy.","")))</f>
        <v/>
      </c>
    </row>
    <row r="158" spans="1:22" s="8" customFormat="1" x14ac:dyDescent="0.35">
      <c r="A158" s="112">
        <v>144</v>
      </c>
      <c r="B158" s="113">
        <v>1532647</v>
      </c>
      <c r="C158" s="114">
        <v>42562</v>
      </c>
      <c r="D158" s="116" t="s">
        <v>543</v>
      </c>
      <c r="E158" s="116" t="s">
        <v>546</v>
      </c>
      <c r="F158" s="116">
        <v>14</v>
      </c>
      <c r="G158" s="24"/>
      <c r="H158" s="3"/>
      <c r="I158" s="93">
        <f t="shared" si="22"/>
        <v>0</v>
      </c>
      <c r="J158" s="2"/>
      <c r="K158" s="3"/>
      <c r="L158" s="94">
        <f t="shared" si="18"/>
        <v>0</v>
      </c>
      <c r="M158" s="4"/>
      <c r="N158" s="94">
        <f t="shared" si="19"/>
        <v>0</v>
      </c>
      <c r="O158" s="94">
        <f t="shared" si="20"/>
        <v>0</v>
      </c>
      <c r="P158" s="2"/>
      <c r="Q158" s="3"/>
      <c r="R158" s="94">
        <f t="shared" si="21"/>
        <v>0</v>
      </c>
      <c r="S158" s="3"/>
      <c r="T158" s="94">
        <f t="shared" si="23"/>
        <v>0</v>
      </c>
      <c r="U158" s="93">
        <f t="shared" si="24"/>
        <v>0</v>
      </c>
      <c r="V158" s="5" t="str">
        <f>IF(COUNTBLANK(G158:H158)+COUNTBLANK(J158:K158)+COUNTBLANK(M158:M158)+COUNTBLANK(P158:Q158)+COUNTBLANK(S158:S158)=8,"",
IF(G158&lt;Limity!$C$5," Data gotowości zbyt wczesna lub nie uzupełniona.","")&amp;
IF(G158&gt;Limity!$D$5," Data gotowości zbyt późna lub wypełnona nieprawidłowo.","")&amp;
IF(OR(ROUND(K158,2)&lt;=0,ROUND(Q158,2)&lt;=0,ROUND(M158,2)&lt;=0,ROUND(S158,2)&lt;=0,ROUND(H158,2)&lt;=0)," Co najmniej jedna wartość nie jest większa od zera.","")&amp;
IF(K158&gt;Limity!$D$6," Abonament za Usługę TD w Wariancie A ponad limit.","")&amp;
IF(Q158&gt;Limity!$D$7," Abonament za Usługę TD w Wariancie B ponad limit.","")&amp;
IF(Q158-K158&gt;Limity!$D$8," Różnica wartości abonamentów za Usługę TD wariantów A i B ponad limit.","")&amp;
IF(M158&gt;Limity!$D$9," Abonament za zwiększenie przepustowości w Wariancie A ponad limit.","")&amp;
IF(S158&gt;Limity!$D$10," Abonament za zwiększenie przepustowości w Wariancie B ponad limit.","")&amp;
IF(J158=""," Nie wskazano PWR. ",IF(ISERROR(VLOOKUP(J158,'Listy punktów styku'!$B$11:$B$41,1,FALSE))," Nie wskazano PWR z listy.",""))&amp;
IF(P158=""," Nie wskazano FPS. ",IF(ISERROR(VLOOKUP(P158,'Listy punktów styku'!$B$44:$B$61,1,FALSE))," Nie wskazano FPS z listy.","")))</f>
        <v/>
      </c>
    </row>
    <row r="159" spans="1:22" s="8" customFormat="1" x14ac:dyDescent="0.35">
      <c r="A159" s="112">
        <v>145</v>
      </c>
      <c r="B159" s="113">
        <v>84441872</v>
      </c>
      <c r="C159" s="114">
        <v>123225</v>
      </c>
      <c r="D159" s="141" t="s">
        <v>1362</v>
      </c>
      <c r="E159" s="141" t="s">
        <v>666</v>
      </c>
      <c r="F159" s="141" t="s">
        <v>1323</v>
      </c>
      <c r="G159" s="24"/>
      <c r="H159" s="3"/>
      <c r="I159" s="93">
        <f t="shared" si="22"/>
        <v>0</v>
      </c>
      <c r="J159" s="2"/>
      <c r="K159" s="3"/>
      <c r="L159" s="94">
        <f t="shared" si="18"/>
        <v>0</v>
      </c>
      <c r="M159" s="4"/>
      <c r="N159" s="94">
        <f t="shared" si="19"/>
        <v>0</v>
      </c>
      <c r="O159" s="94">
        <f t="shared" si="20"/>
        <v>0</v>
      </c>
      <c r="P159" s="2"/>
      <c r="Q159" s="3"/>
      <c r="R159" s="94">
        <f t="shared" si="21"/>
        <v>0</v>
      </c>
      <c r="S159" s="3"/>
      <c r="T159" s="94">
        <f t="shared" si="23"/>
        <v>0</v>
      </c>
      <c r="U159" s="93">
        <f t="shared" si="24"/>
        <v>0</v>
      </c>
      <c r="V159" s="5" t="str">
        <f>IF(COUNTBLANK(G159:H159)+COUNTBLANK(J159:K159)+COUNTBLANK(M159:M159)+COUNTBLANK(P159:Q159)+COUNTBLANK(S159:S159)=8,"",
IF(G159&lt;Limity!$C$5," Data gotowości zbyt wczesna lub nie uzupełniona.","")&amp;
IF(G159&gt;Limity!$D$5," Data gotowości zbyt późna lub wypełnona nieprawidłowo.","")&amp;
IF(OR(ROUND(K159,2)&lt;=0,ROUND(Q159,2)&lt;=0,ROUND(M159,2)&lt;=0,ROUND(S159,2)&lt;=0,ROUND(H159,2)&lt;=0)," Co najmniej jedna wartość nie jest większa od zera.","")&amp;
IF(K159&gt;Limity!$D$6," Abonament za Usługę TD w Wariancie A ponad limit.","")&amp;
IF(Q159&gt;Limity!$D$7," Abonament za Usługę TD w Wariancie B ponad limit.","")&amp;
IF(Q159-K159&gt;Limity!$D$8," Różnica wartości abonamentów za Usługę TD wariantów A i B ponad limit.","")&amp;
IF(M159&gt;Limity!$D$9," Abonament za zwiększenie przepustowości w Wariancie A ponad limit.","")&amp;
IF(S159&gt;Limity!$D$10," Abonament za zwiększenie przepustowości w Wariancie B ponad limit.","")&amp;
IF(J159=""," Nie wskazano PWR. ",IF(ISERROR(VLOOKUP(J159,'Listy punktów styku'!$B$11:$B$41,1,FALSE))," Nie wskazano PWR z listy.",""))&amp;
IF(P159=""," Nie wskazano FPS. ",IF(ISERROR(VLOOKUP(P159,'Listy punktów styku'!$B$44:$B$61,1,FALSE))," Nie wskazano FPS z listy.","")))</f>
        <v/>
      </c>
    </row>
    <row r="160" spans="1:22" s="8" customFormat="1" x14ac:dyDescent="0.35">
      <c r="A160" s="112">
        <v>146</v>
      </c>
      <c r="B160" s="113">
        <v>88601689</v>
      </c>
      <c r="C160" s="114">
        <v>18465</v>
      </c>
      <c r="D160" s="141" t="s">
        <v>1214</v>
      </c>
      <c r="E160" s="141"/>
      <c r="F160" s="144" t="s">
        <v>1215</v>
      </c>
      <c r="G160" s="24"/>
      <c r="H160" s="3"/>
      <c r="I160" s="93">
        <f t="shared" si="22"/>
        <v>0</v>
      </c>
      <c r="J160" s="2"/>
      <c r="K160" s="3"/>
      <c r="L160" s="94">
        <f t="shared" si="18"/>
        <v>0</v>
      </c>
      <c r="M160" s="4"/>
      <c r="N160" s="94">
        <f t="shared" si="19"/>
        <v>0</v>
      </c>
      <c r="O160" s="94">
        <f t="shared" si="20"/>
        <v>0</v>
      </c>
      <c r="P160" s="2"/>
      <c r="Q160" s="3"/>
      <c r="R160" s="94">
        <f t="shared" si="21"/>
        <v>0</v>
      </c>
      <c r="S160" s="3"/>
      <c r="T160" s="94">
        <f t="shared" si="23"/>
        <v>0</v>
      </c>
      <c r="U160" s="93">
        <f t="shared" si="24"/>
        <v>0</v>
      </c>
      <c r="V160" s="5" t="str">
        <f>IF(COUNTBLANK(G160:H160)+COUNTBLANK(J160:K160)+COUNTBLANK(M160:M160)+COUNTBLANK(P160:Q160)+COUNTBLANK(S160:S160)=8,"",
IF(G160&lt;Limity!$C$5," Data gotowości zbyt wczesna lub nie uzupełniona.","")&amp;
IF(G160&gt;Limity!$D$5," Data gotowości zbyt późna lub wypełnona nieprawidłowo.","")&amp;
IF(OR(ROUND(K160,2)&lt;=0,ROUND(Q160,2)&lt;=0,ROUND(M160,2)&lt;=0,ROUND(S160,2)&lt;=0,ROUND(H160,2)&lt;=0)," Co najmniej jedna wartość nie jest większa od zera.","")&amp;
IF(K160&gt;Limity!$D$6," Abonament za Usługę TD w Wariancie A ponad limit.","")&amp;
IF(Q160&gt;Limity!$D$7," Abonament za Usługę TD w Wariancie B ponad limit.","")&amp;
IF(Q160-K160&gt;Limity!$D$8," Różnica wartości abonamentów za Usługę TD wariantów A i B ponad limit.","")&amp;
IF(M160&gt;Limity!$D$9," Abonament za zwiększenie przepustowości w Wariancie A ponad limit.","")&amp;
IF(S160&gt;Limity!$D$10," Abonament za zwiększenie przepustowości w Wariancie B ponad limit.","")&amp;
IF(J160=""," Nie wskazano PWR. ",IF(ISERROR(VLOOKUP(J160,'Listy punktów styku'!$B$11:$B$41,1,FALSE))," Nie wskazano PWR z listy.",""))&amp;
IF(P160=""," Nie wskazano FPS. ",IF(ISERROR(VLOOKUP(P160,'Listy punktów styku'!$B$44:$B$61,1,FALSE))," Nie wskazano FPS z listy.","")))</f>
        <v/>
      </c>
    </row>
    <row r="161" spans="1:22" s="8" customFormat="1" x14ac:dyDescent="0.35">
      <c r="A161" s="112">
        <v>147</v>
      </c>
      <c r="B161" s="113">
        <v>14653310</v>
      </c>
      <c r="C161" s="114">
        <v>263757</v>
      </c>
      <c r="D161" s="116" t="s">
        <v>551</v>
      </c>
      <c r="E161" s="116" t="s">
        <v>1132</v>
      </c>
      <c r="F161" s="116">
        <v>1</v>
      </c>
      <c r="G161" s="24"/>
      <c r="H161" s="3"/>
      <c r="I161" s="93">
        <f t="shared" si="22"/>
        <v>0</v>
      </c>
      <c r="J161" s="2"/>
      <c r="K161" s="3"/>
      <c r="L161" s="94">
        <f t="shared" si="18"/>
        <v>0</v>
      </c>
      <c r="M161" s="4"/>
      <c r="N161" s="94">
        <f t="shared" si="19"/>
        <v>0</v>
      </c>
      <c r="O161" s="94">
        <f t="shared" si="20"/>
        <v>0</v>
      </c>
      <c r="P161" s="2"/>
      <c r="Q161" s="3"/>
      <c r="R161" s="94">
        <f t="shared" si="21"/>
        <v>0</v>
      </c>
      <c r="S161" s="3"/>
      <c r="T161" s="94">
        <f t="shared" si="23"/>
        <v>0</v>
      </c>
      <c r="U161" s="93">
        <f t="shared" si="24"/>
        <v>0</v>
      </c>
      <c r="V161" s="5" t="str">
        <f>IF(COUNTBLANK(G161:H161)+COUNTBLANK(J161:K161)+COUNTBLANK(M161:M161)+COUNTBLANK(P161:Q161)+COUNTBLANK(S161:S161)=8,"",
IF(G161&lt;Limity!$C$5," Data gotowości zbyt wczesna lub nie uzupełniona.","")&amp;
IF(G161&gt;Limity!$D$5," Data gotowości zbyt późna lub wypełnona nieprawidłowo.","")&amp;
IF(OR(ROUND(K161,2)&lt;=0,ROUND(Q161,2)&lt;=0,ROUND(M161,2)&lt;=0,ROUND(S161,2)&lt;=0,ROUND(H161,2)&lt;=0)," Co najmniej jedna wartość nie jest większa od zera.","")&amp;
IF(K161&gt;Limity!$D$6," Abonament za Usługę TD w Wariancie A ponad limit.","")&amp;
IF(Q161&gt;Limity!$D$7," Abonament za Usługę TD w Wariancie B ponad limit.","")&amp;
IF(Q161-K161&gt;Limity!$D$8," Różnica wartości abonamentów za Usługę TD wariantów A i B ponad limit.","")&amp;
IF(M161&gt;Limity!$D$9," Abonament za zwiększenie przepustowości w Wariancie A ponad limit.","")&amp;
IF(S161&gt;Limity!$D$10," Abonament za zwiększenie przepustowości w Wariancie B ponad limit.","")&amp;
IF(J161=""," Nie wskazano PWR. ",IF(ISERROR(VLOOKUP(J161,'Listy punktów styku'!$B$11:$B$41,1,FALSE))," Nie wskazano PWR z listy.",""))&amp;
IF(P161=""," Nie wskazano FPS. ",IF(ISERROR(VLOOKUP(P161,'Listy punktów styku'!$B$44:$B$61,1,FALSE))," Nie wskazano FPS z listy.","")))</f>
        <v/>
      </c>
    </row>
    <row r="162" spans="1:22" s="8" customFormat="1" x14ac:dyDescent="0.35">
      <c r="A162" s="112">
        <v>148</v>
      </c>
      <c r="B162" s="113">
        <v>2973784</v>
      </c>
      <c r="C162" s="114">
        <v>87148</v>
      </c>
      <c r="D162" s="116" t="s">
        <v>904</v>
      </c>
      <c r="E162" s="116" t="s">
        <v>99</v>
      </c>
      <c r="F162" s="116">
        <v>38</v>
      </c>
      <c r="G162" s="24"/>
      <c r="H162" s="3"/>
      <c r="I162" s="93">
        <f t="shared" si="22"/>
        <v>0</v>
      </c>
      <c r="J162" s="2"/>
      <c r="K162" s="3"/>
      <c r="L162" s="94">
        <f t="shared" si="18"/>
        <v>0</v>
      </c>
      <c r="M162" s="4"/>
      <c r="N162" s="94">
        <f t="shared" si="19"/>
        <v>0</v>
      </c>
      <c r="O162" s="94">
        <f t="shared" si="20"/>
        <v>0</v>
      </c>
      <c r="P162" s="2"/>
      <c r="Q162" s="3"/>
      <c r="R162" s="94">
        <f t="shared" si="21"/>
        <v>0</v>
      </c>
      <c r="S162" s="3"/>
      <c r="T162" s="94">
        <f t="shared" si="23"/>
        <v>0</v>
      </c>
      <c r="U162" s="93">
        <f t="shared" si="24"/>
        <v>0</v>
      </c>
      <c r="V162" s="5" t="str">
        <f>IF(COUNTBLANK(G162:H162)+COUNTBLANK(J162:K162)+COUNTBLANK(M162:M162)+COUNTBLANK(P162:Q162)+COUNTBLANK(S162:S162)=8,"",
IF(G162&lt;Limity!$C$5," Data gotowości zbyt wczesna lub nie uzupełniona.","")&amp;
IF(G162&gt;Limity!$D$5," Data gotowości zbyt późna lub wypełnona nieprawidłowo.","")&amp;
IF(OR(ROUND(K162,2)&lt;=0,ROUND(Q162,2)&lt;=0,ROUND(M162,2)&lt;=0,ROUND(S162,2)&lt;=0,ROUND(H162,2)&lt;=0)," Co najmniej jedna wartość nie jest większa od zera.","")&amp;
IF(K162&gt;Limity!$D$6," Abonament za Usługę TD w Wariancie A ponad limit.","")&amp;
IF(Q162&gt;Limity!$D$7," Abonament za Usługę TD w Wariancie B ponad limit.","")&amp;
IF(Q162-K162&gt;Limity!$D$8," Różnica wartości abonamentów za Usługę TD wariantów A i B ponad limit.","")&amp;
IF(M162&gt;Limity!$D$9," Abonament za zwiększenie przepustowości w Wariancie A ponad limit.","")&amp;
IF(S162&gt;Limity!$D$10," Abonament za zwiększenie przepustowości w Wariancie B ponad limit.","")&amp;
IF(J162=""," Nie wskazano PWR. ",IF(ISERROR(VLOOKUP(J162,'Listy punktów styku'!$B$11:$B$41,1,FALSE))," Nie wskazano PWR z listy.",""))&amp;
IF(P162=""," Nie wskazano FPS. ",IF(ISERROR(VLOOKUP(P162,'Listy punktów styku'!$B$44:$B$61,1,FALSE))," Nie wskazano FPS z listy.","")))</f>
        <v/>
      </c>
    </row>
    <row r="163" spans="1:22" s="8" customFormat="1" x14ac:dyDescent="0.35">
      <c r="A163" s="112">
        <v>149</v>
      </c>
      <c r="B163" s="113">
        <v>2971772</v>
      </c>
      <c r="C163" s="114">
        <v>60148</v>
      </c>
      <c r="D163" s="116" t="s">
        <v>902</v>
      </c>
      <c r="E163" s="116" t="s">
        <v>99</v>
      </c>
      <c r="F163" s="116">
        <v>48</v>
      </c>
      <c r="G163" s="24"/>
      <c r="H163" s="3"/>
      <c r="I163" s="93">
        <f t="shared" si="22"/>
        <v>0</v>
      </c>
      <c r="J163" s="2"/>
      <c r="K163" s="3"/>
      <c r="L163" s="94">
        <f t="shared" si="18"/>
        <v>0</v>
      </c>
      <c r="M163" s="4"/>
      <c r="N163" s="94">
        <f t="shared" si="19"/>
        <v>0</v>
      </c>
      <c r="O163" s="94">
        <f t="shared" si="20"/>
        <v>0</v>
      </c>
      <c r="P163" s="2"/>
      <c r="Q163" s="3"/>
      <c r="R163" s="94">
        <f t="shared" si="21"/>
        <v>0</v>
      </c>
      <c r="S163" s="3"/>
      <c r="T163" s="94">
        <f t="shared" si="23"/>
        <v>0</v>
      </c>
      <c r="U163" s="93">
        <f t="shared" si="24"/>
        <v>0</v>
      </c>
      <c r="V163" s="5" t="str">
        <f>IF(COUNTBLANK(G163:H163)+COUNTBLANK(J163:K163)+COUNTBLANK(M163:M163)+COUNTBLANK(P163:Q163)+COUNTBLANK(S163:S163)=8,"",
IF(G163&lt;Limity!$C$5," Data gotowości zbyt wczesna lub nie uzupełniona.","")&amp;
IF(G163&gt;Limity!$D$5," Data gotowości zbyt późna lub wypełnona nieprawidłowo.","")&amp;
IF(OR(ROUND(K163,2)&lt;=0,ROUND(Q163,2)&lt;=0,ROUND(M163,2)&lt;=0,ROUND(S163,2)&lt;=0,ROUND(H163,2)&lt;=0)," Co najmniej jedna wartość nie jest większa od zera.","")&amp;
IF(K163&gt;Limity!$D$6," Abonament za Usługę TD w Wariancie A ponad limit.","")&amp;
IF(Q163&gt;Limity!$D$7," Abonament za Usługę TD w Wariancie B ponad limit.","")&amp;
IF(Q163-K163&gt;Limity!$D$8," Różnica wartości abonamentów za Usługę TD wariantów A i B ponad limit.","")&amp;
IF(M163&gt;Limity!$D$9," Abonament za zwiększenie przepustowości w Wariancie A ponad limit.","")&amp;
IF(S163&gt;Limity!$D$10," Abonament za zwiększenie przepustowości w Wariancie B ponad limit.","")&amp;
IF(J163=""," Nie wskazano PWR. ",IF(ISERROR(VLOOKUP(J163,'Listy punktów styku'!$B$11:$B$41,1,FALSE))," Nie wskazano PWR z listy.",""))&amp;
IF(P163=""," Nie wskazano FPS. ",IF(ISERROR(VLOOKUP(P163,'Listy punktów styku'!$B$44:$B$61,1,FALSE))," Nie wskazano FPS z listy.","")))</f>
        <v/>
      </c>
    </row>
    <row r="164" spans="1:22" s="8" customFormat="1" x14ac:dyDescent="0.35">
      <c r="A164" s="112">
        <v>150</v>
      </c>
      <c r="B164" s="113">
        <v>2974009</v>
      </c>
      <c r="C164" s="114">
        <v>60568</v>
      </c>
      <c r="D164" s="116" t="s">
        <v>556</v>
      </c>
      <c r="E164" s="116" t="s">
        <v>99</v>
      </c>
      <c r="F164" s="116" t="s">
        <v>557</v>
      </c>
      <c r="G164" s="24"/>
      <c r="H164" s="3"/>
      <c r="I164" s="93">
        <f t="shared" si="22"/>
        <v>0</v>
      </c>
      <c r="J164" s="2"/>
      <c r="K164" s="3"/>
      <c r="L164" s="94">
        <f t="shared" si="18"/>
        <v>0</v>
      </c>
      <c r="M164" s="4"/>
      <c r="N164" s="94">
        <f t="shared" si="19"/>
        <v>0</v>
      </c>
      <c r="O164" s="94">
        <f t="shared" si="20"/>
        <v>0</v>
      </c>
      <c r="P164" s="2"/>
      <c r="Q164" s="3"/>
      <c r="R164" s="94">
        <f t="shared" si="21"/>
        <v>0</v>
      </c>
      <c r="S164" s="3"/>
      <c r="T164" s="94">
        <f t="shared" si="23"/>
        <v>0</v>
      </c>
      <c r="U164" s="93">
        <f t="shared" si="24"/>
        <v>0</v>
      </c>
      <c r="V164" s="5" t="str">
        <f>IF(COUNTBLANK(G164:H164)+COUNTBLANK(J164:K164)+COUNTBLANK(M164:M164)+COUNTBLANK(P164:Q164)+COUNTBLANK(S164:S164)=8,"",
IF(G164&lt;Limity!$C$5," Data gotowości zbyt wczesna lub nie uzupełniona.","")&amp;
IF(G164&gt;Limity!$D$5," Data gotowości zbyt późna lub wypełnona nieprawidłowo.","")&amp;
IF(OR(ROUND(K164,2)&lt;=0,ROUND(Q164,2)&lt;=0,ROUND(M164,2)&lt;=0,ROUND(S164,2)&lt;=0,ROUND(H164,2)&lt;=0)," Co najmniej jedna wartość nie jest większa od zera.","")&amp;
IF(K164&gt;Limity!$D$6," Abonament za Usługę TD w Wariancie A ponad limit.","")&amp;
IF(Q164&gt;Limity!$D$7," Abonament za Usługę TD w Wariancie B ponad limit.","")&amp;
IF(Q164-K164&gt;Limity!$D$8," Różnica wartości abonamentów za Usługę TD wariantów A i B ponad limit.","")&amp;
IF(M164&gt;Limity!$D$9," Abonament za zwiększenie przepustowości w Wariancie A ponad limit.","")&amp;
IF(S164&gt;Limity!$D$10," Abonament za zwiększenie przepustowości w Wariancie B ponad limit.","")&amp;
IF(J164=""," Nie wskazano PWR. ",IF(ISERROR(VLOOKUP(J164,'Listy punktów styku'!$B$11:$B$41,1,FALSE))," Nie wskazano PWR z listy.",""))&amp;
IF(P164=""," Nie wskazano FPS. ",IF(ISERROR(VLOOKUP(P164,'Listy punktów styku'!$B$44:$B$61,1,FALSE))," Nie wskazano FPS z listy.","")))</f>
        <v/>
      </c>
    </row>
    <row r="165" spans="1:22" s="8" customFormat="1" x14ac:dyDescent="0.35">
      <c r="A165" s="112">
        <v>151</v>
      </c>
      <c r="B165" s="113">
        <v>18326574</v>
      </c>
      <c r="C165" s="114">
        <v>52721</v>
      </c>
      <c r="D165" s="141" t="s">
        <v>1194</v>
      </c>
      <c r="E165" s="141" t="s">
        <v>1195</v>
      </c>
      <c r="F165" s="144" t="s">
        <v>1091</v>
      </c>
      <c r="G165" s="24"/>
      <c r="H165" s="3"/>
      <c r="I165" s="93">
        <f t="shared" si="22"/>
        <v>0</v>
      </c>
      <c r="J165" s="2"/>
      <c r="K165" s="3"/>
      <c r="L165" s="94">
        <f t="shared" si="18"/>
        <v>0</v>
      </c>
      <c r="M165" s="4"/>
      <c r="N165" s="94">
        <f t="shared" si="19"/>
        <v>0</v>
      </c>
      <c r="O165" s="94">
        <f t="shared" si="20"/>
        <v>0</v>
      </c>
      <c r="P165" s="2"/>
      <c r="Q165" s="3"/>
      <c r="R165" s="94">
        <f t="shared" si="21"/>
        <v>0</v>
      </c>
      <c r="S165" s="3"/>
      <c r="T165" s="94">
        <f t="shared" si="23"/>
        <v>0</v>
      </c>
      <c r="U165" s="93">
        <f t="shared" si="24"/>
        <v>0</v>
      </c>
      <c r="V165" s="5" t="str">
        <f>IF(COUNTBLANK(G165:H165)+COUNTBLANK(J165:K165)+COUNTBLANK(M165:M165)+COUNTBLANK(P165:Q165)+COUNTBLANK(S165:S165)=8,"",
IF(G165&lt;Limity!$C$5," Data gotowości zbyt wczesna lub nie uzupełniona.","")&amp;
IF(G165&gt;Limity!$D$5," Data gotowości zbyt późna lub wypełnona nieprawidłowo.","")&amp;
IF(OR(ROUND(K165,2)&lt;=0,ROUND(Q165,2)&lt;=0,ROUND(M165,2)&lt;=0,ROUND(S165,2)&lt;=0,ROUND(H165,2)&lt;=0)," Co najmniej jedna wartość nie jest większa od zera.","")&amp;
IF(K165&gt;Limity!$D$6," Abonament za Usługę TD w Wariancie A ponad limit.","")&amp;
IF(Q165&gt;Limity!$D$7," Abonament za Usługę TD w Wariancie B ponad limit.","")&amp;
IF(Q165-K165&gt;Limity!$D$8," Różnica wartości abonamentów za Usługę TD wariantów A i B ponad limit.","")&amp;
IF(M165&gt;Limity!$D$9," Abonament za zwiększenie przepustowości w Wariancie A ponad limit.","")&amp;
IF(S165&gt;Limity!$D$10," Abonament za zwiększenie przepustowości w Wariancie B ponad limit.","")&amp;
IF(J165=""," Nie wskazano PWR. ",IF(ISERROR(VLOOKUP(J165,'Listy punktów styku'!$B$11:$B$41,1,FALSE))," Nie wskazano PWR z listy.",""))&amp;
IF(P165=""," Nie wskazano FPS. ",IF(ISERROR(VLOOKUP(P165,'Listy punktów styku'!$B$44:$B$61,1,FALSE))," Nie wskazano FPS z listy.","")))</f>
        <v/>
      </c>
    </row>
    <row r="166" spans="1:22" s="8" customFormat="1" x14ac:dyDescent="0.35">
      <c r="A166" s="112">
        <v>152</v>
      </c>
      <c r="B166" s="113">
        <v>3036854</v>
      </c>
      <c r="C166" s="114" t="s">
        <v>559</v>
      </c>
      <c r="D166" s="116" t="s">
        <v>563</v>
      </c>
      <c r="E166" s="116" t="s">
        <v>99</v>
      </c>
      <c r="F166" s="116">
        <v>32</v>
      </c>
      <c r="G166" s="24"/>
      <c r="H166" s="3"/>
      <c r="I166" s="93">
        <f t="shared" si="22"/>
        <v>0</v>
      </c>
      <c r="J166" s="2"/>
      <c r="K166" s="3"/>
      <c r="L166" s="94">
        <f t="shared" si="18"/>
        <v>0</v>
      </c>
      <c r="M166" s="4"/>
      <c r="N166" s="94">
        <f t="shared" si="19"/>
        <v>0</v>
      </c>
      <c r="O166" s="94">
        <f t="shared" si="20"/>
        <v>0</v>
      </c>
      <c r="P166" s="2"/>
      <c r="Q166" s="3"/>
      <c r="R166" s="94">
        <f t="shared" si="21"/>
        <v>0</v>
      </c>
      <c r="S166" s="3"/>
      <c r="T166" s="94">
        <f t="shared" si="23"/>
        <v>0</v>
      </c>
      <c r="U166" s="93">
        <f t="shared" si="24"/>
        <v>0</v>
      </c>
      <c r="V166" s="5" t="str">
        <f>IF(COUNTBLANK(G166:H166)+COUNTBLANK(J166:K166)+COUNTBLANK(M166:M166)+COUNTBLANK(P166:Q166)+COUNTBLANK(S166:S166)=8,"",
IF(G166&lt;Limity!$C$5," Data gotowości zbyt wczesna lub nie uzupełniona.","")&amp;
IF(G166&gt;Limity!$D$5," Data gotowości zbyt późna lub wypełnona nieprawidłowo.","")&amp;
IF(OR(ROUND(K166,2)&lt;=0,ROUND(Q166,2)&lt;=0,ROUND(M166,2)&lt;=0,ROUND(S166,2)&lt;=0,ROUND(H166,2)&lt;=0)," Co najmniej jedna wartość nie jest większa od zera.","")&amp;
IF(K166&gt;Limity!$D$6," Abonament za Usługę TD w Wariancie A ponad limit.","")&amp;
IF(Q166&gt;Limity!$D$7," Abonament za Usługę TD w Wariancie B ponad limit.","")&amp;
IF(Q166-K166&gt;Limity!$D$8," Różnica wartości abonamentów za Usługę TD wariantów A i B ponad limit.","")&amp;
IF(M166&gt;Limity!$D$9," Abonament za zwiększenie przepustowości w Wariancie A ponad limit.","")&amp;
IF(S166&gt;Limity!$D$10," Abonament za zwiększenie przepustowości w Wariancie B ponad limit.","")&amp;
IF(J166=""," Nie wskazano PWR. ",IF(ISERROR(VLOOKUP(J166,'Listy punktów styku'!$B$11:$B$41,1,FALSE))," Nie wskazano PWR z listy.",""))&amp;
IF(P166=""," Nie wskazano FPS. ",IF(ISERROR(VLOOKUP(P166,'Listy punktów styku'!$B$44:$B$61,1,FALSE))," Nie wskazano FPS z listy.","")))</f>
        <v/>
      </c>
    </row>
    <row r="167" spans="1:22" s="8" customFormat="1" x14ac:dyDescent="0.35">
      <c r="A167" s="112">
        <v>153</v>
      </c>
      <c r="B167" s="113">
        <v>48339806</v>
      </c>
      <c r="C167" s="114">
        <v>105426</v>
      </c>
      <c r="D167" s="116" t="s">
        <v>946</v>
      </c>
      <c r="E167" s="116"/>
      <c r="F167" s="116" t="s">
        <v>1570</v>
      </c>
      <c r="G167" s="24"/>
      <c r="H167" s="3"/>
      <c r="I167" s="93">
        <f t="shared" si="22"/>
        <v>0</v>
      </c>
      <c r="J167" s="2"/>
      <c r="K167" s="3"/>
      <c r="L167" s="94">
        <f t="shared" si="18"/>
        <v>0</v>
      </c>
      <c r="M167" s="4"/>
      <c r="N167" s="94">
        <f t="shared" si="19"/>
        <v>0</v>
      </c>
      <c r="O167" s="94">
        <f t="shared" si="20"/>
        <v>0</v>
      </c>
      <c r="P167" s="2"/>
      <c r="Q167" s="3"/>
      <c r="R167" s="94">
        <f t="shared" si="21"/>
        <v>0</v>
      </c>
      <c r="S167" s="3"/>
      <c r="T167" s="94">
        <f t="shared" si="23"/>
        <v>0</v>
      </c>
      <c r="U167" s="93">
        <f t="shared" si="24"/>
        <v>0</v>
      </c>
      <c r="V167" s="5" t="str">
        <f>IF(COUNTBLANK(G167:H167)+COUNTBLANK(J167:K167)+COUNTBLANK(M167:M167)+COUNTBLANK(P167:Q167)+COUNTBLANK(S167:S167)=8,"",
IF(G167&lt;Limity!$C$5," Data gotowości zbyt wczesna lub nie uzupełniona.","")&amp;
IF(G167&gt;Limity!$D$5," Data gotowości zbyt późna lub wypełnona nieprawidłowo.","")&amp;
IF(OR(ROUND(K167,2)&lt;=0,ROUND(Q167,2)&lt;=0,ROUND(M167,2)&lt;=0,ROUND(S167,2)&lt;=0,ROUND(H167,2)&lt;=0)," Co najmniej jedna wartość nie jest większa od zera.","")&amp;
IF(K167&gt;Limity!$D$6," Abonament za Usługę TD w Wariancie A ponad limit.","")&amp;
IF(Q167&gt;Limity!$D$7," Abonament za Usługę TD w Wariancie B ponad limit.","")&amp;
IF(Q167-K167&gt;Limity!$D$8," Różnica wartości abonamentów za Usługę TD wariantów A i B ponad limit.","")&amp;
IF(M167&gt;Limity!$D$9," Abonament za zwiększenie przepustowości w Wariancie A ponad limit.","")&amp;
IF(S167&gt;Limity!$D$10," Abonament za zwiększenie przepustowości w Wariancie B ponad limit.","")&amp;
IF(J167=""," Nie wskazano PWR. ",IF(ISERROR(VLOOKUP(J167,'Listy punktów styku'!$B$11:$B$41,1,FALSE))," Nie wskazano PWR z listy.",""))&amp;
IF(P167=""," Nie wskazano FPS. ",IF(ISERROR(VLOOKUP(P167,'Listy punktów styku'!$B$44:$B$61,1,FALSE))," Nie wskazano FPS z listy.","")))</f>
        <v/>
      </c>
    </row>
    <row r="168" spans="1:22" s="8" customFormat="1" x14ac:dyDescent="0.35">
      <c r="A168" s="112">
        <v>154</v>
      </c>
      <c r="B168" s="113">
        <v>3043092</v>
      </c>
      <c r="C168" s="114">
        <v>74578</v>
      </c>
      <c r="D168" s="116" t="s">
        <v>568</v>
      </c>
      <c r="E168" s="116" t="s">
        <v>99</v>
      </c>
      <c r="F168" s="116" t="s">
        <v>1051</v>
      </c>
      <c r="G168" s="24"/>
      <c r="H168" s="3"/>
      <c r="I168" s="93">
        <f t="shared" si="22"/>
        <v>0</v>
      </c>
      <c r="J168" s="2"/>
      <c r="K168" s="3"/>
      <c r="L168" s="94">
        <f t="shared" si="18"/>
        <v>0</v>
      </c>
      <c r="M168" s="4"/>
      <c r="N168" s="94">
        <f t="shared" si="19"/>
        <v>0</v>
      </c>
      <c r="O168" s="94">
        <f t="shared" si="20"/>
        <v>0</v>
      </c>
      <c r="P168" s="2"/>
      <c r="Q168" s="3"/>
      <c r="R168" s="94">
        <f t="shared" si="21"/>
        <v>0</v>
      </c>
      <c r="S168" s="3"/>
      <c r="T168" s="94">
        <f t="shared" si="23"/>
        <v>0</v>
      </c>
      <c r="U168" s="93">
        <f t="shared" si="24"/>
        <v>0</v>
      </c>
      <c r="V168" s="5" t="str">
        <f>IF(COUNTBLANK(G168:H168)+COUNTBLANK(J168:K168)+COUNTBLANK(M168:M168)+COUNTBLANK(P168:Q168)+COUNTBLANK(S168:S168)=8,"",
IF(G168&lt;Limity!$C$5," Data gotowości zbyt wczesna lub nie uzupełniona.","")&amp;
IF(G168&gt;Limity!$D$5," Data gotowości zbyt późna lub wypełnona nieprawidłowo.","")&amp;
IF(OR(ROUND(K168,2)&lt;=0,ROUND(Q168,2)&lt;=0,ROUND(M168,2)&lt;=0,ROUND(S168,2)&lt;=0,ROUND(H168,2)&lt;=0)," Co najmniej jedna wartość nie jest większa od zera.","")&amp;
IF(K168&gt;Limity!$D$6," Abonament za Usługę TD w Wariancie A ponad limit.","")&amp;
IF(Q168&gt;Limity!$D$7," Abonament za Usługę TD w Wariancie B ponad limit.","")&amp;
IF(Q168-K168&gt;Limity!$D$8," Różnica wartości abonamentów za Usługę TD wariantów A i B ponad limit.","")&amp;
IF(M168&gt;Limity!$D$9," Abonament za zwiększenie przepustowości w Wariancie A ponad limit.","")&amp;
IF(S168&gt;Limity!$D$10," Abonament za zwiększenie przepustowości w Wariancie B ponad limit.","")&amp;
IF(J168=""," Nie wskazano PWR. ",IF(ISERROR(VLOOKUP(J168,'Listy punktów styku'!$B$11:$B$41,1,FALSE))," Nie wskazano PWR z listy.",""))&amp;
IF(P168=""," Nie wskazano FPS. ",IF(ISERROR(VLOOKUP(P168,'Listy punktów styku'!$B$44:$B$61,1,FALSE))," Nie wskazano FPS z listy.","")))</f>
        <v/>
      </c>
    </row>
    <row r="169" spans="1:22" s="8" customFormat="1" x14ac:dyDescent="0.35">
      <c r="A169" s="112">
        <v>155</v>
      </c>
      <c r="B169" s="113">
        <v>3060352</v>
      </c>
      <c r="C169" s="114" t="s">
        <v>569</v>
      </c>
      <c r="D169" s="116" t="s">
        <v>573</v>
      </c>
      <c r="E169" s="116" t="s">
        <v>99</v>
      </c>
      <c r="F169" s="116">
        <v>18</v>
      </c>
      <c r="G169" s="24"/>
      <c r="H169" s="3"/>
      <c r="I169" s="93">
        <f t="shared" si="22"/>
        <v>0</v>
      </c>
      <c r="J169" s="2"/>
      <c r="K169" s="3"/>
      <c r="L169" s="94">
        <f t="shared" si="18"/>
        <v>0</v>
      </c>
      <c r="M169" s="4"/>
      <c r="N169" s="94">
        <f t="shared" si="19"/>
        <v>0</v>
      </c>
      <c r="O169" s="94">
        <f t="shared" si="20"/>
        <v>0</v>
      </c>
      <c r="P169" s="2"/>
      <c r="Q169" s="3"/>
      <c r="R169" s="94">
        <f t="shared" si="21"/>
        <v>0</v>
      </c>
      <c r="S169" s="3"/>
      <c r="T169" s="94">
        <f t="shared" si="23"/>
        <v>0</v>
      </c>
      <c r="U169" s="93">
        <f t="shared" si="24"/>
        <v>0</v>
      </c>
      <c r="V169" s="5" t="str">
        <f>IF(COUNTBLANK(G169:H169)+COUNTBLANK(J169:K169)+COUNTBLANK(M169:M169)+COUNTBLANK(P169:Q169)+COUNTBLANK(S169:S169)=8,"",
IF(G169&lt;Limity!$C$5," Data gotowości zbyt wczesna lub nie uzupełniona.","")&amp;
IF(G169&gt;Limity!$D$5," Data gotowości zbyt późna lub wypełnona nieprawidłowo.","")&amp;
IF(OR(ROUND(K169,2)&lt;=0,ROUND(Q169,2)&lt;=0,ROUND(M169,2)&lt;=0,ROUND(S169,2)&lt;=0,ROUND(H169,2)&lt;=0)," Co najmniej jedna wartość nie jest większa od zera.","")&amp;
IF(K169&gt;Limity!$D$6," Abonament za Usługę TD w Wariancie A ponad limit.","")&amp;
IF(Q169&gt;Limity!$D$7," Abonament za Usługę TD w Wariancie B ponad limit.","")&amp;
IF(Q169-K169&gt;Limity!$D$8," Różnica wartości abonamentów za Usługę TD wariantów A i B ponad limit.","")&amp;
IF(M169&gt;Limity!$D$9," Abonament za zwiększenie przepustowości w Wariancie A ponad limit.","")&amp;
IF(S169&gt;Limity!$D$10," Abonament za zwiększenie przepustowości w Wariancie B ponad limit.","")&amp;
IF(J169=""," Nie wskazano PWR. ",IF(ISERROR(VLOOKUP(J169,'Listy punktów styku'!$B$11:$B$41,1,FALSE))," Nie wskazano PWR z listy.",""))&amp;
IF(P169=""," Nie wskazano FPS. ",IF(ISERROR(VLOOKUP(P169,'Listy punktów styku'!$B$44:$B$61,1,FALSE))," Nie wskazano FPS z listy.","")))</f>
        <v/>
      </c>
    </row>
    <row r="170" spans="1:22" s="8" customFormat="1" x14ac:dyDescent="0.35">
      <c r="A170" s="112">
        <v>156</v>
      </c>
      <c r="B170" s="113">
        <v>3326915</v>
      </c>
      <c r="C170" s="114">
        <v>118779</v>
      </c>
      <c r="D170" s="116" t="s">
        <v>977</v>
      </c>
      <c r="E170" s="116"/>
      <c r="F170" s="116">
        <v>3</v>
      </c>
      <c r="G170" s="24"/>
      <c r="H170" s="3"/>
      <c r="I170" s="93">
        <f t="shared" si="22"/>
        <v>0</v>
      </c>
      <c r="J170" s="2"/>
      <c r="K170" s="3"/>
      <c r="L170" s="94">
        <f t="shared" si="18"/>
        <v>0</v>
      </c>
      <c r="M170" s="4"/>
      <c r="N170" s="94">
        <f t="shared" si="19"/>
        <v>0</v>
      </c>
      <c r="O170" s="94">
        <f t="shared" si="20"/>
        <v>0</v>
      </c>
      <c r="P170" s="2"/>
      <c r="Q170" s="3"/>
      <c r="R170" s="94">
        <f t="shared" si="21"/>
        <v>0</v>
      </c>
      <c r="S170" s="3"/>
      <c r="T170" s="94">
        <f t="shared" si="23"/>
        <v>0</v>
      </c>
      <c r="U170" s="93">
        <f t="shared" si="24"/>
        <v>0</v>
      </c>
      <c r="V170" s="5" t="str">
        <f>IF(COUNTBLANK(G170:H170)+COUNTBLANK(J170:K170)+COUNTBLANK(M170:M170)+COUNTBLANK(P170:Q170)+COUNTBLANK(S170:S170)=8,"",
IF(G170&lt;Limity!$C$5," Data gotowości zbyt wczesna lub nie uzupełniona.","")&amp;
IF(G170&gt;Limity!$D$5," Data gotowości zbyt późna lub wypełnona nieprawidłowo.","")&amp;
IF(OR(ROUND(K170,2)&lt;=0,ROUND(Q170,2)&lt;=0,ROUND(M170,2)&lt;=0,ROUND(S170,2)&lt;=0,ROUND(H170,2)&lt;=0)," Co najmniej jedna wartość nie jest większa od zera.","")&amp;
IF(K170&gt;Limity!$D$6," Abonament za Usługę TD w Wariancie A ponad limit.","")&amp;
IF(Q170&gt;Limity!$D$7," Abonament za Usługę TD w Wariancie B ponad limit.","")&amp;
IF(Q170-K170&gt;Limity!$D$8," Różnica wartości abonamentów za Usługę TD wariantów A i B ponad limit.","")&amp;
IF(M170&gt;Limity!$D$9," Abonament za zwiększenie przepustowości w Wariancie A ponad limit.","")&amp;
IF(S170&gt;Limity!$D$10," Abonament za zwiększenie przepustowości w Wariancie B ponad limit.","")&amp;
IF(J170=""," Nie wskazano PWR. ",IF(ISERROR(VLOOKUP(J170,'Listy punktów styku'!$B$11:$B$41,1,FALSE))," Nie wskazano PWR z listy.",""))&amp;
IF(P170=""," Nie wskazano FPS. ",IF(ISERROR(VLOOKUP(P170,'Listy punktów styku'!$B$44:$B$61,1,FALSE))," Nie wskazano FPS z listy.","")))</f>
        <v/>
      </c>
    </row>
    <row r="171" spans="1:22" s="8" customFormat="1" x14ac:dyDescent="0.35">
      <c r="A171" s="112">
        <v>157</v>
      </c>
      <c r="B171" s="113">
        <v>3262466</v>
      </c>
      <c r="C171" s="114">
        <v>6639</v>
      </c>
      <c r="D171" s="116" t="s">
        <v>581</v>
      </c>
      <c r="E171" s="116" t="s">
        <v>582</v>
      </c>
      <c r="F171" s="116">
        <v>49</v>
      </c>
      <c r="G171" s="24"/>
      <c r="H171" s="3"/>
      <c r="I171" s="93">
        <f t="shared" si="22"/>
        <v>0</v>
      </c>
      <c r="J171" s="2"/>
      <c r="K171" s="3"/>
      <c r="L171" s="94">
        <f t="shared" si="18"/>
        <v>0</v>
      </c>
      <c r="M171" s="4"/>
      <c r="N171" s="94">
        <f t="shared" si="19"/>
        <v>0</v>
      </c>
      <c r="O171" s="94">
        <f t="shared" si="20"/>
        <v>0</v>
      </c>
      <c r="P171" s="2"/>
      <c r="Q171" s="3"/>
      <c r="R171" s="94">
        <f t="shared" si="21"/>
        <v>0</v>
      </c>
      <c r="S171" s="3"/>
      <c r="T171" s="94">
        <f t="shared" si="23"/>
        <v>0</v>
      </c>
      <c r="U171" s="93">
        <f t="shared" si="24"/>
        <v>0</v>
      </c>
      <c r="V171" s="5" t="str">
        <f>IF(COUNTBLANK(G171:H171)+COUNTBLANK(J171:K171)+COUNTBLANK(M171:M171)+COUNTBLANK(P171:Q171)+COUNTBLANK(S171:S171)=8,"",
IF(G171&lt;Limity!$C$5," Data gotowości zbyt wczesna lub nie uzupełniona.","")&amp;
IF(G171&gt;Limity!$D$5," Data gotowości zbyt późna lub wypełnona nieprawidłowo.","")&amp;
IF(OR(ROUND(K171,2)&lt;=0,ROUND(Q171,2)&lt;=0,ROUND(M171,2)&lt;=0,ROUND(S171,2)&lt;=0,ROUND(H171,2)&lt;=0)," Co najmniej jedna wartość nie jest większa od zera.","")&amp;
IF(K171&gt;Limity!$D$6," Abonament za Usługę TD w Wariancie A ponad limit.","")&amp;
IF(Q171&gt;Limity!$D$7," Abonament za Usługę TD w Wariancie B ponad limit.","")&amp;
IF(Q171-K171&gt;Limity!$D$8," Różnica wartości abonamentów za Usługę TD wariantów A i B ponad limit.","")&amp;
IF(M171&gt;Limity!$D$9," Abonament za zwiększenie przepustowości w Wariancie A ponad limit.","")&amp;
IF(S171&gt;Limity!$D$10," Abonament za zwiększenie przepustowości w Wariancie B ponad limit.","")&amp;
IF(J171=""," Nie wskazano PWR. ",IF(ISERROR(VLOOKUP(J171,'Listy punktów styku'!$B$11:$B$41,1,FALSE))," Nie wskazano PWR z listy.",""))&amp;
IF(P171=""," Nie wskazano FPS. ",IF(ISERROR(VLOOKUP(P171,'Listy punktów styku'!$B$44:$B$61,1,FALSE))," Nie wskazano FPS z listy.","")))</f>
        <v/>
      </c>
    </row>
    <row r="172" spans="1:22" s="8" customFormat="1" x14ac:dyDescent="0.35">
      <c r="A172" s="112">
        <v>158</v>
      </c>
      <c r="B172" s="113">
        <v>3261939</v>
      </c>
      <c r="C172" s="114">
        <v>6642</v>
      </c>
      <c r="D172" s="116" t="s">
        <v>579</v>
      </c>
      <c r="E172" s="116" t="s">
        <v>99</v>
      </c>
      <c r="F172" s="116">
        <v>83</v>
      </c>
      <c r="G172" s="24"/>
      <c r="H172" s="3"/>
      <c r="I172" s="93">
        <f t="shared" si="22"/>
        <v>0</v>
      </c>
      <c r="J172" s="2"/>
      <c r="K172" s="3"/>
      <c r="L172" s="94">
        <f t="shared" si="18"/>
        <v>0</v>
      </c>
      <c r="M172" s="4"/>
      <c r="N172" s="94">
        <f t="shared" si="19"/>
        <v>0</v>
      </c>
      <c r="O172" s="94">
        <f t="shared" si="20"/>
        <v>0</v>
      </c>
      <c r="P172" s="2"/>
      <c r="Q172" s="3"/>
      <c r="R172" s="94">
        <f t="shared" si="21"/>
        <v>0</v>
      </c>
      <c r="S172" s="3"/>
      <c r="T172" s="94">
        <f t="shared" si="23"/>
        <v>0</v>
      </c>
      <c r="U172" s="93">
        <f t="shared" si="24"/>
        <v>0</v>
      </c>
      <c r="V172" s="5" t="str">
        <f>IF(COUNTBLANK(G172:H172)+COUNTBLANK(J172:K172)+COUNTBLANK(M172:M172)+COUNTBLANK(P172:Q172)+COUNTBLANK(S172:S172)=8,"",
IF(G172&lt;Limity!$C$5," Data gotowości zbyt wczesna lub nie uzupełniona.","")&amp;
IF(G172&gt;Limity!$D$5," Data gotowości zbyt późna lub wypełnona nieprawidłowo.","")&amp;
IF(OR(ROUND(K172,2)&lt;=0,ROUND(Q172,2)&lt;=0,ROUND(M172,2)&lt;=0,ROUND(S172,2)&lt;=0,ROUND(H172,2)&lt;=0)," Co najmniej jedna wartość nie jest większa od zera.","")&amp;
IF(K172&gt;Limity!$D$6," Abonament za Usługę TD w Wariancie A ponad limit.","")&amp;
IF(Q172&gt;Limity!$D$7," Abonament za Usługę TD w Wariancie B ponad limit.","")&amp;
IF(Q172-K172&gt;Limity!$D$8," Różnica wartości abonamentów za Usługę TD wariantów A i B ponad limit.","")&amp;
IF(M172&gt;Limity!$D$9," Abonament za zwiększenie przepustowości w Wariancie A ponad limit.","")&amp;
IF(S172&gt;Limity!$D$10," Abonament za zwiększenie przepustowości w Wariancie B ponad limit.","")&amp;
IF(J172=""," Nie wskazano PWR. ",IF(ISERROR(VLOOKUP(J172,'Listy punktów styku'!$B$11:$B$41,1,FALSE))," Nie wskazano PWR z listy.",""))&amp;
IF(P172=""," Nie wskazano FPS. ",IF(ISERROR(VLOOKUP(P172,'Listy punktów styku'!$B$44:$B$61,1,FALSE))," Nie wskazano FPS z listy.","")))</f>
        <v/>
      </c>
    </row>
    <row r="173" spans="1:22" s="8" customFormat="1" x14ac:dyDescent="0.35">
      <c r="A173" s="112">
        <v>159</v>
      </c>
      <c r="B173" s="113">
        <v>10167487</v>
      </c>
      <c r="C173" s="114">
        <v>131996</v>
      </c>
      <c r="D173" s="116" t="s">
        <v>236</v>
      </c>
      <c r="E173" s="116"/>
      <c r="F173" s="116">
        <v>23</v>
      </c>
      <c r="G173" s="24"/>
      <c r="H173" s="3"/>
      <c r="I173" s="93">
        <f t="shared" si="22"/>
        <v>0</v>
      </c>
      <c r="J173" s="2"/>
      <c r="K173" s="3"/>
      <c r="L173" s="94">
        <f t="shared" si="18"/>
        <v>0</v>
      </c>
      <c r="M173" s="4"/>
      <c r="N173" s="94">
        <f t="shared" si="19"/>
        <v>0</v>
      </c>
      <c r="O173" s="94">
        <f t="shared" si="20"/>
        <v>0</v>
      </c>
      <c r="P173" s="2"/>
      <c r="Q173" s="3"/>
      <c r="R173" s="94">
        <f t="shared" si="21"/>
        <v>0</v>
      </c>
      <c r="S173" s="3"/>
      <c r="T173" s="94">
        <f t="shared" si="23"/>
        <v>0</v>
      </c>
      <c r="U173" s="93">
        <f t="shared" si="24"/>
        <v>0</v>
      </c>
      <c r="V173" s="5" t="str">
        <f>IF(COUNTBLANK(G173:H173)+COUNTBLANK(J173:K173)+COUNTBLANK(M173:M173)+COUNTBLANK(P173:Q173)+COUNTBLANK(S173:S173)=8,"",
IF(G173&lt;Limity!$C$5," Data gotowości zbyt wczesna lub nie uzupełniona.","")&amp;
IF(G173&gt;Limity!$D$5," Data gotowości zbyt późna lub wypełnona nieprawidłowo.","")&amp;
IF(OR(ROUND(K173,2)&lt;=0,ROUND(Q173,2)&lt;=0,ROUND(M173,2)&lt;=0,ROUND(S173,2)&lt;=0,ROUND(H173,2)&lt;=0)," Co najmniej jedna wartość nie jest większa od zera.","")&amp;
IF(K173&gt;Limity!$D$6," Abonament za Usługę TD w Wariancie A ponad limit.","")&amp;
IF(Q173&gt;Limity!$D$7," Abonament za Usługę TD w Wariancie B ponad limit.","")&amp;
IF(Q173-K173&gt;Limity!$D$8," Różnica wartości abonamentów za Usługę TD wariantów A i B ponad limit.","")&amp;
IF(M173&gt;Limity!$D$9," Abonament za zwiększenie przepustowości w Wariancie A ponad limit.","")&amp;
IF(S173&gt;Limity!$D$10," Abonament za zwiększenie przepustowości w Wariancie B ponad limit.","")&amp;
IF(J173=""," Nie wskazano PWR. ",IF(ISERROR(VLOOKUP(J173,'Listy punktów styku'!$B$11:$B$41,1,FALSE))," Nie wskazano PWR z listy.",""))&amp;
IF(P173=""," Nie wskazano FPS. ",IF(ISERROR(VLOOKUP(P173,'Listy punktów styku'!$B$44:$B$61,1,FALSE))," Nie wskazano FPS z listy.","")))</f>
        <v/>
      </c>
    </row>
    <row r="174" spans="1:22" s="8" customFormat="1" x14ac:dyDescent="0.35">
      <c r="A174" s="112">
        <v>160</v>
      </c>
      <c r="B174" s="113">
        <v>122650</v>
      </c>
      <c r="C174" s="114">
        <v>273181</v>
      </c>
      <c r="D174" s="116" t="s">
        <v>588</v>
      </c>
      <c r="E174" s="116" t="s">
        <v>99</v>
      </c>
      <c r="F174" s="116" t="s">
        <v>589</v>
      </c>
      <c r="G174" s="24"/>
      <c r="H174" s="3"/>
      <c r="I174" s="93">
        <f t="shared" si="22"/>
        <v>0</v>
      </c>
      <c r="J174" s="2"/>
      <c r="K174" s="3"/>
      <c r="L174" s="94">
        <f t="shared" si="18"/>
        <v>0</v>
      </c>
      <c r="M174" s="4"/>
      <c r="N174" s="94">
        <f t="shared" si="19"/>
        <v>0</v>
      </c>
      <c r="O174" s="94">
        <f t="shared" si="20"/>
        <v>0</v>
      </c>
      <c r="P174" s="2"/>
      <c r="Q174" s="3"/>
      <c r="R174" s="94">
        <f t="shared" si="21"/>
        <v>0</v>
      </c>
      <c r="S174" s="3"/>
      <c r="T174" s="94">
        <f t="shared" si="23"/>
        <v>0</v>
      </c>
      <c r="U174" s="93">
        <f t="shared" si="24"/>
        <v>0</v>
      </c>
      <c r="V174" s="5" t="str">
        <f>IF(COUNTBLANK(G174:H174)+COUNTBLANK(J174:K174)+COUNTBLANK(M174:M174)+COUNTBLANK(P174:Q174)+COUNTBLANK(S174:S174)=8,"",
IF(G174&lt;Limity!$C$5," Data gotowości zbyt wczesna lub nie uzupełniona.","")&amp;
IF(G174&gt;Limity!$D$5," Data gotowości zbyt późna lub wypełnona nieprawidłowo.","")&amp;
IF(OR(ROUND(K174,2)&lt;=0,ROUND(Q174,2)&lt;=0,ROUND(M174,2)&lt;=0,ROUND(S174,2)&lt;=0,ROUND(H174,2)&lt;=0)," Co najmniej jedna wartość nie jest większa od zera.","")&amp;
IF(K174&gt;Limity!$D$6," Abonament za Usługę TD w Wariancie A ponad limit.","")&amp;
IF(Q174&gt;Limity!$D$7," Abonament za Usługę TD w Wariancie B ponad limit.","")&amp;
IF(Q174-K174&gt;Limity!$D$8," Różnica wartości abonamentów za Usługę TD wariantów A i B ponad limit.","")&amp;
IF(M174&gt;Limity!$D$9," Abonament za zwiększenie przepustowości w Wariancie A ponad limit.","")&amp;
IF(S174&gt;Limity!$D$10," Abonament za zwiększenie przepustowości w Wariancie B ponad limit.","")&amp;
IF(J174=""," Nie wskazano PWR. ",IF(ISERROR(VLOOKUP(J174,'Listy punktów styku'!$B$11:$B$41,1,FALSE))," Nie wskazano PWR z listy.",""))&amp;
IF(P174=""," Nie wskazano FPS. ",IF(ISERROR(VLOOKUP(P174,'Listy punktów styku'!$B$44:$B$61,1,FALSE))," Nie wskazano FPS z listy.","")))</f>
        <v/>
      </c>
    </row>
    <row r="175" spans="1:22" s="8" customFormat="1" x14ac:dyDescent="0.35">
      <c r="A175" s="112">
        <v>161</v>
      </c>
      <c r="B175" s="113">
        <v>14263379</v>
      </c>
      <c r="C175" s="114" t="s">
        <v>1533</v>
      </c>
      <c r="D175" s="141" t="s">
        <v>1529</v>
      </c>
      <c r="E175" s="141" t="s">
        <v>107</v>
      </c>
      <c r="F175" s="141" t="s">
        <v>1532</v>
      </c>
      <c r="G175" s="24"/>
      <c r="H175" s="3"/>
      <c r="I175" s="93">
        <f t="shared" si="22"/>
        <v>0</v>
      </c>
      <c r="J175" s="2"/>
      <c r="K175" s="3"/>
      <c r="L175" s="94">
        <f t="shared" si="18"/>
        <v>0</v>
      </c>
      <c r="M175" s="4"/>
      <c r="N175" s="94">
        <f t="shared" si="19"/>
        <v>0</v>
      </c>
      <c r="O175" s="94">
        <f t="shared" si="20"/>
        <v>0</v>
      </c>
      <c r="P175" s="2"/>
      <c r="Q175" s="3"/>
      <c r="R175" s="94">
        <f t="shared" si="21"/>
        <v>0</v>
      </c>
      <c r="S175" s="3"/>
      <c r="T175" s="94">
        <f t="shared" si="23"/>
        <v>0</v>
      </c>
      <c r="U175" s="93">
        <f t="shared" si="24"/>
        <v>0</v>
      </c>
      <c r="V175" s="5" t="str">
        <f>IF(COUNTBLANK(G175:H175)+COUNTBLANK(J175:K175)+COUNTBLANK(M175:M175)+COUNTBLANK(P175:Q175)+COUNTBLANK(S175:S175)=8,"",
IF(G175&lt;Limity!$C$5," Data gotowości zbyt wczesna lub nie uzupełniona.","")&amp;
IF(G175&gt;Limity!$D$5," Data gotowości zbyt późna lub wypełnona nieprawidłowo.","")&amp;
IF(OR(ROUND(K175,2)&lt;=0,ROUND(Q175,2)&lt;=0,ROUND(M175,2)&lt;=0,ROUND(S175,2)&lt;=0,ROUND(H175,2)&lt;=0)," Co najmniej jedna wartość nie jest większa od zera.","")&amp;
IF(K175&gt;Limity!$D$6," Abonament za Usługę TD w Wariancie A ponad limit.","")&amp;
IF(Q175&gt;Limity!$D$7," Abonament za Usługę TD w Wariancie B ponad limit.","")&amp;
IF(Q175-K175&gt;Limity!$D$8," Różnica wartości abonamentów za Usługę TD wariantów A i B ponad limit.","")&amp;
IF(M175&gt;Limity!$D$9," Abonament za zwiększenie przepustowości w Wariancie A ponad limit.","")&amp;
IF(S175&gt;Limity!$D$10," Abonament za zwiększenie przepustowości w Wariancie B ponad limit.","")&amp;
IF(J175=""," Nie wskazano PWR. ",IF(ISERROR(VLOOKUP(J175,'Listy punktów styku'!$B$11:$B$41,1,FALSE))," Nie wskazano PWR z listy.",""))&amp;
IF(P175=""," Nie wskazano FPS. ",IF(ISERROR(VLOOKUP(P175,'Listy punktów styku'!$B$44:$B$61,1,FALSE))," Nie wskazano FPS z listy.","")))</f>
        <v/>
      </c>
    </row>
    <row r="176" spans="1:22" s="8" customFormat="1" x14ac:dyDescent="0.35">
      <c r="A176" s="112">
        <v>162</v>
      </c>
      <c r="B176" s="113">
        <v>28702426</v>
      </c>
      <c r="C176" s="114">
        <v>123360</v>
      </c>
      <c r="D176" s="116" t="s">
        <v>976</v>
      </c>
      <c r="E176" s="116"/>
      <c r="F176" s="116" t="s">
        <v>880</v>
      </c>
      <c r="G176" s="24"/>
      <c r="H176" s="3"/>
      <c r="I176" s="93">
        <f t="shared" si="22"/>
        <v>0</v>
      </c>
      <c r="J176" s="2"/>
      <c r="K176" s="3"/>
      <c r="L176" s="94">
        <f t="shared" si="18"/>
        <v>0</v>
      </c>
      <c r="M176" s="4"/>
      <c r="N176" s="94">
        <f t="shared" si="19"/>
        <v>0</v>
      </c>
      <c r="O176" s="94">
        <f t="shared" si="20"/>
        <v>0</v>
      </c>
      <c r="P176" s="2"/>
      <c r="Q176" s="3"/>
      <c r="R176" s="94">
        <f t="shared" si="21"/>
        <v>0</v>
      </c>
      <c r="S176" s="3"/>
      <c r="T176" s="94">
        <f t="shared" si="23"/>
        <v>0</v>
      </c>
      <c r="U176" s="93">
        <f t="shared" si="24"/>
        <v>0</v>
      </c>
      <c r="V176" s="5" t="str">
        <f>IF(COUNTBLANK(G176:H176)+COUNTBLANK(J176:K176)+COUNTBLANK(M176:M176)+COUNTBLANK(P176:Q176)+COUNTBLANK(S176:S176)=8,"",
IF(G176&lt;Limity!$C$5," Data gotowości zbyt wczesna lub nie uzupełniona.","")&amp;
IF(G176&gt;Limity!$D$5," Data gotowości zbyt późna lub wypełnona nieprawidłowo.","")&amp;
IF(OR(ROUND(K176,2)&lt;=0,ROUND(Q176,2)&lt;=0,ROUND(M176,2)&lt;=0,ROUND(S176,2)&lt;=0,ROUND(H176,2)&lt;=0)," Co najmniej jedna wartość nie jest większa od zera.","")&amp;
IF(K176&gt;Limity!$D$6," Abonament za Usługę TD w Wariancie A ponad limit.","")&amp;
IF(Q176&gt;Limity!$D$7," Abonament za Usługę TD w Wariancie B ponad limit.","")&amp;
IF(Q176-K176&gt;Limity!$D$8," Różnica wartości abonamentów za Usługę TD wariantów A i B ponad limit.","")&amp;
IF(M176&gt;Limity!$D$9," Abonament za zwiększenie przepustowości w Wariancie A ponad limit.","")&amp;
IF(S176&gt;Limity!$D$10," Abonament za zwiększenie przepustowości w Wariancie B ponad limit.","")&amp;
IF(J176=""," Nie wskazano PWR. ",IF(ISERROR(VLOOKUP(J176,'Listy punktów styku'!$B$11:$B$41,1,FALSE))," Nie wskazano PWR z listy.",""))&amp;
IF(P176=""," Nie wskazano FPS. ",IF(ISERROR(VLOOKUP(P176,'Listy punktów styku'!$B$44:$B$61,1,FALSE))," Nie wskazano FPS z listy.","")))</f>
        <v/>
      </c>
    </row>
    <row r="177" spans="1:22" s="8" customFormat="1" x14ac:dyDescent="0.35">
      <c r="A177" s="112">
        <v>163</v>
      </c>
      <c r="B177" s="113">
        <v>3484389</v>
      </c>
      <c r="C177" s="114" t="s">
        <v>590</v>
      </c>
      <c r="D177" s="116" t="s">
        <v>593</v>
      </c>
      <c r="E177" s="116" t="s">
        <v>596</v>
      </c>
      <c r="F177" s="116">
        <v>1</v>
      </c>
      <c r="G177" s="24"/>
      <c r="H177" s="3"/>
      <c r="I177" s="93">
        <f t="shared" si="22"/>
        <v>0</v>
      </c>
      <c r="J177" s="2"/>
      <c r="K177" s="3"/>
      <c r="L177" s="94">
        <f t="shared" si="18"/>
        <v>0</v>
      </c>
      <c r="M177" s="4"/>
      <c r="N177" s="94">
        <f t="shared" ref="N177:N184" si="25">ROUND(M177*(1+$C$10),2)</f>
        <v>0</v>
      </c>
      <c r="O177" s="94">
        <f t="shared" ref="O177:O184" si="26">60*ROUND(K177*(1+$C$10),2)</f>
        <v>0</v>
      </c>
      <c r="P177" s="2"/>
      <c r="Q177" s="3"/>
      <c r="R177" s="94">
        <f t="shared" si="21"/>
        <v>0</v>
      </c>
      <c r="S177" s="3"/>
      <c r="T177" s="94">
        <f t="shared" ref="T177:T187" si="27">ROUND(S177*(1+$C$10),2)</f>
        <v>0</v>
      </c>
      <c r="U177" s="93">
        <f t="shared" ref="U177:U187" si="28">60*ROUND(Q177*(1+$C$10),2)</f>
        <v>0</v>
      </c>
      <c r="V177" s="5" t="str">
        <f>IF(COUNTBLANK(G177:H177)+COUNTBLANK(J177:K177)+COUNTBLANK(M177:M177)+COUNTBLANK(P177:Q177)+COUNTBLANK(S177:S177)=8,"",
IF(G177&lt;Limity!$C$5," Data gotowości zbyt wczesna lub nie uzupełniona.","")&amp;
IF(G177&gt;Limity!$D$5," Data gotowości zbyt późna lub wypełnona nieprawidłowo.","")&amp;
IF(OR(ROUND(K177,2)&lt;=0,ROUND(Q177,2)&lt;=0,ROUND(M177,2)&lt;=0,ROUND(S177,2)&lt;=0,ROUND(H177,2)&lt;=0)," Co najmniej jedna wartość nie jest większa od zera.","")&amp;
IF(K177&gt;Limity!$D$6," Abonament za Usługę TD w Wariancie A ponad limit.","")&amp;
IF(Q177&gt;Limity!$D$7," Abonament za Usługę TD w Wariancie B ponad limit.","")&amp;
IF(Q177-K177&gt;Limity!$D$8," Różnica wartości abonamentów za Usługę TD wariantów A i B ponad limit.","")&amp;
IF(M177&gt;Limity!$D$9," Abonament za zwiększenie przepustowości w Wariancie A ponad limit.","")&amp;
IF(S177&gt;Limity!$D$10," Abonament za zwiększenie przepustowości w Wariancie B ponad limit.","")&amp;
IF(J177=""," Nie wskazano PWR. ",IF(ISERROR(VLOOKUP(J177,'Listy punktów styku'!$B$11:$B$41,1,FALSE))," Nie wskazano PWR z listy.",""))&amp;
IF(P177=""," Nie wskazano FPS. ",IF(ISERROR(VLOOKUP(P177,'Listy punktów styku'!$B$44:$B$61,1,FALSE))," Nie wskazano FPS z listy.","")))</f>
        <v/>
      </c>
    </row>
    <row r="178" spans="1:22" s="8" customFormat="1" x14ac:dyDescent="0.35">
      <c r="A178" s="112">
        <v>164</v>
      </c>
      <c r="B178" s="113">
        <v>3485414</v>
      </c>
      <c r="C178" s="114">
        <v>20233</v>
      </c>
      <c r="D178" s="116" t="s">
        <v>601</v>
      </c>
      <c r="E178" s="116" t="s">
        <v>107</v>
      </c>
      <c r="F178" s="116">
        <v>4</v>
      </c>
      <c r="G178" s="24"/>
      <c r="H178" s="3"/>
      <c r="I178" s="93">
        <f t="shared" si="22"/>
        <v>0</v>
      </c>
      <c r="J178" s="2"/>
      <c r="K178" s="3"/>
      <c r="L178" s="94">
        <f t="shared" si="18"/>
        <v>0</v>
      </c>
      <c r="M178" s="4"/>
      <c r="N178" s="94">
        <f t="shared" si="25"/>
        <v>0</v>
      </c>
      <c r="O178" s="94">
        <f t="shared" si="26"/>
        <v>0</v>
      </c>
      <c r="P178" s="2"/>
      <c r="Q178" s="3"/>
      <c r="R178" s="94">
        <f t="shared" si="21"/>
        <v>0</v>
      </c>
      <c r="S178" s="3"/>
      <c r="T178" s="94">
        <f t="shared" si="27"/>
        <v>0</v>
      </c>
      <c r="U178" s="93">
        <f t="shared" si="28"/>
        <v>0</v>
      </c>
      <c r="V178" s="5" t="str">
        <f>IF(COUNTBLANK(G178:H178)+COUNTBLANK(J178:K178)+COUNTBLANK(M178:M178)+COUNTBLANK(P178:Q178)+COUNTBLANK(S178:S178)=8,"",
IF(G178&lt;Limity!$C$5," Data gotowości zbyt wczesna lub nie uzupełniona.","")&amp;
IF(G178&gt;Limity!$D$5," Data gotowości zbyt późna lub wypełnona nieprawidłowo.","")&amp;
IF(OR(ROUND(K178,2)&lt;=0,ROUND(Q178,2)&lt;=0,ROUND(M178,2)&lt;=0,ROUND(S178,2)&lt;=0,ROUND(H178,2)&lt;=0)," Co najmniej jedna wartość nie jest większa od zera.","")&amp;
IF(K178&gt;Limity!$D$6," Abonament za Usługę TD w Wariancie A ponad limit.","")&amp;
IF(Q178&gt;Limity!$D$7," Abonament za Usługę TD w Wariancie B ponad limit.","")&amp;
IF(Q178-K178&gt;Limity!$D$8," Różnica wartości abonamentów za Usługę TD wariantów A i B ponad limit.","")&amp;
IF(M178&gt;Limity!$D$9," Abonament za zwiększenie przepustowości w Wariancie A ponad limit.","")&amp;
IF(S178&gt;Limity!$D$10," Abonament za zwiększenie przepustowości w Wariancie B ponad limit.","")&amp;
IF(J178=""," Nie wskazano PWR. ",IF(ISERROR(VLOOKUP(J178,'Listy punktów styku'!$B$11:$B$41,1,FALSE))," Nie wskazano PWR z listy.",""))&amp;
IF(P178=""," Nie wskazano FPS. ",IF(ISERROR(VLOOKUP(P178,'Listy punktów styku'!$B$44:$B$61,1,FALSE))," Nie wskazano FPS z listy.","")))</f>
        <v/>
      </c>
    </row>
    <row r="179" spans="1:22" s="8" customFormat="1" x14ac:dyDescent="0.35">
      <c r="A179" s="112">
        <v>165</v>
      </c>
      <c r="B179" s="113">
        <v>3485129</v>
      </c>
      <c r="C179" s="114" t="s">
        <v>597</v>
      </c>
      <c r="D179" s="116" t="s">
        <v>599</v>
      </c>
      <c r="E179" s="116" t="s">
        <v>99</v>
      </c>
      <c r="F179" s="116">
        <v>32</v>
      </c>
      <c r="G179" s="24"/>
      <c r="H179" s="3"/>
      <c r="I179" s="93">
        <f t="shared" si="22"/>
        <v>0</v>
      </c>
      <c r="J179" s="2"/>
      <c r="K179" s="3"/>
      <c r="L179" s="94">
        <f t="shared" si="18"/>
        <v>0</v>
      </c>
      <c r="M179" s="4"/>
      <c r="N179" s="94">
        <f t="shared" si="25"/>
        <v>0</v>
      </c>
      <c r="O179" s="94">
        <f t="shared" si="26"/>
        <v>0</v>
      </c>
      <c r="P179" s="2"/>
      <c r="Q179" s="3"/>
      <c r="R179" s="94">
        <f t="shared" si="21"/>
        <v>0</v>
      </c>
      <c r="S179" s="3"/>
      <c r="T179" s="94">
        <f t="shared" si="27"/>
        <v>0</v>
      </c>
      <c r="U179" s="93">
        <f t="shared" si="28"/>
        <v>0</v>
      </c>
      <c r="V179" s="5" t="str">
        <f>IF(COUNTBLANK(G179:H179)+COUNTBLANK(J179:K179)+COUNTBLANK(M179:M179)+COUNTBLANK(P179:Q179)+COUNTBLANK(S179:S179)=8,"",
IF(G179&lt;Limity!$C$5," Data gotowości zbyt wczesna lub nie uzupełniona.","")&amp;
IF(G179&gt;Limity!$D$5," Data gotowości zbyt późna lub wypełnona nieprawidłowo.","")&amp;
IF(OR(ROUND(K179,2)&lt;=0,ROUND(Q179,2)&lt;=0,ROUND(M179,2)&lt;=0,ROUND(S179,2)&lt;=0,ROUND(H179,2)&lt;=0)," Co najmniej jedna wartość nie jest większa od zera.","")&amp;
IF(K179&gt;Limity!$D$6," Abonament za Usługę TD w Wariancie A ponad limit.","")&amp;
IF(Q179&gt;Limity!$D$7," Abonament za Usługę TD w Wariancie B ponad limit.","")&amp;
IF(Q179-K179&gt;Limity!$D$8," Różnica wartości abonamentów za Usługę TD wariantów A i B ponad limit.","")&amp;
IF(M179&gt;Limity!$D$9," Abonament za zwiększenie przepustowości w Wariancie A ponad limit.","")&amp;
IF(S179&gt;Limity!$D$10," Abonament za zwiększenie przepustowości w Wariancie B ponad limit.","")&amp;
IF(J179=""," Nie wskazano PWR. ",IF(ISERROR(VLOOKUP(J179,'Listy punktów styku'!$B$11:$B$41,1,FALSE))," Nie wskazano PWR z listy.",""))&amp;
IF(P179=""," Nie wskazano FPS. ",IF(ISERROR(VLOOKUP(P179,'Listy punktów styku'!$B$44:$B$61,1,FALSE))," Nie wskazano FPS z listy.","")))</f>
        <v/>
      </c>
    </row>
    <row r="180" spans="1:22" s="8" customFormat="1" x14ac:dyDescent="0.35">
      <c r="A180" s="112">
        <v>166</v>
      </c>
      <c r="B180" s="113">
        <v>3486845</v>
      </c>
      <c r="C180" s="114" t="s">
        <v>602</v>
      </c>
      <c r="D180" s="116" t="s">
        <v>606</v>
      </c>
      <c r="E180" s="116" t="s">
        <v>103</v>
      </c>
      <c r="F180" s="116" t="s">
        <v>246</v>
      </c>
      <c r="G180" s="24"/>
      <c r="H180" s="3"/>
      <c r="I180" s="93">
        <f t="shared" si="22"/>
        <v>0</v>
      </c>
      <c r="J180" s="2"/>
      <c r="K180" s="3"/>
      <c r="L180" s="94">
        <f t="shared" si="18"/>
        <v>0</v>
      </c>
      <c r="M180" s="4"/>
      <c r="N180" s="94">
        <f t="shared" si="25"/>
        <v>0</v>
      </c>
      <c r="O180" s="94">
        <f t="shared" si="26"/>
        <v>0</v>
      </c>
      <c r="P180" s="2"/>
      <c r="Q180" s="3"/>
      <c r="R180" s="94">
        <f t="shared" si="21"/>
        <v>0</v>
      </c>
      <c r="S180" s="3"/>
      <c r="T180" s="94">
        <f t="shared" si="27"/>
        <v>0</v>
      </c>
      <c r="U180" s="93">
        <f t="shared" si="28"/>
        <v>0</v>
      </c>
      <c r="V180" s="5" t="str">
        <f>IF(COUNTBLANK(G180:H180)+COUNTBLANK(J180:K180)+COUNTBLANK(M180:M180)+COUNTBLANK(P180:Q180)+COUNTBLANK(S180:S180)=8,"",
IF(G180&lt;Limity!$C$5," Data gotowości zbyt wczesna lub nie uzupełniona.","")&amp;
IF(G180&gt;Limity!$D$5," Data gotowości zbyt późna lub wypełnona nieprawidłowo.","")&amp;
IF(OR(ROUND(K180,2)&lt;=0,ROUND(Q180,2)&lt;=0,ROUND(M180,2)&lt;=0,ROUND(S180,2)&lt;=0,ROUND(H180,2)&lt;=0)," Co najmniej jedna wartość nie jest większa od zera.","")&amp;
IF(K180&gt;Limity!$D$6," Abonament za Usługę TD w Wariancie A ponad limit.","")&amp;
IF(Q180&gt;Limity!$D$7," Abonament za Usługę TD w Wariancie B ponad limit.","")&amp;
IF(Q180-K180&gt;Limity!$D$8," Różnica wartości abonamentów za Usługę TD wariantów A i B ponad limit.","")&amp;
IF(M180&gt;Limity!$D$9," Abonament za zwiększenie przepustowości w Wariancie A ponad limit.","")&amp;
IF(S180&gt;Limity!$D$10," Abonament za zwiększenie przepustowości w Wariancie B ponad limit.","")&amp;
IF(J180=""," Nie wskazano PWR. ",IF(ISERROR(VLOOKUP(J180,'Listy punktów styku'!$B$11:$B$41,1,FALSE))," Nie wskazano PWR z listy.",""))&amp;
IF(P180=""," Nie wskazano FPS. ",IF(ISERROR(VLOOKUP(P180,'Listy punktów styku'!$B$44:$B$61,1,FALSE))," Nie wskazano FPS z listy.","")))</f>
        <v/>
      </c>
    </row>
    <row r="181" spans="1:22" s="8" customFormat="1" x14ac:dyDescent="0.35">
      <c r="A181" s="112">
        <v>167</v>
      </c>
      <c r="B181" s="113">
        <v>3490329</v>
      </c>
      <c r="C181" s="114" t="s">
        <v>607</v>
      </c>
      <c r="D181" s="116" t="s">
        <v>611</v>
      </c>
      <c r="E181" s="116" t="s">
        <v>99</v>
      </c>
      <c r="F181" s="116">
        <v>40</v>
      </c>
      <c r="G181" s="24"/>
      <c r="H181" s="3"/>
      <c r="I181" s="93">
        <f t="shared" si="22"/>
        <v>0</v>
      </c>
      <c r="J181" s="2"/>
      <c r="K181" s="3"/>
      <c r="L181" s="94">
        <f t="shared" si="18"/>
        <v>0</v>
      </c>
      <c r="M181" s="4"/>
      <c r="N181" s="94">
        <f t="shared" si="25"/>
        <v>0</v>
      </c>
      <c r="O181" s="94">
        <f t="shared" si="26"/>
        <v>0</v>
      </c>
      <c r="P181" s="2"/>
      <c r="Q181" s="3"/>
      <c r="R181" s="94">
        <f t="shared" si="21"/>
        <v>0</v>
      </c>
      <c r="S181" s="3"/>
      <c r="T181" s="94">
        <f t="shared" si="27"/>
        <v>0</v>
      </c>
      <c r="U181" s="93">
        <f t="shared" si="28"/>
        <v>0</v>
      </c>
      <c r="V181" s="5" t="str">
        <f>IF(COUNTBLANK(G181:H181)+COUNTBLANK(J181:K181)+COUNTBLANK(M181:M181)+COUNTBLANK(P181:Q181)+COUNTBLANK(S181:S181)=8,"",
IF(G181&lt;Limity!$C$5," Data gotowości zbyt wczesna lub nie uzupełniona.","")&amp;
IF(G181&gt;Limity!$D$5," Data gotowości zbyt późna lub wypełnona nieprawidłowo.","")&amp;
IF(OR(ROUND(K181,2)&lt;=0,ROUND(Q181,2)&lt;=0,ROUND(M181,2)&lt;=0,ROUND(S181,2)&lt;=0,ROUND(H181,2)&lt;=0)," Co najmniej jedna wartość nie jest większa od zera.","")&amp;
IF(K181&gt;Limity!$D$6," Abonament za Usługę TD w Wariancie A ponad limit.","")&amp;
IF(Q181&gt;Limity!$D$7," Abonament za Usługę TD w Wariancie B ponad limit.","")&amp;
IF(Q181-K181&gt;Limity!$D$8," Różnica wartości abonamentów za Usługę TD wariantów A i B ponad limit.","")&amp;
IF(M181&gt;Limity!$D$9," Abonament za zwiększenie przepustowości w Wariancie A ponad limit.","")&amp;
IF(S181&gt;Limity!$D$10," Abonament za zwiększenie przepustowości w Wariancie B ponad limit.","")&amp;
IF(J181=""," Nie wskazano PWR. ",IF(ISERROR(VLOOKUP(J181,'Listy punktów styku'!$B$11:$B$41,1,FALSE))," Nie wskazano PWR z listy.",""))&amp;
IF(P181=""," Nie wskazano FPS. ",IF(ISERROR(VLOOKUP(P181,'Listy punktów styku'!$B$44:$B$61,1,FALSE))," Nie wskazano FPS z listy.","")))</f>
        <v/>
      </c>
    </row>
    <row r="182" spans="1:22" s="8" customFormat="1" x14ac:dyDescent="0.35">
      <c r="A182" s="112">
        <v>168</v>
      </c>
      <c r="B182" s="113">
        <v>27784764</v>
      </c>
      <c r="C182" s="114" t="s">
        <v>1053</v>
      </c>
      <c r="D182" s="116" t="s">
        <v>1071</v>
      </c>
      <c r="E182" s="116" t="s">
        <v>99</v>
      </c>
      <c r="F182" s="116" t="s">
        <v>1393</v>
      </c>
      <c r="G182" s="24"/>
      <c r="H182" s="3"/>
      <c r="I182" s="93">
        <f t="shared" si="22"/>
        <v>0</v>
      </c>
      <c r="J182" s="2"/>
      <c r="K182" s="3"/>
      <c r="L182" s="94">
        <f t="shared" si="18"/>
        <v>0</v>
      </c>
      <c r="M182" s="4"/>
      <c r="N182" s="94">
        <f t="shared" si="25"/>
        <v>0</v>
      </c>
      <c r="O182" s="94">
        <f t="shared" si="26"/>
        <v>0</v>
      </c>
      <c r="P182" s="2"/>
      <c r="Q182" s="3"/>
      <c r="R182" s="94">
        <f t="shared" si="21"/>
        <v>0</v>
      </c>
      <c r="S182" s="3"/>
      <c r="T182" s="94">
        <f t="shared" si="27"/>
        <v>0</v>
      </c>
      <c r="U182" s="93">
        <f t="shared" si="28"/>
        <v>0</v>
      </c>
      <c r="V182" s="5" t="str">
        <f>IF(COUNTBLANK(G182:H182)+COUNTBLANK(J182:K182)+COUNTBLANK(M182:M182)+COUNTBLANK(P182:Q182)+COUNTBLANK(S182:S182)=8,"",
IF(G182&lt;Limity!$C$5," Data gotowości zbyt wczesna lub nie uzupełniona.","")&amp;
IF(G182&gt;Limity!$D$5," Data gotowości zbyt późna lub wypełnona nieprawidłowo.","")&amp;
IF(OR(ROUND(K182,2)&lt;=0,ROUND(Q182,2)&lt;=0,ROUND(M182,2)&lt;=0,ROUND(S182,2)&lt;=0,ROUND(H182,2)&lt;=0)," Co najmniej jedna wartość nie jest większa od zera.","")&amp;
IF(K182&gt;Limity!$D$6," Abonament za Usługę TD w Wariancie A ponad limit.","")&amp;
IF(Q182&gt;Limity!$D$7," Abonament za Usługę TD w Wariancie B ponad limit.","")&amp;
IF(Q182-K182&gt;Limity!$D$8," Różnica wartości abonamentów za Usługę TD wariantów A i B ponad limit.","")&amp;
IF(M182&gt;Limity!$D$9," Abonament za zwiększenie przepustowości w Wariancie A ponad limit.","")&amp;
IF(S182&gt;Limity!$D$10," Abonament za zwiększenie przepustowości w Wariancie B ponad limit.","")&amp;
IF(J182=""," Nie wskazano PWR. ",IF(ISERROR(VLOOKUP(J182,'Listy punktów styku'!$B$11:$B$41,1,FALSE))," Nie wskazano PWR z listy.",""))&amp;
IF(P182=""," Nie wskazano FPS. ",IF(ISERROR(VLOOKUP(P182,'Listy punktów styku'!$B$44:$B$61,1,FALSE))," Nie wskazano FPS z listy.","")))</f>
        <v/>
      </c>
    </row>
    <row r="183" spans="1:22" s="8" customFormat="1" x14ac:dyDescent="0.35">
      <c r="A183" s="112">
        <v>169</v>
      </c>
      <c r="B183" s="113">
        <v>603391803</v>
      </c>
      <c r="C183" s="114">
        <v>84324</v>
      </c>
      <c r="D183" s="141" t="s">
        <v>1156</v>
      </c>
      <c r="E183" s="141" t="s">
        <v>520</v>
      </c>
      <c r="F183" s="145">
        <v>5</v>
      </c>
      <c r="G183" s="24"/>
      <c r="H183" s="3"/>
      <c r="I183" s="93">
        <f t="shared" si="22"/>
        <v>0</v>
      </c>
      <c r="J183" s="2"/>
      <c r="K183" s="3"/>
      <c r="L183" s="94">
        <f t="shared" si="18"/>
        <v>0</v>
      </c>
      <c r="M183" s="4"/>
      <c r="N183" s="94">
        <f t="shared" si="25"/>
        <v>0</v>
      </c>
      <c r="O183" s="94">
        <f t="shared" si="26"/>
        <v>0</v>
      </c>
      <c r="P183" s="2"/>
      <c r="Q183" s="3"/>
      <c r="R183" s="94">
        <f t="shared" si="21"/>
        <v>0</v>
      </c>
      <c r="S183" s="3"/>
      <c r="T183" s="94">
        <f t="shared" si="27"/>
        <v>0</v>
      </c>
      <c r="U183" s="93">
        <f t="shared" si="28"/>
        <v>0</v>
      </c>
      <c r="V183" s="5" t="str">
        <f>IF(COUNTBLANK(G183:H183)+COUNTBLANK(J183:K183)+COUNTBLANK(M183:M183)+COUNTBLANK(P183:Q183)+COUNTBLANK(S183:S183)=8,"",
IF(G183&lt;Limity!$C$5," Data gotowości zbyt wczesna lub nie uzupełniona.","")&amp;
IF(G183&gt;Limity!$D$5," Data gotowości zbyt późna lub wypełnona nieprawidłowo.","")&amp;
IF(OR(ROUND(K183,2)&lt;=0,ROUND(Q183,2)&lt;=0,ROUND(M183,2)&lt;=0,ROUND(S183,2)&lt;=0,ROUND(H183,2)&lt;=0)," Co najmniej jedna wartość nie jest większa od zera.","")&amp;
IF(K183&gt;Limity!$D$6," Abonament za Usługę TD w Wariancie A ponad limit.","")&amp;
IF(Q183&gt;Limity!$D$7," Abonament za Usługę TD w Wariancie B ponad limit.","")&amp;
IF(Q183-K183&gt;Limity!$D$8," Różnica wartości abonamentów za Usługę TD wariantów A i B ponad limit.","")&amp;
IF(M183&gt;Limity!$D$9," Abonament za zwiększenie przepustowości w Wariancie A ponad limit.","")&amp;
IF(S183&gt;Limity!$D$10," Abonament za zwiększenie przepustowości w Wariancie B ponad limit.","")&amp;
IF(J183=""," Nie wskazano PWR. ",IF(ISERROR(VLOOKUP(J183,'Listy punktów styku'!$B$11:$B$41,1,FALSE))," Nie wskazano PWR z listy.",""))&amp;
IF(P183=""," Nie wskazano FPS. ",IF(ISERROR(VLOOKUP(P183,'Listy punktów styku'!$B$44:$B$61,1,FALSE))," Nie wskazano FPS z listy.","")))</f>
        <v/>
      </c>
    </row>
    <row r="184" spans="1:22" s="8" customFormat="1" x14ac:dyDescent="0.35">
      <c r="A184" s="112">
        <v>170</v>
      </c>
      <c r="B184" s="113">
        <v>3913662</v>
      </c>
      <c r="C184" s="114">
        <v>263094</v>
      </c>
      <c r="D184" s="141" t="s">
        <v>1251</v>
      </c>
      <c r="E184" s="141" t="s">
        <v>1254</v>
      </c>
      <c r="F184" s="141" t="s">
        <v>1097</v>
      </c>
      <c r="G184" s="24"/>
      <c r="H184" s="3"/>
      <c r="I184" s="93">
        <f t="shared" si="22"/>
        <v>0</v>
      </c>
      <c r="J184" s="2"/>
      <c r="K184" s="3"/>
      <c r="L184" s="94">
        <f t="shared" si="18"/>
        <v>0</v>
      </c>
      <c r="M184" s="4"/>
      <c r="N184" s="94">
        <f t="shared" si="25"/>
        <v>0</v>
      </c>
      <c r="O184" s="94">
        <f t="shared" si="26"/>
        <v>0</v>
      </c>
      <c r="P184" s="2"/>
      <c r="Q184" s="3"/>
      <c r="R184" s="94">
        <f t="shared" si="21"/>
        <v>0</v>
      </c>
      <c r="S184" s="3"/>
      <c r="T184" s="94">
        <f t="shared" si="27"/>
        <v>0</v>
      </c>
      <c r="U184" s="93">
        <f t="shared" si="28"/>
        <v>0</v>
      </c>
      <c r="V184" s="5" t="str">
        <f>IF(COUNTBLANK(G184:H184)+COUNTBLANK(J184:K184)+COUNTBLANK(M184:M184)+COUNTBLANK(P184:Q184)+COUNTBLANK(S184:S184)=8,"",
IF(G184&lt;Limity!$C$5," Data gotowości zbyt wczesna lub nie uzupełniona.","")&amp;
IF(G184&gt;Limity!$D$5," Data gotowości zbyt późna lub wypełnona nieprawidłowo.","")&amp;
IF(OR(ROUND(K184,2)&lt;=0,ROUND(Q184,2)&lt;=0,ROUND(M184,2)&lt;=0,ROUND(S184,2)&lt;=0,ROUND(H184,2)&lt;=0)," Co najmniej jedna wartość nie jest większa od zera.","")&amp;
IF(K184&gt;Limity!$D$6," Abonament za Usługę TD w Wariancie A ponad limit.","")&amp;
IF(Q184&gt;Limity!$D$7," Abonament za Usługę TD w Wariancie B ponad limit.","")&amp;
IF(Q184-K184&gt;Limity!$D$8," Różnica wartości abonamentów za Usługę TD wariantów A i B ponad limit.","")&amp;
IF(M184&gt;Limity!$D$9," Abonament za zwiększenie przepustowości w Wariancie A ponad limit.","")&amp;
IF(S184&gt;Limity!$D$10," Abonament za zwiększenie przepustowości w Wariancie B ponad limit.","")&amp;
IF(J184=""," Nie wskazano PWR. ",IF(ISERROR(VLOOKUP(J184,'Listy punktów styku'!$B$11:$B$41,1,FALSE))," Nie wskazano PWR z listy.",""))&amp;
IF(P184=""," Nie wskazano FPS. ",IF(ISERROR(VLOOKUP(P184,'Listy punktów styku'!$B$44:$B$61,1,FALSE))," Nie wskazano FPS z listy.","")))</f>
        <v/>
      </c>
    </row>
    <row r="185" spans="1:22" s="8" customFormat="1" x14ac:dyDescent="0.35">
      <c r="A185" s="112">
        <v>171</v>
      </c>
      <c r="B185" s="113">
        <v>3654679</v>
      </c>
      <c r="C185" s="114">
        <v>30653</v>
      </c>
      <c r="D185" s="116" t="s">
        <v>617</v>
      </c>
      <c r="E185" s="116" t="s">
        <v>99</v>
      </c>
      <c r="F185" s="116">
        <v>1</v>
      </c>
      <c r="G185" s="24"/>
      <c r="H185" s="3"/>
      <c r="I185" s="93">
        <f t="shared" si="22"/>
        <v>0</v>
      </c>
      <c r="J185" s="2"/>
      <c r="K185" s="3"/>
      <c r="L185" s="94">
        <f t="shared" si="18"/>
        <v>0</v>
      </c>
      <c r="M185" s="4"/>
      <c r="N185" s="94">
        <f t="shared" si="19"/>
        <v>0</v>
      </c>
      <c r="O185" s="94">
        <f t="shared" si="20"/>
        <v>0</v>
      </c>
      <c r="P185" s="2"/>
      <c r="Q185" s="3"/>
      <c r="R185" s="94">
        <f t="shared" si="21"/>
        <v>0</v>
      </c>
      <c r="S185" s="3"/>
      <c r="T185" s="94">
        <f t="shared" si="27"/>
        <v>0</v>
      </c>
      <c r="U185" s="93">
        <f t="shared" si="28"/>
        <v>0</v>
      </c>
      <c r="V185" s="5" t="str">
        <f>IF(COUNTBLANK(G185:H185)+COUNTBLANK(J185:K185)+COUNTBLANK(M185:M185)+COUNTBLANK(P185:Q185)+COUNTBLANK(S185:S185)=8,"",
IF(G185&lt;Limity!$C$5," Data gotowości zbyt wczesna lub nie uzupełniona.","")&amp;
IF(G185&gt;Limity!$D$5," Data gotowości zbyt późna lub wypełnona nieprawidłowo.","")&amp;
IF(OR(ROUND(K185,2)&lt;=0,ROUND(Q185,2)&lt;=0,ROUND(M185,2)&lt;=0,ROUND(S185,2)&lt;=0,ROUND(H185,2)&lt;=0)," Co najmniej jedna wartość nie jest większa od zera.","")&amp;
IF(K185&gt;Limity!$D$6," Abonament za Usługę TD w Wariancie A ponad limit.","")&amp;
IF(Q185&gt;Limity!$D$7," Abonament za Usługę TD w Wariancie B ponad limit.","")&amp;
IF(Q185-K185&gt;Limity!$D$8," Różnica wartości abonamentów za Usługę TD wariantów A i B ponad limit.","")&amp;
IF(M185&gt;Limity!$D$9," Abonament za zwiększenie przepustowości w Wariancie A ponad limit.","")&amp;
IF(S185&gt;Limity!$D$10," Abonament za zwiększenie przepustowości w Wariancie B ponad limit.","")&amp;
IF(J185=""," Nie wskazano PWR. ",IF(ISERROR(VLOOKUP(J185,'Listy punktów styku'!$B$11:$B$41,1,FALSE))," Nie wskazano PWR z listy.",""))&amp;
IF(P185=""," Nie wskazano FPS. ",IF(ISERROR(VLOOKUP(P185,'Listy punktów styku'!$B$44:$B$61,1,FALSE))," Nie wskazano FPS z listy.","")))</f>
        <v/>
      </c>
    </row>
    <row r="186" spans="1:22" s="8" customFormat="1" x14ac:dyDescent="0.35">
      <c r="A186" s="112">
        <v>172</v>
      </c>
      <c r="B186" s="113">
        <v>3653712</v>
      </c>
      <c r="C186" s="114">
        <v>104013</v>
      </c>
      <c r="D186" s="116" t="s">
        <v>615</v>
      </c>
      <c r="E186" s="116" t="s">
        <v>99</v>
      </c>
      <c r="F186" s="116">
        <v>87</v>
      </c>
      <c r="G186" s="24"/>
      <c r="H186" s="3"/>
      <c r="I186" s="93">
        <f t="shared" si="22"/>
        <v>0</v>
      </c>
      <c r="J186" s="2"/>
      <c r="K186" s="3"/>
      <c r="L186" s="94">
        <f t="shared" si="18"/>
        <v>0</v>
      </c>
      <c r="M186" s="4"/>
      <c r="N186" s="94">
        <f t="shared" si="19"/>
        <v>0</v>
      </c>
      <c r="O186" s="94">
        <f t="shared" si="20"/>
        <v>0</v>
      </c>
      <c r="P186" s="2"/>
      <c r="Q186" s="3"/>
      <c r="R186" s="94">
        <f t="shared" si="21"/>
        <v>0</v>
      </c>
      <c r="S186" s="3"/>
      <c r="T186" s="94">
        <f t="shared" si="27"/>
        <v>0</v>
      </c>
      <c r="U186" s="93">
        <f t="shared" si="28"/>
        <v>0</v>
      </c>
      <c r="V186" s="5" t="str">
        <f>IF(COUNTBLANK(G186:H186)+COUNTBLANK(J186:K186)+COUNTBLANK(M186:M186)+COUNTBLANK(P186:Q186)+COUNTBLANK(S186:S186)=8,"",
IF(G186&lt;Limity!$C$5," Data gotowości zbyt wczesna lub nie uzupełniona.","")&amp;
IF(G186&gt;Limity!$D$5," Data gotowości zbyt późna lub wypełnona nieprawidłowo.","")&amp;
IF(OR(ROUND(K186,2)&lt;=0,ROUND(Q186,2)&lt;=0,ROUND(M186,2)&lt;=0,ROUND(S186,2)&lt;=0,ROUND(H186,2)&lt;=0)," Co najmniej jedna wartość nie jest większa od zera.","")&amp;
IF(K186&gt;Limity!$D$6," Abonament za Usługę TD w Wariancie A ponad limit.","")&amp;
IF(Q186&gt;Limity!$D$7," Abonament za Usługę TD w Wariancie B ponad limit.","")&amp;
IF(Q186-K186&gt;Limity!$D$8," Różnica wartości abonamentów za Usługę TD wariantów A i B ponad limit.","")&amp;
IF(M186&gt;Limity!$D$9," Abonament za zwiększenie przepustowości w Wariancie A ponad limit.","")&amp;
IF(S186&gt;Limity!$D$10," Abonament za zwiększenie przepustowości w Wariancie B ponad limit.","")&amp;
IF(J186=""," Nie wskazano PWR. ",IF(ISERROR(VLOOKUP(J186,'Listy punktów styku'!$B$11:$B$41,1,FALSE))," Nie wskazano PWR z listy.",""))&amp;
IF(P186=""," Nie wskazano FPS. ",IF(ISERROR(VLOOKUP(P186,'Listy punktów styku'!$B$44:$B$61,1,FALSE))," Nie wskazano FPS z listy.","")))</f>
        <v/>
      </c>
    </row>
    <row r="187" spans="1:22" s="8" customFormat="1" x14ac:dyDescent="0.35">
      <c r="A187" s="112">
        <v>173</v>
      </c>
      <c r="B187" s="113">
        <v>3658982</v>
      </c>
      <c r="C187" s="114" t="s">
        <v>986</v>
      </c>
      <c r="D187" s="116" t="s">
        <v>952</v>
      </c>
      <c r="E187" s="116" t="s">
        <v>129</v>
      </c>
      <c r="F187" s="116">
        <v>39</v>
      </c>
      <c r="G187" s="24"/>
      <c r="H187" s="3"/>
      <c r="I187" s="93">
        <f t="shared" si="22"/>
        <v>0</v>
      </c>
      <c r="J187" s="2"/>
      <c r="K187" s="3"/>
      <c r="L187" s="94">
        <f t="shared" si="18"/>
        <v>0</v>
      </c>
      <c r="M187" s="4"/>
      <c r="N187" s="94">
        <f t="shared" si="19"/>
        <v>0</v>
      </c>
      <c r="O187" s="94">
        <f t="shared" si="20"/>
        <v>0</v>
      </c>
      <c r="P187" s="2"/>
      <c r="Q187" s="3"/>
      <c r="R187" s="94">
        <f t="shared" si="21"/>
        <v>0</v>
      </c>
      <c r="S187" s="3"/>
      <c r="T187" s="94">
        <f t="shared" si="27"/>
        <v>0</v>
      </c>
      <c r="U187" s="93">
        <f t="shared" si="28"/>
        <v>0</v>
      </c>
      <c r="V187" s="5" t="str">
        <f>IF(COUNTBLANK(G187:H187)+COUNTBLANK(J187:K187)+COUNTBLANK(M187:M187)+COUNTBLANK(P187:Q187)+COUNTBLANK(S187:S187)=8,"",
IF(G187&lt;Limity!$C$5," Data gotowości zbyt wczesna lub nie uzupełniona.","")&amp;
IF(G187&gt;Limity!$D$5," Data gotowości zbyt późna lub wypełnona nieprawidłowo.","")&amp;
IF(OR(ROUND(K187,2)&lt;=0,ROUND(Q187,2)&lt;=0,ROUND(M187,2)&lt;=0,ROUND(S187,2)&lt;=0,ROUND(H187,2)&lt;=0)," Co najmniej jedna wartość nie jest większa od zera.","")&amp;
IF(K187&gt;Limity!$D$6," Abonament za Usługę TD w Wariancie A ponad limit.","")&amp;
IF(Q187&gt;Limity!$D$7," Abonament za Usługę TD w Wariancie B ponad limit.","")&amp;
IF(Q187-K187&gt;Limity!$D$8," Różnica wartości abonamentów za Usługę TD wariantów A i B ponad limit.","")&amp;
IF(M187&gt;Limity!$D$9," Abonament za zwiększenie przepustowości w Wariancie A ponad limit.","")&amp;
IF(S187&gt;Limity!$D$10," Abonament za zwiększenie przepustowości w Wariancie B ponad limit.","")&amp;
IF(J187=""," Nie wskazano PWR. ",IF(ISERROR(VLOOKUP(J187,'Listy punktów styku'!$B$11:$B$41,1,FALSE))," Nie wskazano PWR z listy.",""))&amp;
IF(P187=""," Nie wskazano FPS. ",IF(ISERROR(VLOOKUP(P187,'Listy punktów styku'!$B$44:$B$61,1,FALSE))," Nie wskazano FPS z listy.","")))</f>
        <v/>
      </c>
    </row>
    <row r="188" spans="1:22" s="8" customFormat="1" x14ac:dyDescent="0.35">
      <c r="A188" s="112">
        <v>174</v>
      </c>
      <c r="B188" s="113">
        <v>97014791</v>
      </c>
      <c r="C188" s="114">
        <v>277512</v>
      </c>
      <c r="D188" s="141" t="s">
        <v>618</v>
      </c>
      <c r="E188" s="116" t="s">
        <v>1424</v>
      </c>
      <c r="F188" s="116">
        <v>28</v>
      </c>
      <c r="G188" s="24"/>
      <c r="H188" s="3"/>
      <c r="I188" s="93">
        <f t="shared" si="22"/>
        <v>0</v>
      </c>
      <c r="J188" s="2"/>
      <c r="K188" s="3"/>
      <c r="L188" s="94">
        <f t="shared" si="18"/>
        <v>0</v>
      </c>
      <c r="M188" s="4"/>
      <c r="N188" s="94">
        <f t="shared" si="19"/>
        <v>0</v>
      </c>
      <c r="O188" s="94">
        <f t="shared" si="20"/>
        <v>0</v>
      </c>
      <c r="P188" s="2"/>
      <c r="Q188" s="3"/>
      <c r="R188" s="94">
        <f t="shared" si="21"/>
        <v>0</v>
      </c>
      <c r="S188" s="3"/>
      <c r="T188" s="94">
        <f t="shared" si="23"/>
        <v>0</v>
      </c>
      <c r="U188" s="93">
        <f t="shared" si="24"/>
        <v>0</v>
      </c>
      <c r="V188" s="5" t="str">
        <f>IF(COUNTBLANK(G188:H188)+COUNTBLANK(J188:K188)+COUNTBLANK(M188:M188)+COUNTBLANK(P188:Q188)+COUNTBLANK(S188:S188)=8,"",
IF(G188&lt;Limity!$C$5," Data gotowości zbyt wczesna lub nie uzupełniona.","")&amp;
IF(G188&gt;Limity!$D$5," Data gotowości zbyt późna lub wypełnona nieprawidłowo.","")&amp;
IF(OR(ROUND(K188,2)&lt;=0,ROUND(Q188,2)&lt;=0,ROUND(M188,2)&lt;=0,ROUND(S188,2)&lt;=0,ROUND(H188,2)&lt;=0)," Co najmniej jedna wartość nie jest większa od zera.","")&amp;
IF(K188&gt;Limity!$D$6," Abonament za Usługę TD w Wariancie A ponad limit.","")&amp;
IF(Q188&gt;Limity!$D$7," Abonament za Usługę TD w Wariancie B ponad limit.","")&amp;
IF(Q188-K188&gt;Limity!$D$8," Różnica wartości abonamentów za Usługę TD wariantów A i B ponad limit.","")&amp;
IF(M188&gt;Limity!$D$9," Abonament za zwiększenie przepustowości w Wariancie A ponad limit.","")&amp;
IF(S188&gt;Limity!$D$10," Abonament za zwiększenie przepustowości w Wariancie B ponad limit.","")&amp;
IF(J188=""," Nie wskazano PWR. ",IF(ISERROR(VLOOKUP(J188,'Listy punktów styku'!$B$11:$B$41,1,FALSE))," Nie wskazano PWR z listy.",""))&amp;
IF(P188=""," Nie wskazano FPS. ",IF(ISERROR(VLOOKUP(P188,'Listy punktów styku'!$B$44:$B$61,1,FALSE))," Nie wskazano FPS z listy.","")))</f>
        <v/>
      </c>
    </row>
    <row r="189" spans="1:22" s="8" customFormat="1" x14ac:dyDescent="0.35">
      <c r="A189" s="112">
        <v>175</v>
      </c>
      <c r="B189" s="113">
        <v>20811698</v>
      </c>
      <c r="C189" s="114">
        <v>31707</v>
      </c>
      <c r="D189" s="141" t="s">
        <v>618</v>
      </c>
      <c r="E189" s="141" t="s">
        <v>622</v>
      </c>
      <c r="F189" s="141" t="s">
        <v>1323</v>
      </c>
      <c r="G189" s="24"/>
      <c r="H189" s="3"/>
      <c r="I189" s="93">
        <f t="shared" si="22"/>
        <v>0</v>
      </c>
      <c r="J189" s="2"/>
      <c r="K189" s="3"/>
      <c r="L189" s="94">
        <f t="shared" si="18"/>
        <v>0</v>
      </c>
      <c r="M189" s="4"/>
      <c r="N189" s="94">
        <f t="shared" si="19"/>
        <v>0</v>
      </c>
      <c r="O189" s="94">
        <f t="shared" si="20"/>
        <v>0</v>
      </c>
      <c r="P189" s="2"/>
      <c r="Q189" s="3"/>
      <c r="R189" s="94">
        <f t="shared" si="21"/>
        <v>0</v>
      </c>
      <c r="S189" s="3"/>
      <c r="T189" s="94">
        <f t="shared" si="23"/>
        <v>0</v>
      </c>
      <c r="U189" s="93">
        <f t="shared" si="24"/>
        <v>0</v>
      </c>
      <c r="V189" s="5" t="str">
        <f>IF(COUNTBLANK(G189:H189)+COUNTBLANK(J189:K189)+COUNTBLANK(M189:M189)+COUNTBLANK(P189:Q189)+COUNTBLANK(S189:S189)=8,"",
IF(G189&lt;Limity!$C$5," Data gotowości zbyt wczesna lub nie uzupełniona.","")&amp;
IF(G189&gt;Limity!$D$5," Data gotowości zbyt późna lub wypełnona nieprawidłowo.","")&amp;
IF(OR(ROUND(K189,2)&lt;=0,ROUND(Q189,2)&lt;=0,ROUND(M189,2)&lt;=0,ROUND(S189,2)&lt;=0,ROUND(H189,2)&lt;=0)," Co najmniej jedna wartość nie jest większa od zera.","")&amp;
IF(K189&gt;Limity!$D$6," Abonament za Usługę TD w Wariancie A ponad limit.","")&amp;
IF(Q189&gt;Limity!$D$7," Abonament za Usługę TD w Wariancie B ponad limit.","")&amp;
IF(Q189-K189&gt;Limity!$D$8," Różnica wartości abonamentów za Usługę TD wariantów A i B ponad limit.","")&amp;
IF(M189&gt;Limity!$D$9," Abonament za zwiększenie przepustowości w Wariancie A ponad limit.","")&amp;
IF(S189&gt;Limity!$D$10," Abonament za zwiększenie przepustowości w Wariancie B ponad limit.","")&amp;
IF(J189=""," Nie wskazano PWR. ",IF(ISERROR(VLOOKUP(J189,'Listy punktów styku'!$B$11:$B$41,1,FALSE))," Nie wskazano PWR z listy.",""))&amp;
IF(P189=""," Nie wskazano FPS. ",IF(ISERROR(VLOOKUP(P189,'Listy punktów styku'!$B$44:$B$61,1,FALSE))," Nie wskazano FPS z listy.","")))</f>
        <v/>
      </c>
    </row>
    <row r="190" spans="1:22" s="8" customFormat="1" x14ac:dyDescent="0.35">
      <c r="A190" s="112">
        <v>176</v>
      </c>
      <c r="B190" s="113">
        <v>15422175</v>
      </c>
      <c r="C190" s="114" t="s">
        <v>1425</v>
      </c>
      <c r="D190" s="141" t="s">
        <v>618</v>
      </c>
      <c r="E190" s="141" t="s">
        <v>1426</v>
      </c>
      <c r="F190" s="145">
        <v>2</v>
      </c>
      <c r="G190" s="24"/>
      <c r="H190" s="3"/>
      <c r="I190" s="93">
        <f t="shared" si="22"/>
        <v>0</v>
      </c>
      <c r="J190" s="2"/>
      <c r="K190" s="3"/>
      <c r="L190" s="94">
        <f t="shared" si="18"/>
        <v>0</v>
      </c>
      <c r="M190" s="4"/>
      <c r="N190" s="94">
        <f t="shared" si="19"/>
        <v>0</v>
      </c>
      <c r="O190" s="94">
        <f t="shared" si="20"/>
        <v>0</v>
      </c>
      <c r="P190" s="2"/>
      <c r="Q190" s="3"/>
      <c r="R190" s="94">
        <f t="shared" si="21"/>
        <v>0</v>
      </c>
      <c r="S190" s="3"/>
      <c r="T190" s="94">
        <f t="shared" si="23"/>
        <v>0</v>
      </c>
      <c r="U190" s="93">
        <f t="shared" si="24"/>
        <v>0</v>
      </c>
      <c r="V190" s="5" t="str">
        <f>IF(COUNTBLANK(G190:H190)+COUNTBLANK(J190:K190)+COUNTBLANK(M190:M190)+COUNTBLANK(P190:Q190)+COUNTBLANK(S190:S190)=8,"",
IF(G190&lt;Limity!$C$5," Data gotowości zbyt wczesna lub nie uzupełniona.","")&amp;
IF(G190&gt;Limity!$D$5," Data gotowości zbyt późna lub wypełnona nieprawidłowo.","")&amp;
IF(OR(ROUND(K190,2)&lt;=0,ROUND(Q190,2)&lt;=0,ROUND(M190,2)&lt;=0,ROUND(S190,2)&lt;=0,ROUND(H190,2)&lt;=0)," Co najmniej jedna wartość nie jest większa od zera.","")&amp;
IF(K190&gt;Limity!$D$6," Abonament za Usługę TD w Wariancie A ponad limit.","")&amp;
IF(Q190&gt;Limity!$D$7," Abonament za Usługę TD w Wariancie B ponad limit.","")&amp;
IF(Q190-K190&gt;Limity!$D$8," Różnica wartości abonamentów za Usługę TD wariantów A i B ponad limit.","")&amp;
IF(M190&gt;Limity!$D$9," Abonament za zwiększenie przepustowości w Wariancie A ponad limit.","")&amp;
IF(S190&gt;Limity!$D$10," Abonament za zwiększenie przepustowości w Wariancie B ponad limit.","")&amp;
IF(J190=""," Nie wskazano PWR. ",IF(ISERROR(VLOOKUP(J190,'Listy punktów styku'!$B$11:$B$41,1,FALSE))," Nie wskazano PWR z listy.",""))&amp;
IF(P190=""," Nie wskazano FPS. ",IF(ISERROR(VLOOKUP(P190,'Listy punktów styku'!$B$44:$B$61,1,FALSE))," Nie wskazano FPS z listy.","")))</f>
        <v/>
      </c>
    </row>
    <row r="191" spans="1:22" s="8" customFormat="1" x14ac:dyDescent="0.35">
      <c r="A191" s="112">
        <v>177</v>
      </c>
      <c r="B191" s="113">
        <v>49181540</v>
      </c>
      <c r="C191" s="114">
        <v>30761</v>
      </c>
      <c r="D191" s="141" t="s">
        <v>618</v>
      </c>
      <c r="E191" s="141" t="s">
        <v>1415</v>
      </c>
      <c r="F191" s="116" t="s">
        <v>1416</v>
      </c>
      <c r="G191" s="24"/>
      <c r="H191" s="3"/>
      <c r="I191" s="93">
        <f t="shared" si="22"/>
        <v>0</v>
      </c>
      <c r="J191" s="2"/>
      <c r="K191" s="3"/>
      <c r="L191" s="94">
        <f t="shared" si="18"/>
        <v>0</v>
      </c>
      <c r="M191" s="4"/>
      <c r="N191" s="94">
        <f t="shared" si="19"/>
        <v>0</v>
      </c>
      <c r="O191" s="94">
        <f t="shared" si="20"/>
        <v>0</v>
      </c>
      <c r="P191" s="2"/>
      <c r="Q191" s="3"/>
      <c r="R191" s="94">
        <f t="shared" si="21"/>
        <v>0</v>
      </c>
      <c r="S191" s="3"/>
      <c r="T191" s="94">
        <f t="shared" si="23"/>
        <v>0</v>
      </c>
      <c r="U191" s="93">
        <f t="shared" si="24"/>
        <v>0</v>
      </c>
      <c r="V191" s="5" t="str">
        <f>IF(COUNTBLANK(G191:H191)+COUNTBLANK(J191:K191)+COUNTBLANK(M191:M191)+COUNTBLANK(P191:Q191)+COUNTBLANK(S191:S191)=8,"",
IF(G191&lt;Limity!$C$5," Data gotowości zbyt wczesna lub nie uzupełniona.","")&amp;
IF(G191&gt;Limity!$D$5," Data gotowości zbyt późna lub wypełnona nieprawidłowo.","")&amp;
IF(OR(ROUND(K191,2)&lt;=0,ROUND(Q191,2)&lt;=0,ROUND(M191,2)&lt;=0,ROUND(S191,2)&lt;=0,ROUND(H191,2)&lt;=0)," Co najmniej jedna wartość nie jest większa od zera.","")&amp;
IF(K191&gt;Limity!$D$6," Abonament za Usługę TD w Wariancie A ponad limit.","")&amp;
IF(Q191&gt;Limity!$D$7," Abonament za Usługę TD w Wariancie B ponad limit.","")&amp;
IF(Q191-K191&gt;Limity!$D$8," Różnica wartości abonamentów za Usługę TD wariantów A i B ponad limit.","")&amp;
IF(M191&gt;Limity!$D$9," Abonament za zwiększenie przepustowości w Wariancie A ponad limit.","")&amp;
IF(S191&gt;Limity!$D$10," Abonament za zwiększenie przepustowości w Wariancie B ponad limit.","")&amp;
IF(J191=""," Nie wskazano PWR. ",IF(ISERROR(VLOOKUP(J191,'Listy punktów styku'!$B$11:$B$41,1,FALSE))," Nie wskazano PWR z listy.",""))&amp;
IF(P191=""," Nie wskazano FPS. ",IF(ISERROR(VLOOKUP(P191,'Listy punktów styku'!$B$44:$B$61,1,FALSE))," Nie wskazano FPS z listy.","")))</f>
        <v/>
      </c>
    </row>
    <row r="192" spans="1:22" s="8" customFormat="1" x14ac:dyDescent="0.35">
      <c r="A192" s="112">
        <v>178</v>
      </c>
      <c r="B192" s="113">
        <v>19829679</v>
      </c>
      <c r="C192" s="114">
        <v>277799</v>
      </c>
      <c r="D192" s="141" t="s">
        <v>618</v>
      </c>
      <c r="E192" s="155" t="s">
        <v>1469</v>
      </c>
      <c r="F192" s="116">
        <v>7</v>
      </c>
      <c r="G192" s="24"/>
      <c r="H192" s="3"/>
      <c r="I192" s="93">
        <f t="shared" si="22"/>
        <v>0</v>
      </c>
      <c r="J192" s="2"/>
      <c r="K192" s="3"/>
      <c r="L192" s="94">
        <f t="shared" si="18"/>
        <v>0</v>
      </c>
      <c r="M192" s="4"/>
      <c r="N192" s="94">
        <f t="shared" si="19"/>
        <v>0</v>
      </c>
      <c r="O192" s="94">
        <f t="shared" si="20"/>
        <v>0</v>
      </c>
      <c r="P192" s="2"/>
      <c r="Q192" s="3"/>
      <c r="R192" s="94">
        <f t="shared" si="21"/>
        <v>0</v>
      </c>
      <c r="S192" s="3"/>
      <c r="T192" s="94">
        <f t="shared" si="23"/>
        <v>0</v>
      </c>
      <c r="U192" s="93">
        <f t="shared" si="24"/>
        <v>0</v>
      </c>
      <c r="V192" s="5" t="str">
        <f>IF(COUNTBLANK(G192:H192)+COUNTBLANK(J192:K192)+COUNTBLANK(M192:M192)+COUNTBLANK(P192:Q192)+COUNTBLANK(S192:S192)=8,"",
IF(G192&lt;Limity!$C$5," Data gotowości zbyt wczesna lub nie uzupełniona.","")&amp;
IF(G192&gt;Limity!$D$5," Data gotowości zbyt późna lub wypełnona nieprawidłowo.","")&amp;
IF(OR(ROUND(K192,2)&lt;=0,ROUND(Q192,2)&lt;=0,ROUND(M192,2)&lt;=0,ROUND(S192,2)&lt;=0,ROUND(H192,2)&lt;=0)," Co najmniej jedna wartość nie jest większa od zera.","")&amp;
IF(K192&gt;Limity!$D$6," Abonament za Usługę TD w Wariancie A ponad limit.","")&amp;
IF(Q192&gt;Limity!$D$7," Abonament za Usługę TD w Wariancie B ponad limit.","")&amp;
IF(Q192-K192&gt;Limity!$D$8," Różnica wartości abonamentów za Usługę TD wariantów A i B ponad limit.","")&amp;
IF(M192&gt;Limity!$D$9," Abonament za zwiększenie przepustowości w Wariancie A ponad limit.","")&amp;
IF(S192&gt;Limity!$D$10," Abonament za zwiększenie przepustowości w Wariancie B ponad limit.","")&amp;
IF(J192=""," Nie wskazano PWR. ",IF(ISERROR(VLOOKUP(J192,'Listy punktów styku'!$B$11:$B$41,1,FALSE))," Nie wskazano PWR z listy.",""))&amp;
IF(P192=""," Nie wskazano FPS. ",IF(ISERROR(VLOOKUP(P192,'Listy punktów styku'!$B$44:$B$61,1,FALSE))," Nie wskazano FPS z listy.","")))</f>
        <v/>
      </c>
    </row>
    <row r="193" spans="1:22" s="8" customFormat="1" x14ac:dyDescent="0.35">
      <c r="A193" s="112">
        <v>179</v>
      </c>
      <c r="B193" s="113">
        <v>3939761</v>
      </c>
      <c r="C193" s="114">
        <v>35188</v>
      </c>
      <c r="D193" s="141" t="s">
        <v>618</v>
      </c>
      <c r="E193" s="141" t="s">
        <v>1539</v>
      </c>
      <c r="F193" s="116">
        <v>8</v>
      </c>
      <c r="G193" s="24"/>
      <c r="H193" s="3"/>
      <c r="I193" s="93">
        <f t="shared" si="22"/>
        <v>0</v>
      </c>
      <c r="J193" s="2"/>
      <c r="K193" s="3"/>
      <c r="L193" s="94">
        <f t="shared" si="18"/>
        <v>0</v>
      </c>
      <c r="M193" s="4"/>
      <c r="N193" s="94">
        <f t="shared" si="19"/>
        <v>0</v>
      </c>
      <c r="O193" s="94">
        <f t="shared" si="20"/>
        <v>0</v>
      </c>
      <c r="P193" s="2"/>
      <c r="Q193" s="3"/>
      <c r="R193" s="94">
        <f t="shared" si="21"/>
        <v>0</v>
      </c>
      <c r="S193" s="3"/>
      <c r="T193" s="94">
        <f t="shared" si="23"/>
        <v>0</v>
      </c>
      <c r="U193" s="93">
        <f t="shared" si="24"/>
        <v>0</v>
      </c>
      <c r="V193" s="5" t="str">
        <f>IF(COUNTBLANK(G193:H193)+COUNTBLANK(J193:K193)+COUNTBLANK(M193:M193)+COUNTBLANK(P193:Q193)+COUNTBLANK(S193:S193)=8,"",
IF(G193&lt;Limity!$C$5," Data gotowości zbyt wczesna lub nie uzupełniona.","")&amp;
IF(G193&gt;Limity!$D$5," Data gotowości zbyt późna lub wypełnona nieprawidłowo.","")&amp;
IF(OR(ROUND(K193,2)&lt;=0,ROUND(Q193,2)&lt;=0,ROUND(M193,2)&lt;=0,ROUND(S193,2)&lt;=0,ROUND(H193,2)&lt;=0)," Co najmniej jedna wartość nie jest większa od zera.","")&amp;
IF(K193&gt;Limity!$D$6," Abonament za Usługę TD w Wariancie A ponad limit.","")&amp;
IF(Q193&gt;Limity!$D$7," Abonament za Usługę TD w Wariancie B ponad limit.","")&amp;
IF(Q193-K193&gt;Limity!$D$8," Różnica wartości abonamentów za Usługę TD wariantów A i B ponad limit.","")&amp;
IF(M193&gt;Limity!$D$9," Abonament za zwiększenie przepustowości w Wariancie A ponad limit.","")&amp;
IF(S193&gt;Limity!$D$10," Abonament za zwiększenie przepustowości w Wariancie B ponad limit.","")&amp;
IF(J193=""," Nie wskazano PWR. ",IF(ISERROR(VLOOKUP(J193,'Listy punktów styku'!$B$11:$B$41,1,FALSE))," Nie wskazano PWR z listy.",""))&amp;
IF(P193=""," Nie wskazano FPS. ",IF(ISERROR(VLOOKUP(P193,'Listy punktów styku'!$B$44:$B$61,1,FALSE))," Nie wskazano FPS z listy.","")))</f>
        <v/>
      </c>
    </row>
    <row r="194" spans="1:22" s="8" customFormat="1" x14ac:dyDescent="0.35">
      <c r="A194" s="112">
        <v>180</v>
      </c>
      <c r="B194" s="113">
        <v>52118875</v>
      </c>
      <c r="C194" s="114">
        <v>277567</v>
      </c>
      <c r="D194" s="141" t="s">
        <v>618</v>
      </c>
      <c r="E194" s="156" t="s">
        <v>1473</v>
      </c>
      <c r="F194" s="116">
        <v>22</v>
      </c>
      <c r="G194" s="24"/>
      <c r="H194" s="3"/>
      <c r="I194" s="93">
        <f t="shared" si="22"/>
        <v>0</v>
      </c>
      <c r="J194" s="2"/>
      <c r="K194" s="3"/>
      <c r="L194" s="94">
        <f t="shared" si="18"/>
        <v>0</v>
      </c>
      <c r="M194" s="4"/>
      <c r="N194" s="94">
        <f t="shared" si="19"/>
        <v>0</v>
      </c>
      <c r="O194" s="94">
        <f t="shared" si="20"/>
        <v>0</v>
      </c>
      <c r="P194" s="2"/>
      <c r="Q194" s="3"/>
      <c r="R194" s="94">
        <f t="shared" si="21"/>
        <v>0</v>
      </c>
      <c r="S194" s="3"/>
      <c r="T194" s="94">
        <f t="shared" si="23"/>
        <v>0</v>
      </c>
      <c r="U194" s="93">
        <f t="shared" si="24"/>
        <v>0</v>
      </c>
      <c r="V194" s="5" t="str">
        <f>IF(COUNTBLANK(G194:H194)+COUNTBLANK(J194:K194)+COUNTBLANK(M194:M194)+COUNTBLANK(P194:Q194)+COUNTBLANK(S194:S194)=8,"",
IF(G194&lt;Limity!$C$5," Data gotowości zbyt wczesna lub nie uzupełniona.","")&amp;
IF(G194&gt;Limity!$D$5," Data gotowości zbyt późna lub wypełnona nieprawidłowo.","")&amp;
IF(OR(ROUND(K194,2)&lt;=0,ROUND(Q194,2)&lt;=0,ROUND(M194,2)&lt;=0,ROUND(S194,2)&lt;=0,ROUND(H194,2)&lt;=0)," Co najmniej jedna wartość nie jest większa od zera.","")&amp;
IF(K194&gt;Limity!$D$6," Abonament za Usługę TD w Wariancie A ponad limit.","")&amp;
IF(Q194&gt;Limity!$D$7," Abonament za Usługę TD w Wariancie B ponad limit.","")&amp;
IF(Q194-K194&gt;Limity!$D$8," Różnica wartości abonamentów za Usługę TD wariantów A i B ponad limit.","")&amp;
IF(M194&gt;Limity!$D$9," Abonament za zwiększenie przepustowości w Wariancie A ponad limit.","")&amp;
IF(S194&gt;Limity!$D$10," Abonament za zwiększenie przepustowości w Wariancie B ponad limit.","")&amp;
IF(J194=""," Nie wskazano PWR. ",IF(ISERROR(VLOOKUP(J194,'Listy punktów styku'!$B$11:$B$41,1,FALSE))," Nie wskazano PWR z listy.",""))&amp;
IF(P194=""," Nie wskazano FPS. ",IF(ISERROR(VLOOKUP(P194,'Listy punktów styku'!$B$44:$B$61,1,FALSE))," Nie wskazano FPS z listy.","")))</f>
        <v/>
      </c>
    </row>
    <row r="195" spans="1:22" s="8" customFormat="1" x14ac:dyDescent="0.35">
      <c r="A195" s="112">
        <v>181</v>
      </c>
      <c r="B195" s="113">
        <v>46314597</v>
      </c>
      <c r="C195" s="114">
        <v>16905</v>
      </c>
      <c r="D195" s="141" t="s">
        <v>618</v>
      </c>
      <c r="E195" s="141" t="s">
        <v>1389</v>
      </c>
      <c r="F195" s="145">
        <v>4</v>
      </c>
      <c r="G195" s="24"/>
      <c r="H195" s="3"/>
      <c r="I195" s="93">
        <f t="shared" si="22"/>
        <v>0</v>
      </c>
      <c r="J195" s="2"/>
      <c r="K195" s="3"/>
      <c r="L195" s="94">
        <f t="shared" si="18"/>
        <v>0</v>
      </c>
      <c r="M195" s="4"/>
      <c r="N195" s="94">
        <f t="shared" si="19"/>
        <v>0</v>
      </c>
      <c r="O195" s="94">
        <f t="shared" si="20"/>
        <v>0</v>
      </c>
      <c r="P195" s="2"/>
      <c r="Q195" s="3"/>
      <c r="R195" s="94">
        <f t="shared" si="21"/>
        <v>0</v>
      </c>
      <c r="S195" s="3"/>
      <c r="T195" s="94">
        <f t="shared" si="23"/>
        <v>0</v>
      </c>
      <c r="U195" s="93">
        <f t="shared" si="24"/>
        <v>0</v>
      </c>
      <c r="V195" s="5" t="str">
        <f>IF(COUNTBLANK(G195:H195)+COUNTBLANK(J195:K195)+COUNTBLANK(M195:M195)+COUNTBLANK(P195:Q195)+COUNTBLANK(S195:S195)=8,"",
IF(G195&lt;Limity!$C$5," Data gotowości zbyt wczesna lub nie uzupełniona.","")&amp;
IF(G195&gt;Limity!$D$5," Data gotowości zbyt późna lub wypełnona nieprawidłowo.","")&amp;
IF(OR(ROUND(K195,2)&lt;=0,ROUND(Q195,2)&lt;=0,ROUND(M195,2)&lt;=0,ROUND(S195,2)&lt;=0,ROUND(H195,2)&lt;=0)," Co najmniej jedna wartość nie jest większa od zera.","")&amp;
IF(K195&gt;Limity!$D$6," Abonament za Usługę TD w Wariancie A ponad limit.","")&amp;
IF(Q195&gt;Limity!$D$7," Abonament za Usługę TD w Wariancie B ponad limit.","")&amp;
IF(Q195-K195&gt;Limity!$D$8," Różnica wartości abonamentów za Usługę TD wariantów A i B ponad limit.","")&amp;
IF(M195&gt;Limity!$D$9," Abonament za zwiększenie przepustowości w Wariancie A ponad limit.","")&amp;
IF(S195&gt;Limity!$D$10," Abonament za zwiększenie przepustowości w Wariancie B ponad limit.","")&amp;
IF(J195=""," Nie wskazano PWR. ",IF(ISERROR(VLOOKUP(J195,'Listy punktów styku'!$B$11:$B$41,1,FALSE))," Nie wskazano PWR z listy.",""))&amp;
IF(P195=""," Nie wskazano FPS. ",IF(ISERROR(VLOOKUP(P195,'Listy punktów styku'!$B$44:$B$61,1,FALSE))," Nie wskazano FPS z listy.","")))</f>
        <v/>
      </c>
    </row>
    <row r="196" spans="1:22" s="8" customFormat="1" x14ac:dyDescent="0.35">
      <c r="A196" s="112">
        <v>182</v>
      </c>
      <c r="B196" s="113">
        <v>78524724</v>
      </c>
      <c r="C196" s="114">
        <v>277797</v>
      </c>
      <c r="D196" s="141" t="s">
        <v>618</v>
      </c>
      <c r="E196" s="155" t="s">
        <v>1470</v>
      </c>
      <c r="F196" s="141" t="s">
        <v>1451</v>
      </c>
      <c r="G196" s="24"/>
      <c r="H196" s="3"/>
      <c r="I196" s="93">
        <f t="shared" si="22"/>
        <v>0</v>
      </c>
      <c r="J196" s="2"/>
      <c r="K196" s="3"/>
      <c r="L196" s="94">
        <f t="shared" si="18"/>
        <v>0</v>
      </c>
      <c r="M196" s="4"/>
      <c r="N196" s="94">
        <f t="shared" si="19"/>
        <v>0</v>
      </c>
      <c r="O196" s="94">
        <f t="shared" si="20"/>
        <v>0</v>
      </c>
      <c r="P196" s="2"/>
      <c r="Q196" s="3"/>
      <c r="R196" s="94">
        <f t="shared" si="21"/>
        <v>0</v>
      </c>
      <c r="S196" s="3"/>
      <c r="T196" s="94">
        <f t="shared" si="23"/>
        <v>0</v>
      </c>
      <c r="U196" s="93">
        <f t="shared" si="24"/>
        <v>0</v>
      </c>
      <c r="V196" s="5" t="str">
        <f>IF(COUNTBLANK(G196:H196)+COUNTBLANK(J196:K196)+COUNTBLANK(M196:M196)+COUNTBLANK(P196:Q196)+COUNTBLANK(S196:S196)=8,"",
IF(G196&lt;Limity!$C$5," Data gotowości zbyt wczesna lub nie uzupełniona.","")&amp;
IF(G196&gt;Limity!$D$5," Data gotowości zbyt późna lub wypełnona nieprawidłowo.","")&amp;
IF(OR(ROUND(K196,2)&lt;=0,ROUND(Q196,2)&lt;=0,ROUND(M196,2)&lt;=0,ROUND(S196,2)&lt;=0,ROUND(H196,2)&lt;=0)," Co najmniej jedna wartość nie jest większa od zera.","")&amp;
IF(K196&gt;Limity!$D$6," Abonament za Usługę TD w Wariancie A ponad limit.","")&amp;
IF(Q196&gt;Limity!$D$7," Abonament za Usługę TD w Wariancie B ponad limit.","")&amp;
IF(Q196-K196&gt;Limity!$D$8," Różnica wartości abonamentów za Usługę TD wariantów A i B ponad limit.","")&amp;
IF(M196&gt;Limity!$D$9," Abonament za zwiększenie przepustowości w Wariancie A ponad limit.","")&amp;
IF(S196&gt;Limity!$D$10," Abonament za zwiększenie przepustowości w Wariancie B ponad limit.","")&amp;
IF(J196=""," Nie wskazano PWR. ",IF(ISERROR(VLOOKUP(J196,'Listy punktów styku'!$B$11:$B$41,1,FALSE))," Nie wskazano PWR z listy.",""))&amp;
IF(P196=""," Nie wskazano FPS. ",IF(ISERROR(VLOOKUP(P196,'Listy punktów styku'!$B$44:$B$61,1,FALSE))," Nie wskazano FPS z listy.","")))</f>
        <v/>
      </c>
    </row>
    <row r="197" spans="1:22" s="8" customFormat="1" x14ac:dyDescent="0.35">
      <c r="A197" s="112">
        <v>183</v>
      </c>
      <c r="B197" s="113">
        <v>3710738</v>
      </c>
      <c r="C197" s="114">
        <v>86735</v>
      </c>
      <c r="D197" s="116" t="s">
        <v>632</v>
      </c>
      <c r="E197" s="116" t="s">
        <v>99</v>
      </c>
      <c r="F197" s="116">
        <v>41</v>
      </c>
      <c r="G197" s="24"/>
      <c r="H197" s="3"/>
      <c r="I197" s="93">
        <f t="shared" si="22"/>
        <v>0</v>
      </c>
      <c r="J197" s="2"/>
      <c r="K197" s="3"/>
      <c r="L197" s="94">
        <f t="shared" si="18"/>
        <v>0</v>
      </c>
      <c r="M197" s="4"/>
      <c r="N197" s="94">
        <f t="shared" si="19"/>
        <v>0</v>
      </c>
      <c r="O197" s="94">
        <f t="shared" si="20"/>
        <v>0</v>
      </c>
      <c r="P197" s="2"/>
      <c r="Q197" s="3"/>
      <c r="R197" s="94">
        <f t="shared" si="21"/>
        <v>0</v>
      </c>
      <c r="S197" s="3"/>
      <c r="T197" s="94">
        <f t="shared" si="23"/>
        <v>0</v>
      </c>
      <c r="U197" s="93">
        <f t="shared" si="24"/>
        <v>0</v>
      </c>
      <c r="V197" s="5" t="str">
        <f>IF(COUNTBLANK(G197:H197)+COUNTBLANK(J197:K197)+COUNTBLANK(M197:M197)+COUNTBLANK(P197:Q197)+COUNTBLANK(S197:S197)=8,"",
IF(G197&lt;Limity!$C$5," Data gotowości zbyt wczesna lub nie uzupełniona.","")&amp;
IF(G197&gt;Limity!$D$5," Data gotowości zbyt późna lub wypełnona nieprawidłowo.","")&amp;
IF(OR(ROUND(K197,2)&lt;=0,ROUND(Q197,2)&lt;=0,ROUND(M197,2)&lt;=0,ROUND(S197,2)&lt;=0,ROUND(H197,2)&lt;=0)," Co najmniej jedna wartość nie jest większa od zera.","")&amp;
IF(K197&gt;Limity!$D$6," Abonament za Usługę TD w Wariancie A ponad limit.","")&amp;
IF(Q197&gt;Limity!$D$7," Abonament za Usługę TD w Wariancie B ponad limit.","")&amp;
IF(Q197-K197&gt;Limity!$D$8," Różnica wartości abonamentów za Usługę TD wariantów A i B ponad limit.","")&amp;
IF(M197&gt;Limity!$D$9," Abonament za zwiększenie przepustowości w Wariancie A ponad limit.","")&amp;
IF(S197&gt;Limity!$D$10," Abonament za zwiększenie przepustowości w Wariancie B ponad limit.","")&amp;
IF(J197=""," Nie wskazano PWR. ",IF(ISERROR(VLOOKUP(J197,'Listy punktów styku'!$B$11:$B$41,1,FALSE))," Nie wskazano PWR z listy.",""))&amp;
IF(P197=""," Nie wskazano FPS. ",IF(ISERROR(VLOOKUP(P197,'Listy punktów styku'!$B$44:$B$61,1,FALSE))," Nie wskazano FPS z listy.","")))</f>
        <v/>
      </c>
    </row>
    <row r="198" spans="1:22" s="8" customFormat="1" x14ac:dyDescent="0.35">
      <c r="A198" s="112">
        <v>184</v>
      </c>
      <c r="B198" s="113">
        <v>3710575</v>
      </c>
      <c r="C198" s="114">
        <v>87532</v>
      </c>
      <c r="D198" s="116" t="s">
        <v>629</v>
      </c>
      <c r="E198" s="116" t="s">
        <v>99</v>
      </c>
      <c r="F198" s="116" t="s">
        <v>630</v>
      </c>
      <c r="G198" s="24"/>
      <c r="H198" s="3"/>
      <c r="I198" s="93">
        <f t="shared" si="22"/>
        <v>0</v>
      </c>
      <c r="J198" s="2"/>
      <c r="K198" s="3"/>
      <c r="L198" s="94">
        <f t="shared" si="18"/>
        <v>0</v>
      </c>
      <c r="M198" s="4"/>
      <c r="N198" s="94">
        <f t="shared" si="19"/>
        <v>0</v>
      </c>
      <c r="O198" s="94">
        <f t="shared" si="20"/>
        <v>0</v>
      </c>
      <c r="P198" s="2"/>
      <c r="Q198" s="3"/>
      <c r="R198" s="94">
        <f t="shared" si="21"/>
        <v>0</v>
      </c>
      <c r="S198" s="3"/>
      <c r="T198" s="94">
        <f t="shared" si="23"/>
        <v>0</v>
      </c>
      <c r="U198" s="93">
        <f t="shared" si="24"/>
        <v>0</v>
      </c>
      <c r="V198" s="5" t="str">
        <f>IF(COUNTBLANK(G198:H198)+COUNTBLANK(J198:K198)+COUNTBLANK(M198:M198)+COUNTBLANK(P198:Q198)+COUNTBLANK(S198:S198)=8,"",
IF(G198&lt;Limity!$C$5," Data gotowości zbyt wczesna lub nie uzupełniona.","")&amp;
IF(G198&gt;Limity!$D$5," Data gotowości zbyt późna lub wypełnona nieprawidłowo.","")&amp;
IF(OR(ROUND(K198,2)&lt;=0,ROUND(Q198,2)&lt;=0,ROUND(M198,2)&lt;=0,ROUND(S198,2)&lt;=0,ROUND(H198,2)&lt;=0)," Co najmniej jedna wartość nie jest większa od zera.","")&amp;
IF(K198&gt;Limity!$D$6," Abonament za Usługę TD w Wariancie A ponad limit.","")&amp;
IF(Q198&gt;Limity!$D$7," Abonament za Usługę TD w Wariancie B ponad limit.","")&amp;
IF(Q198-K198&gt;Limity!$D$8," Różnica wartości abonamentów za Usługę TD wariantów A i B ponad limit.","")&amp;
IF(M198&gt;Limity!$D$9," Abonament za zwiększenie przepustowości w Wariancie A ponad limit.","")&amp;
IF(S198&gt;Limity!$D$10," Abonament za zwiększenie przepustowości w Wariancie B ponad limit.","")&amp;
IF(J198=""," Nie wskazano PWR. ",IF(ISERROR(VLOOKUP(J198,'Listy punktów styku'!$B$11:$B$41,1,FALSE))," Nie wskazano PWR z listy.",""))&amp;
IF(P198=""," Nie wskazano FPS. ",IF(ISERROR(VLOOKUP(P198,'Listy punktów styku'!$B$44:$B$61,1,FALSE))," Nie wskazano FPS z listy.","")))</f>
        <v/>
      </c>
    </row>
    <row r="199" spans="1:22" s="8" customFormat="1" x14ac:dyDescent="0.35">
      <c r="A199" s="112">
        <v>185</v>
      </c>
      <c r="B199" s="113">
        <v>3709903</v>
      </c>
      <c r="C199" s="114">
        <v>87258</v>
      </c>
      <c r="D199" s="116" t="s">
        <v>627</v>
      </c>
      <c r="E199" s="116" t="s">
        <v>1052</v>
      </c>
      <c r="F199" s="116">
        <v>5</v>
      </c>
      <c r="G199" s="24"/>
      <c r="H199" s="3"/>
      <c r="I199" s="93">
        <f t="shared" si="22"/>
        <v>0</v>
      </c>
      <c r="J199" s="2"/>
      <c r="K199" s="3"/>
      <c r="L199" s="94">
        <f t="shared" si="18"/>
        <v>0</v>
      </c>
      <c r="M199" s="4"/>
      <c r="N199" s="94">
        <f t="shared" si="19"/>
        <v>0</v>
      </c>
      <c r="O199" s="94">
        <f t="shared" si="20"/>
        <v>0</v>
      </c>
      <c r="P199" s="2"/>
      <c r="Q199" s="3"/>
      <c r="R199" s="94">
        <f t="shared" si="21"/>
        <v>0</v>
      </c>
      <c r="S199" s="3"/>
      <c r="T199" s="94">
        <f t="shared" si="23"/>
        <v>0</v>
      </c>
      <c r="U199" s="93">
        <f t="shared" si="24"/>
        <v>0</v>
      </c>
      <c r="V199" s="5" t="str">
        <f>IF(COUNTBLANK(G199:H199)+COUNTBLANK(J199:K199)+COUNTBLANK(M199:M199)+COUNTBLANK(P199:Q199)+COUNTBLANK(S199:S199)=8,"",
IF(G199&lt;Limity!$C$5," Data gotowości zbyt wczesna lub nie uzupełniona.","")&amp;
IF(G199&gt;Limity!$D$5," Data gotowości zbyt późna lub wypełnona nieprawidłowo.","")&amp;
IF(OR(ROUND(K199,2)&lt;=0,ROUND(Q199,2)&lt;=0,ROUND(M199,2)&lt;=0,ROUND(S199,2)&lt;=0,ROUND(H199,2)&lt;=0)," Co najmniej jedna wartość nie jest większa od zera.","")&amp;
IF(K199&gt;Limity!$D$6," Abonament za Usługę TD w Wariancie A ponad limit.","")&amp;
IF(Q199&gt;Limity!$D$7," Abonament za Usługę TD w Wariancie B ponad limit.","")&amp;
IF(Q199-K199&gt;Limity!$D$8," Różnica wartości abonamentów za Usługę TD wariantów A i B ponad limit.","")&amp;
IF(M199&gt;Limity!$D$9," Abonament za zwiększenie przepustowości w Wariancie A ponad limit.","")&amp;
IF(S199&gt;Limity!$D$10," Abonament za zwiększenie przepustowości w Wariancie B ponad limit.","")&amp;
IF(J199=""," Nie wskazano PWR. ",IF(ISERROR(VLOOKUP(J199,'Listy punktów styku'!$B$11:$B$41,1,FALSE))," Nie wskazano PWR z listy.",""))&amp;
IF(P199=""," Nie wskazano FPS. ",IF(ISERROR(VLOOKUP(P199,'Listy punktów styku'!$B$44:$B$61,1,FALSE))," Nie wskazano FPS z listy.","")))</f>
        <v/>
      </c>
    </row>
    <row r="200" spans="1:22" s="8" customFormat="1" x14ac:dyDescent="0.35">
      <c r="A200" s="112">
        <v>186</v>
      </c>
      <c r="B200" s="113">
        <v>3712626</v>
      </c>
      <c r="C200" s="114">
        <v>10760</v>
      </c>
      <c r="D200" s="116" t="s">
        <v>634</v>
      </c>
      <c r="E200" s="116" t="s">
        <v>105</v>
      </c>
      <c r="F200" s="116">
        <v>47</v>
      </c>
      <c r="G200" s="24"/>
      <c r="H200" s="3"/>
      <c r="I200" s="93">
        <f t="shared" si="22"/>
        <v>0</v>
      </c>
      <c r="J200" s="2"/>
      <c r="K200" s="3"/>
      <c r="L200" s="94">
        <f t="shared" si="18"/>
        <v>0</v>
      </c>
      <c r="M200" s="4"/>
      <c r="N200" s="94">
        <f t="shared" si="19"/>
        <v>0</v>
      </c>
      <c r="O200" s="94">
        <f t="shared" si="20"/>
        <v>0</v>
      </c>
      <c r="P200" s="2"/>
      <c r="Q200" s="3"/>
      <c r="R200" s="94">
        <f t="shared" si="21"/>
        <v>0</v>
      </c>
      <c r="S200" s="3"/>
      <c r="T200" s="94">
        <f t="shared" si="23"/>
        <v>0</v>
      </c>
      <c r="U200" s="93">
        <f t="shared" si="24"/>
        <v>0</v>
      </c>
      <c r="V200" s="5" t="str">
        <f>IF(COUNTBLANK(G200:H200)+COUNTBLANK(J200:K200)+COUNTBLANK(M200:M200)+COUNTBLANK(P200:Q200)+COUNTBLANK(S200:S200)=8,"",
IF(G200&lt;Limity!$C$5," Data gotowości zbyt wczesna lub nie uzupełniona.","")&amp;
IF(G200&gt;Limity!$D$5," Data gotowości zbyt późna lub wypełnona nieprawidłowo.","")&amp;
IF(OR(ROUND(K200,2)&lt;=0,ROUND(Q200,2)&lt;=0,ROUND(M200,2)&lt;=0,ROUND(S200,2)&lt;=0,ROUND(H200,2)&lt;=0)," Co najmniej jedna wartość nie jest większa od zera.","")&amp;
IF(K200&gt;Limity!$D$6," Abonament za Usługę TD w Wariancie A ponad limit.","")&amp;
IF(Q200&gt;Limity!$D$7," Abonament za Usługę TD w Wariancie B ponad limit.","")&amp;
IF(Q200-K200&gt;Limity!$D$8," Różnica wartości abonamentów za Usługę TD wariantów A i B ponad limit.","")&amp;
IF(M200&gt;Limity!$D$9," Abonament za zwiększenie przepustowości w Wariancie A ponad limit.","")&amp;
IF(S200&gt;Limity!$D$10," Abonament za zwiększenie przepustowości w Wariancie B ponad limit.","")&amp;
IF(J200=""," Nie wskazano PWR. ",IF(ISERROR(VLOOKUP(J200,'Listy punktów styku'!$B$11:$B$41,1,FALSE))," Nie wskazano PWR z listy.",""))&amp;
IF(P200=""," Nie wskazano FPS. ",IF(ISERROR(VLOOKUP(P200,'Listy punktów styku'!$B$44:$B$61,1,FALSE))," Nie wskazano FPS z listy.","")))</f>
        <v/>
      </c>
    </row>
    <row r="201" spans="1:22" s="8" customFormat="1" x14ac:dyDescent="0.35">
      <c r="A201" s="112">
        <v>187</v>
      </c>
      <c r="B201" s="113">
        <v>93858858</v>
      </c>
      <c r="C201" s="114">
        <v>55835</v>
      </c>
      <c r="D201" s="141" t="s">
        <v>1208</v>
      </c>
      <c r="E201" s="141" t="s">
        <v>1163</v>
      </c>
      <c r="F201" s="144" t="s">
        <v>1210</v>
      </c>
      <c r="G201" s="24"/>
      <c r="H201" s="3"/>
      <c r="I201" s="93">
        <f t="shared" si="22"/>
        <v>0</v>
      </c>
      <c r="J201" s="2"/>
      <c r="K201" s="3"/>
      <c r="L201" s="94">
        <f t="shared" si="18"/>
        <v>0</v>
      </c>
      <c r="M201" s="4"/>
      <c r="N201" s="94">
        <f t="shared" si="19"/>
        <v>0</v>
      </c>
      <c r="O201" s="94">
        <f t="shared" si="20"/>
        <v>0</v>
      </c>
      <c r="P201" s="2"/>
      <c r="Q201" s="3"/>
      <c r="R201" s="94">
        <f t="shared" si="21"/>
        <v>0</v>
      </c>
      <c r="S201" s="3"/>
      <c r="T201" s="94">
        <f t="shared" si="23"/>
        <v>0</v>
      </c>
      <c r="U201" s="93">
        <f t="shared" si="24"/>
        <v>0</v>
      </c>
      <c r="V201" s="5" t="str">
        <f>IF(COUNTBLANK(G201:H201)+COUNTBLANK(J201:K201)+COUNTBLANK(M201:M201)+COUNTBLANK(P201:Q201)+COUNTBLANK(S201:S201)=8,"",
IF(G201&lt;Limity!$C$5," Data gotowości zbyt wczesna lub nie uzupełniona.","")&amp;
IF(G201&gt;Limity!$D$5," Data gotowości zbyt późna lub wypełnona nieprawidłowo.","")&amp;
IF(OR(ROUND(K201,2)&lt;=0,ROUND(Q201,2)&lt;=0,ROUND(M201,2)&lt;=0,ROUND(S201,2)&lt;=0,ROUND(H201,2)&lt;=0)," Co najmniej jedna wartość nie jest większa od zera.","")&amp;
IF(K201&gt;Limity!$D$6," Abonament za Usługę TD w Wariancie A ponad limit.","")&amp;
IF(Q201&gt;Limity!$D$7," Abonament za Usługę TD w Wariancie B ponad limit.","")&amp;
IF(Q201-K201&gt;Limity!$D$8," Różnica wartości abonamentów za Usługę TD wariantów A i B ponad limit.","")&amp;
IF(M201&gt;Limity!$D$9," Abonament za zwiększenie przepustowości w Wariancie A ponad limit.","")&amp;
IF(S201&gt;Limity!$D$10," Abonament za zwiększenie przepustowości w Wariancie B ponad limit.","")&amp;
IF(J201=""," Nie wskazano PWR. ",IF(ISERROR(VLOOKUP(J201,'Listy punktów styku'!$B$11:$B$41,1,FALSE))," Nie wskazano PWR z listy.",""))&amp;
IF(P201=""," Nie wskazano FPS. ",IF(ISERROR(VLOOKUP(P201,'Listy punktów styku'!$B$44:$B$61,1,FALSE))," Nie wskazano FPS z listy.","")))</f>
        <v/>
      </c>
    </row>
    <row r="202" spans="1:22" s="8" customFormat="1" x14ac:dyDescent="0.35">
      <c r="A202" s="112">
        <v>188</v>
      </c>
      <c r="B202" s="113">
        <v>91954330</v>
      </c>
      <c r="C202" s="114">
        <v>277719</v>
      </c>
      <c r="D202" s="141" t="s">
        <v>1462</v>
      </c>
      <c r="E202" s="155" t="s">
        <v>1497</v>
      </c>
      <c r="F202" s="116">
        <v>36</v>
      </c>
      <c r="G202" s="24"/>
      <c r="H202" s="3"/>
      <c r="I202" s="93">
        <f t="shared" si="22"/>
        <v>0</v>
      </c>
      <c r="J202" s="2"/>
      <c r="K202" s="3"/>
      <c r="L202" s="94">
        <f t="shared" si="18"/>
        <v>0</v>
      </c>
      <c r="M202" s="4"/>
      <c r="N202" s="94">
        <f t="shared" si="19"/>
        <v>0</v>
      </c>
      <c r="O202" s="94">
        <f t="shared" si="20"/>
        <v>0</v>
      </c>
      <c r="P202" s="2"/>
      <c r="Q202" s="3"/>
      <c r="R202" s="94">
        <f t="shared" si="21"/>
        <v>0</v>
      </c>
      <c r="S202" s="3"/>
      <c r="T202" s="94">
        <f t="shared" si="23"/>
        <v>0</v>
      </c>
      <c r="U202" s="93">
        <f t="shared" si="24"/>
        <v>0</v>
      </c>
      <c r="V202" s="5" t="str">
        <f>IF(COUNTBLANK(G202:H202)+COUNTBLANK(J202:K202)+COUNTBLANK(M202:M202)+COUNTBLANK(P202:Q202)+COUNTBLANK(S202:S202)=8,"",
IF(G202&lt;Limity!$C$5," Data gotowości zbyt wczesna lub nie uzupełniona.","")&amp;
IF(G202&gt;Limity!$D$5," Data gotowości zbyt późna lub wypełnona nieprawidłowo.","")&amp;
IF(OR(ROUND(K202,2)&lt;=0,ROUND(Q202,2)&lt;=0,ROUND(M202,2)&lt;=0,ROUND(S202,2)&lt;=0,ROUND(H202,2)&lt;=0)," Co najmniej jedna wartość nie jest większa od zera.","")&amp;
IF(K202&gt;Limity!$D$6," Abonament za Usługę TD w Wariancie A ponad limit.","")&amp;
IF(Q202&gt;Limity!$D$7," Abonament za Usługę TD w Wariancie B ponad limit.","")&amp;
IF(Q202-K202&gt;Limity!$D$8," Różnica wartości abonamentów za Usługę TD wariantów A i B ponad limit.","")&amp;
IF(M202&gt;Limity!$D$9," Abonament za zwiększenie przepustowości w Wariancie A ponad limit.","")&amp;
IF(S202&gt;Limity!$D$10," Abonament za zwiększenie przepustowości w Wariancie B ponad limit.","")&amp;
IF(J202=""," Nie wskazano PWR. ",IF(ISERROR(VLOOKUP(J202,'Listy punktów styku'!$B$11:$B$41,1,FALSE))," Nie wskazano PWR z listy.",""))&amp;
IF(P202=""," Nie wskazano FPS. ",IF(ISERROR(VLOOKUP(P202,'Listy punktów styku'!$B$44:$B$61,1,FALSE))," Nie wskazano FPS z listy.","")))</f>
        <v/>
      </c>
    </row>
    <row r="203" spans="1:22" s="8" customFormat="1" x14ac:dyDescent="0.35">
      <c r="A203" s="112">
        <v>189</v>
      </c>
      <c r="B203" s="113">
        <v>3800421</v>
      </c>
      <c r="C203" s="114">
        <v>4535</v>
      </c>
      <c r="D203" s="116" t="s">
        <v>640</v>
      </c>
      <c r="E203" s="116" t="s">
        <v>99</v>
      </c>
      <c r="F203" s="116" t="s">
        <v>641</v>
      </c>
      <c r="G203" s="24"/>
      <c r="H203" s="3"/>
      <c r="I203" s="93">
        <f t="shared" si="22"/>
        <v>0</v>
      </c>
      <c r="J203" s="2"/>
      <c r="K203" s="3"/>
      <c r="L203" s="94">
        <f t="shared" si="18"/>
        <v>0</v>
      </c>
      <c r="M203" s="4"/>
      <c r="N203" s="94">
        <f t="shared" si="19"/>
        <v>0</v>
      </c>
      <c r="O203" s="94">
        <f t="shared" si="20"/>
        <v>0</v>
      </c>
      <c r="P203" s="2"/>
      <c r="Q203" s="3"/>
      <c r="R203" s="94">
        <f t="shared" si="21"/>
        <v>0</v>
      </c>
      <c r="S203" s="3"/>
      <c r="T203" s="94">
        <f t="shared" si="23"/>
        <v>0</v>
      </c>
      <c r="U203" s="93">
        <f t="shared" si="24"/>
        <v>0</v>
      </c>
      <c r="V203" s="5" t="str">
        <f>IF(COUNTBLANK(G203:H203)+COUNTBLANK(J203:K203)+COUNTBLANK(M203:M203)+COUNTBLANK(P203:Q203)+COUNTBLANK(S203:S203)=8,"",
IF(G203&lt;Limity!$C$5," Data gotowości zbyt wczesna lub nie uzupełniona.","")&amp;
IF(G203&gt;Limity!$D$5," Data gotowości zbyt późna lub wypełnona nieprawidłowo.","")&amp;
IF(OR(ROUND(K203,2)&lt;=0,ROUND(Q203,2)&lt;=0,ROUND(M203,2)&lt;=0,ROUND(S203,2)&lt;=0,ROUND(H203,2)&lt;=0)," Co najmniej jedna wartość nie jest większa od zera.","")&amp;
IF(K203&gt;Limity!$D$6," Abonament za Usługę TD w Wariancie A ponad limit.","")&amp;
IF(Q203&gt;Limity!$D$7," Abonament za Usługę TD w Wariancie B ponad limit.","")&amp;
IF(Q203-K203&gt;Limity!$D$8," Różnica wartości abonamentów za Usługę TD wariantów A i B ponad limit.","")&amp;
IF(M203&gt;Limity!$D$9," Abonament za zwiększenie przepustowości w Wariancie A ponad limit.","")&amp;
IF(S203&gt;Limity!$D$10," Abonament za zwiększenie przepustowości w Wariancie B ponad limit.","")&amp;
IF(J203=""," Nie wskazano PWR. ",IF(ISERROR(VLOOKUP(J203,'Listy punktów styku'!$B$11:$B$41,1,FALSE))," Nie wskazano PWR z listy.",""))&amp;
IF(P203=""," Nie wskazano FPS. ",IF(ISERROR(VLOOKUP(P203,'Listy punktów styku'!$B$44:$B$61,1,FALSE))," Nie wskazano FPS z listy.","")))</f>
        <v/>
      </c>
    </row>
    <row r="204" spans="1:22" s="8" customFormat="1" x14ac:dyDescent="0.35">
      <c r="A204" s="112">
        <v>190</v>
      </c>
      <c r="B204" s="113">
        <v>68734650</v>
      </c>
      <c r="C204" s="114">
        <v>24632</v>
      </c>
      <c r="D204" s="141" t="s">
        <v>1218</v>
      </c>
      <c r="E204" s="141"/>
      <c r="F204" s="144" t="s">
        <v>1219</v>
      </c>
      <c r="G204" s="24"/>
      <c r="H204" s="3"/>
      <c r="I204" s="93">
        <f t="shared" si="22"/>
        <v>0</v>
      </c>
      <c r="J204" s="2"/>
      <c r="K204" s="3"/>
      <c r="L204" s="94">
        <f t="shared" si="18"/>
        <v>0</v>
      </c>
      <c r="M204" s="4"/>
      <c r="N204" s="94">
        <f t="shared" si="19"/>
        <v>0</v>
      </c>
      <c r="O204" s="94">
        <f t="shared" si="20"/>
        <v>0</v>
      </c>
      <c r="P204" s="2"/>
      <c r="Q204" s="3"/>
      <c r="R204" s="94">
        <f t="shared" si="21"/>
        <v>0</v>
      </c>
      <c r="S204" s="3"/>
      <c r="T204" s="94">
        <f t="shared" si="23"/>
        <v>0</v>
      </c>
      <c r="U204" s="93">
        <f t="shared" si="24"/>
        <v>0</v>
      </c>
      <c r="V204" s="5" t="str">
        <f>IF(COUNTBLANK(G204:H204)+COUNTBLANK(J204:K204)+COUNTBLANK(M204:M204)+COUNTBLANK(P204:Q204)+COUNTBLANK(S204:S204)=8,"",
IF(G204&lt;Limity!$C$5," Data gotowości zbyt wczesna lub nie uzupełniona.","")&amp;
IF(G204&gt;Limity!$D$5," Data gotowości zbyt późna lub wypełnona nieprawidłowo.","")&amp;
IF(OR(ROUND(K204,2)&lt;=0,ROUND(Q204,2)&lt;=0,ROUND(M204,2)&lt;=0,ROUND(S204,2)&lt;=0,ROUND(H204,2)&lt;=0)," Co najmniej jedna wartość nie jest większa od zera.","")&amp;
IF(K204&gt;Limity!$D$6," Abonament za Usługę TD w Wariancie A ponad limit.","")&amp;
IF(Q204&gt;Limity!$D$7," Abonament za Usługę TD w Wariancie B ponad limit.","")&amp;
IF(Q204-K204&gt;Limity!$D$8," Różnica wartości abonamentów za Usługę TD wariantów A i B ponad limit.","")&amp;
IF(M204&gt;Limity!$D$9," Abonament za zwiększenie przepustowości w Wariancie A ponad limit.","")&amp;
IF(S204&gt;Limity!$D$10," Abonament za zwiększenie przepustowości w Wariancie B ponad limit.","")&amp;
IF(J204=""," Nie wskazano PWR. ",IF(ISERROR(VLOOKUP(J204,'Listy punktów styku'!$B$11:$B$41,1,FALSE))," Nie wskazano PWR z listy.",""))&amp;
IF(P204=""," Nie wskazano FPS. ",IF(ISERROR(VLOOKUP(P204,'Listy punktów styku'!$B$44:$B$61,1,FALSE))," Nie wskazano FPS z listy.","")))</f>
        <v/>
      </c>
    </row>
    <row r="205" spans="1:22" s="8" customFormat="1" x14ac:dyDescent="0.35">
      <c r="A205" s="112">
        <v>191</v>
      </c>
      <c r="B205" s="113">
        <v>4031645</v>
      </c>
      <c r="C205" s="114">
        <v>29660</v>
      </c>
      <c r="D205" s="116" t="s">
        <v>644</v>
      </c>
      <c r="E205" s="116" t="s">
        <v>647</v>
      </c>
      <c r="F205" s="116" t="s">
        <v>1080</v>
      </c>
      <c r="G205" s="24"/>
      <c r="H205" s="3"/>
      <c r="I205" s="93">
        <f t="shared" si="22"/>
        <v>0</v>
      </c>
      <c r="J205" s="2"/>
      <c r="K205" s="3"/>
      <c r="L205" s="94">
        <f t="shared" ref="L205:L267" si="29">ROUND(K205*(1+$C$10),2)</f>
        <v>0</v>
      </c>
      <c r="M205" s="4"/>
      <c r="N205" s="94">
        <f t="shared" ref="N205:N267" si="30">ROUND(M205*(1+$C$10),2)</f>
        <v>0</v>
      </c>
      <c r="O205" s="94">
        <f t="shared" ref="O205:O267" si="31">60*ROUND(K205*(1+$C$10),2)</f>
        <v>0</v>
      </c>
      <c r="P205" s="2"/>
      <c r="Q205" s="3"/>
      <c r="R205" s="94">
        <f t="shared" ref="R205:R267" si="32">ROUND(Q205*(1+$C$10),2)</f>
        <v>0</v>
      </c>
      <c r="S205" s="3"/>
      <c r="T205" s="94">
        <f t="shared" si="23"/>
        <v>0</v>
      </c>
      <c r="U205" s="93">
        <f t="shared" si="24"/>
        <v>0</v>
      </c>
      <c r="V205" s="5" t="str">
        <f>IF(COUNTBLANK(G205:H205)+COUNTBLANK(J205:K205)+COUNTBLANK(M205:M205)+COUNTBLANK(P205:Q205)+COUNTBLANK(S205:S205)=8,"",
IF(G205&lt;Limity!$C$5," Data gotowości zbyt wczesna lub nie uzupełniona.","")&amp;
IF(G205&gt;Limity!$D$5," Data gotowości zbyt późna lub wypełnona nieprawidłowo.","")&amp;
IF(OR(ROUND(K205,2)&lt;=0,ROUND(Q205,2)&lt;=0,ROUND(M205,2)&lt;=0,ROUND(S205,2)&lt;=0,ROUND(H205,2)&lt;=0)," Co najmniej jedna wartość nie jest większa od zera.","")&amp;
IF(K205&gt;Limity!$D$6," Abonament za Usługę TD w Wariancie A ponad limit.","")&amp;
IF(Q205&gt;Limity!$D$7," Abonament za Usługę TD w Wariancie B ponad limit.","")&amp;
IF(Q205-K205&gt;Limity!$D$8," Różnica wartości abonamentów za Usługę TD wariantów A i B ponad limit.","")&amp;
IF(M205&gt;Limity!$D$9," Abonament za zwiększenie przepustowości w Wariancie A ponad limit.","")&amp;
IF(S205&gt;Limity!$D$10," Abonament za zwiększenie przepustowości w Wariancie B ponad limit.","")&amp;
IF(J205=""," Nie wskazano PWR. ",IF(ISERROR(VLOOKUP(J205,'Listy punktów styku'!$B$11:$B$41,1,FALSE))," Nie wskazano PWR z listy.",""))&amp;
IF(P205=""," Nie wskazano FPS. ",IF(ISERROR(VLOOKUP(P205,'Listy punktów styku'!$B$44:$B$61,1,FALSE))," Nie wskazano FPS z listy.","")))</f>
        <v/>
      </c>
    </row>
    <row r="206" spans="1:22" s="8" customFormat="1" x14ac:dyDescent="0.35">
      <c r="A206" s="112">
        <v>192</v>
      </c>
      <c r="B206" s="113">
        <v>4050386</v>
      </c>
      <c r="C206" s="114">
        <v>34830</v>
      </c>
      <c r="D206" s="141" t="s">
        <v>1257</v>
      </c>
      <c r="E206" s="141"/>
      <c r="F206" s="141" t="s">
        <v>1258</v>
      </c>
      <c r="G206" s="24"/>
      <c r="H206" s="3"/>
      <c r="I206" s="93">
        <f t="shared" ref="I206:I268" si="33">ROUND(H206*(1+$C$10),2)</f>
        <v>0</v>
      </c>
      <c r="J206" s="2"/>
      <c r="K206" s="3"/>
      <c r="L206" s="94">
        <f t="shared" si="29"/>
        <v>0</v>
      </c>
      <c r="M206" s="4"/>
      <c r="N206" s="94">
        <f t="shared" si="30"/>
        <v>0</v>
      </c>
      <c r="O206" s="94">
        <f t="shared" si="31"/>
        <v>0</v>
      </c>
      <c r="P206" s="2"/>
      <c r="Q206" s="3"/>
      <c r="R206" s="94">
        <f t="shared" si="32"/>
        <v>0</v>
      </c>
      <c r="S206" s="3"/>
      <c r="T206" s="94">
        <f t="shared" ref="T206:T268" si="34">ROUND(S206*(1+$C$10),2)</f>
        <v>0</v>
      </c>
      <c r="U206" s="93">
        <f t="shared" ref="U206:U268" si="35">60*ROUND(Q206*(1+$C$10),2)</f>
        <v>0</v>
      </c>
      <c r="V206" s="5" t="str">
        <f>IF(COUNTBLANK(G206:H206)+COUNTBLANK(J206:K206)+COUNTBLANK(M206:M206)+COUNTBLANK(P206:Q206)+COUNTBLANK(S206:S206)=8,"",
IF(G206&lt;Limity!$C$5," Data gotowości zbyt wczesna lub nie uzupełniona.","")&amp;
IF(G206&gt;Limity!$D$5," Data gotowości zbyt późna lub wypełnona nieprawidłowo.","")&amp;
IF(OR(ROUND(K206,2)&lt;=0,ROUND(Q206,2)&lt;=0,ROUND(M206,2)&lt;=0,ROUND(S206,2)&lt;=0,ROUND(H206,2)&lt;=0)," Co najmniej jedna wartość nie jest większa od zera.","")&amp;
IF(K206&gt;Limity!$D$6," Abonament za Usługę TD w Wariancie A ponad limit.","")&amp;
IF(Q206&gt;Limity!$D$7," Abonament za Usługę TD w Wariancie B ponad limit.","")&amp;
IF(Q206-K206&gt;Limity!$D$8," Różnica wartości abonamentów za Usługę TD wariantów A i B ponad limit.","")&amp;
IF(M206&gt;Limity!$D$9," Abonament za zwiększenie przepustowości w Wariancie A ponad limit.","")&amp;
IF(S206&gt;Limity!$D$10," Abonament za zwiększenie przepustowości w Wariancie B ponad limit.","")&amp;
IF(J206=""," Nie wskazano PWR. ",IF(ISERROR(VLOOKUP(J206,'Listy punktów styku'!$B$11:$B$41,1,FALSE))," Nie wskazano PWR z listy.",""))&amp;
IF(P206=""," Nie wskazano FPS. ",IF(ISERROR(VLOOKUP(P206,'Listy punktów styku'!$B$44:$B$61,1,FALSE))," Nie wskazano FPS z listy.","")))</f>
        <v/>
      </c>
    </row>
    <row r="207" spans="1:22" s="8" customFormat="1" x14ac:dyDescent="0.35">
      <c r="A207" s="112">
        <v>193</v>
      </c>
      <c r="B207" s="113">
        <v>4054394</v>
      </c>
      <c r="C207" s="114">
        <v>109316</v>
      </c>
      <c r="D207" s="116" t="s">
        <v>656</v>
      </c>
      <c r="E207" s="116" t="s">
        <v>658</v>
      </c>
      <c r="F207" s="116">
        <v>4</v>
      </c>
      <c r="G207" s="24"/>
      <c r="H207" s="3"/>
      <c r="I207" s="93">
        <f t="shared" si="33"/>
        <v>0</v>
      </c>
      <c r="J207" s="2"/>
      <c r="K207" s="3"/>
      <c r="L207" s="94">
        <f t="shared" si="29"/>
        <v>0</v>
      </c>
      <c r="M207" s="4"/>
      <c r="N207" s="94">
        <f t="shared" si="30"/>
        <v>0</v>
      </c>
      <c r="O207" s="94">
        <f t="shared" si="31"/>
        <v>0</v>
      </c>
      <c r="P207" s="2"/>
      <c r="Q207" s="3"/>
      <c r="R207" s="94">
        <f t="shared" si="32"/>
        <v>0</v>
      </c>
      <c r="S207" s="3"/>
      <c r="T207" s="94">
        <f t="shared" si="34"/>
        <v>0</v>
      </c>
      <c r="U207" s="93">
        <f t="shared" si="35"/>
        <v>0</v>
      </c>
      <c r="V207" s="5" t="str">
        <f>IF(COUNTBLANK(G207:H207)+COUNTBLANK(J207:K207)+COUNTBLANK(M207:M207)+COUNTBLANK(P207:Q207)+COUNTBLANK(S207:S207)=8,"",
IF(G207&lt;Limity!$C$5," Data gotowości zbyt wczesna lub nie uzupełniona.","")&amp;
IF(G207&gt;Limity!$D$5," Data gotowości zbyt późna lub wypełnona nieprawidłowo.","")&amp;
IF(OR(ROUND(K207,2)&lt;=0,ROUND(Q207,2)&lt;=0,ROUND(M207,2)&lt;=0,ROUND(S207,2)&lt;=0,ROUND(H207,2)&lt;=0)," Co najmniej jedna wartość nie jest większa od zera.","")&amp;
IF(K207&gt;Limity!$D$6," Abonament za Usługę TD w Wariancie A ponad limit.","")&amp;
IF(Q207&gt;Limity!$D$7," Abonament za Usługę TD w Wariancie B ponad limit.","")&amp;
IF(Q207-K207&gt;Limity!$D$8," Różnica wartości abonamentów za Usługę TD wariantów A i B ponad limit.","")&amp;
IF(M207&gt;Limity!$D$9," Abonament za zwiększenie przepustowości w Wariancie A ponad limit.","")&amp;
IF(S207&gt;Limity!$D$10," Abonament za zwiększenie przepustowości w Wariancie B ponad limit.","")&amp;
IF(J207=""," Nie wskazano PWR. ",IF(ISERROR(VLOOKUP(J207,'Listy punktów styku'!$B$11:$B$41,1,FALSE))," Nie wskazano PWR z listy.",""))&amp;
IF(P207=""," Nie wskazano FPS. ",IF(ISERROR(VLOOKUP(P207,'Listy punktów styku'!$B$44:$B$61,1,FALSE))," Nie wskazano FPS z listy.","")))</f>
        <v/>
      </c>
    </row>
    <row r="208" spans="1:22" s="8" customFormat="1" x14ac:dyDescent="0.35">
      <c r="A208" s="112">
        <v>194</v>
      </c>
      <c r="B208" s="113">
        <v>4054135</v>
      </c>
      <c r="C208" s="114">
        <v>28524</v>
      </c>
      <c r="D208" s="116" t="s">
        <v>654</v>
      </c>
      <c r="E208" s="116" t="s">
        <v>107</v>
      </c>
      <c r="F208" s="116">
        <v>6</v>
      </c>
      <c r="G208" s="24"/>
      <c r="H208" s="3"/>
      <c r="I208" s="93">
        <f t="shared" si="33"/>
        <v>0</v>
      </c>
      <c r="J208" s="2"/>
      <c r="K208" s="3"/>
      <c r="L208" s="94">
        <f t="shared" si="29"/>
        <v>0</v>
      </c>
      <c r="M208" s="4"/>
      <c r="N208" s="94">
        <f t="shared" si="30"/>
        <v>0</v>
      </c>
      <c r="O208" s="94">
        <f t="shared" si="31"/>
        <v>0</v>
      </c>
      <c r="P208" s="2"/>
      <c r="Q208" s="3"/>
      <c r="R208" s="94">
        <f t="shared" si="32"/>
        <v>0</v>
      </c>
      <c r="S208" s="3"/>
      <c r="T208" s="94">
        <f t="shared" si="34"/>
        <v>0</v>
      </c>
      <c r="U208" s="93">
        <f t="shared" si="35"/>
        <v>0</v>
      </c>
      <c r="V208" s="5" t="str">
        <f>IF(COUNTBLANK(G208:H208)+COUNTBLANK(J208:K208)+COUNTBLANK(M208:M208)+COUNTBLANK(P208:Q208)+COUNTBLANK(S208:S208)=8,"",
IF(G208&lt;Limity!$C$5," Data gotowości zbyt wczesna lub nie uzupełniona.","")&amp;
IF(G208&gt;Limity!$D$5," Data gotowości zbyt późna lub wypełnona nieprawidłowo.","")&amp;
IF(OR(ROUND(K208,2)&lt;=0,ROUND(Q208,2)&lt;=0,ROUND(M208,2)&lt;=0,ROUND(S208,2)&lt;=0,ROUND(H208,2)&lt;=0)," Co najmniej jedna wartość nie jest większa od zera.","")&amp;
IF(K208&gt;Limity!$D$6," Abonament za Usługę TD w Wariancie A ponad limit.","")&amp;
IF(Q208&gt;Limity!$D$7," Abonament za Usługę TD w Wariancie B ponad limit.","")&amp;
IF(Q208-K208&gt;Limity!$D$8," Różnica wartości abonamentów za Usługę TD wariantów A i B ponad limit.","")&amp;
IF(M208&gt;Limity!$D$9," Abonament za zwiększenie przepustowości w Wariancie A ponad limit.","")&amp;
IF(S208&gt;Limity!$D$10," Abonament za zwiększenie przepustowości w Wariancie B ponad limit.","")&amp;
IF(J208=""," Nie wskazano PWR. ",IF(ISERROR(VLOOKUP(J208,'Listy punktów styku'!$B$11:$B$41,1,FALSE))," Nie wskazano PWR z listy.",""))&amp;
IF(P208=""," Nie wskazano FPS. ",IF(ISERROR(VLOOKUP(P208,'Listy punktów styku'!$B$44:$B$61,1,FALSE))," Nie wskazano FPS z listy.","")))</f>
        <v/>
      </c>
    </row>
    <row r="209" spans="1:22" s="8" customFormat="1" x14ac:dyDescent="0.35">
      <c r="A209" s="112">
        <v>195</v>
      </c>
      <c r="B209" s="113">
        <v>4087836</v>
      </c>
      <c r="C209" s="114">
        <v>263265</v>
      </c>
      <c r="D209" s="141" t="s">
        <v>1159</v>
      </c>
      <c r="E209" s="141" t="s">
        <v>1161</v>
      </c>
      <c r="F209" s="145">
        <v>10</v>
      </c>
      <c r="G209" s="24"/>
      <c r="H209" s="3"/>
      <c r="I209" s="93">
        <f t="shared" si="33"/>
        <v>0</v>
      </c>
      <c r="J209" s="2"/>
      <c r="K209" s="3"/>
      <c r="L209" s="94">
        <f t="shared" si="29"/>
        <v>0</v>
      </c>
      <c r="M209" s="4"/>
      <c r="N209" s="94">
        <f t="shared" si="30"/>
        <v>0</v>
      </c>
      <c r="O209" s="94">
        <f t="shared" si="31"/>
        <v>0</v>
      </c>
      <c r="P209" s="2"/>
      <c r="Q209" s="3"/>
      <c r="R209" s="94">
        <f t="shared" si="32"/>
        <v>0</v>
      </c>
      <c r="S209" s="3"/>
      <c r="T209" s="94">
        <f t="shared" si="34"/>
        <v>0</v>
      </c>
      <c r="U209" s="93">
        <f t="shared" si="35"/>
        <v>0</v>
      </c>
      <c r="V209" s="5" t="str">
        <f>IF(COUNTBLANK(G209:H209)+COUNTBLANK(J209:K209)+COUNTBLANK(M209:M209)+COUNTBLANK(P209:Q209)+COUNTBLANK(S209:S209)=8,"",
IF(G209&lt;Limity!$C$5," Data gotowości zbyt wczesna lub nie uzupełniona.","")&amp;
IF(G209&gt;Limity!$D$5," Data gotowości zbyt późna lub wypełnona nieprawidłowo.","")&amp;
IF(OR(ROUND(K209,2)&lt;=0,ROUND(Q209,2)&lt;=0,ROUND(M209,2)&lt;=0,ROUND(S209,2)&lt;=0,ROUND(H209,2)&lt;=0)," Co najmniej jedna wartość nie jest większa od zera.","")&amp;
IF(K209&gt;Limity!$D$6," Abonament za Usługę TD w Wariancie A ponad limit.","")&amp;
IF(Q209&gt;Limity!$D$7," Abonament za Usługę TD w Wariancie B ponad limit.","")&amp;
IF(Q209-K209&gt;Limity!$D$8," Różnica wartości abonamentów za Usługę TD wariantów A i B ponad limit.","")&amp;
IF(M209&gt;Limity!$D$9," Abonament za zwiększenie przepustowości w Wariancie A ponad limit.","")&amp;
IF(S209&gt;Limity!$D$10," Abonament za zwiększenie przepustowości w Wariancie B ponad limit.","")&amp;
IF(J209=""," Nie wskazano PWR. ",IF(ISERROR(VLOOKUP(J209,'Listy punktów styku'!$B$11:$B$41,1,FALSE))," Nie wskazano PWR z listy.",""))&amp;
IF(P209=""," Nie wskazano FPS. ",IF(ISERROR(VLOOKUP(P209,'Listy punktów styku'!$B$44:$B$61,1,FALSE))," Nie wskazano FPS z listy.","")))</f>
        <v/>
      </c>
    </row>
    <row r="210" spans="1:22" s="8" customFormat="1" x14ac:dyDescent="0.35">
      <c r="A210" s="112">
        <v>196</v>
      </c>
      <c r="B210" s="113">
        <v>46579695</v>
      </c>
      <c r="C210" s="138">
        <v>17373</v>
      </c>
      <c r="D210" s="150" t="s">
        <v>968</v>
      </c>
      <c r="E210" s="150"/>
      <c r="F210" s="150" t="s">
        <v>156</v>
      </c>
      <c r="G210" s="24"/>
      <c r="H210" s="3"/>
      <c r="I210" s="93">
        <f t="shared" si="33"/>
        <v>0</v>
      </c>
      <c r="J210" s="2"/>
      <c r="K210" s="3"/>
      <c r="L210" s="94">
        <f t="shared" si="29"/>
        <v>0</v>
      </c>
      <c r="M210" s="4"/>
      <c r="N210" s="94">
        <f t="shared" si="30"/>
        <v>0</v>
      </c>
      <c r="O210" s="94">
        <f t="shared" si="31"/>
        <v>0</v>
      </c>
      <c r="P210" s="2"/>
      <c r="Q210" s="3"/>
      <c r="R210" s="94">
        <f t="shared" si="32"/>
        <v>0</v>
      </c>
      <c r="S210" s="3"/>
      <c r="T210" s="94">
        <f t="shared" si="34"/>
        <v>0</v>
      </c>
      <c r="U210" s="93">
        <f t="shared" si="35"/>
        <v>0</v>
      </c>
      <c r="V210" s="5" t="str">
        <f>IF(COUNTBLANK(G210:H210)+COUNTBLANK(J210:K210)+COUNTBLANK(M210:M210)+COUNTBLANK(P210:Q210)+COUNTBLANK(S210:S210)=8,"",
IF(G210&lt;Limity!$C$5," Data gotowości zbyt wczesna lub nie uzupełniona.","")&amp;
IF(G210&gt;Limity!$D$5," Data gotowości zbyt późna lub wypełnona nieprawidłowo.","")&amp;
IF(OR(ROUND(K210,2)&lt;=0,ROUND(Q210,2)&lt;=0,ROUND(M210,2)&lt;=0,ROUND(S210,2)&lt;=0,ROUND(H210,2)&lt;=0)," Co najmniej jedna wartość nie jest większa od zera.","")&amp;
IF(K210&gt;Limity!$D$6," Abonament za Usługę TD w Wariancie A ponad limit.","")&amp;
IF(Q210&gt;Limity!$D$7," Abonament za Usługę TD w Wariancie B ponad limit.","")&amp;
IF(Q210-K210&gt;Limity!$D$8," Różnica wartości abonamentów za Usługę TD wariantów A i B ponad limit.","")&amp;
IF(M210&gt;Limity!$D$9," Abonament za zwiększenie przepustowości w Wariancie A ponad limit.","")&amp;
IF(S210&gt;Limity!$D$10," Abonament za zwiększenie przepustowości w Wariancie B ponad limit.","")&amp;
IF(J210=""," Nie wskazano PWR. ",IF(ISERROR(VLOOKUP(J210,'Listy punktów styku'!$B$11:$B$41,1,FALSE))," Nie wskazano PWR z listy.",""))&amp;
IF(P210=""," Nie wskazano FPS. ",IF(ISERROR(VLOOKUP(P210,'Listy punktów styku'!$B$44:$B$61,1,FALSE))," Nie wskazano FPS z listy.","")))</f>
        <v/>
      </c>
    </row>
    <row r="211" spans="1:22" s="8" customFormat="1" x14ac:dyDescent="0.35">
      <c r="A211" s="112">
        <v>197</v>
      </c>
      <c r="B211" s="113">
        <v>4141034</v>
      </c>
      <c r="C211" s="114">
        <v>20315</v>
      </c>
      <c r="D211" s="116" t="s">
        <v>664</v>
      </c>
      <c r="E211" s="116" t="s">
        <v>99</v>
      </c>
      <c r="F211" s="116">
        <v>94</v>
      </c>
      <c r="G211" s="24"/>
      <c r="H211" s="3"/>
      <c r="I211" s="93">
        <f t="shared" si="33"/>
        <v>0</v>
      </c>
      <c r="J211" s="2"/>
      <c r="K211" s="3"/>
      <c r="L211" s="94">
        <f t="shared" si="29"/>
        <v>0</v>
      </c>
      <c r="M211" s="4"/>
      <c r="N211" s="94">
        <f t="shared" si="30"/>
        <v>0</v>
      </c>
      <c r="O211" s="94">
        <f t="shared" si="31"/>
        <v>0</v>
      </c>
      <c r="P211" s="2"/>
      <c r="Q211" s="3"/>
      <c r="R211" s="94">
        <f t="shared" si="32"/>
        <v>0</v>
      </c>
      <c r="S211" s="3"/>
      <c r="T211" s="94">
        <f t="shared" si="34"/>
        <v>0</v>
      </c>
      <c r="U211" s="93">
        <f t="shared" si="35"/>
        <v>0</v>
      </c>
      <c r="V211" s="5" t="str">
        <f>IF(COUNTBLANK(G211:H211)+COUNTBLANK(J211:K211)+COUNTBLANK(M211:M211)+COUNTBLANK(P211:Q211)+COUNTBLANK(S211:S211)=8,"",
IF(G211&lt;Limity!$C$5," Data gotowości zbyt wczesna lub nie uzupełniona.","")&amp;
IF(G211&gt;Limity!$D$5," Data gotowości zbyt późna lub wypełnona nieprawidłowo.","")&amp;
IF(OR(ROUND(K211,2)&lt;=0,ROUND(Q211,2)&lt;=0,ROUND(M211,2)&lt;=0,ROUND(S211,2)&lt;=0,ROUND(H211,2)&lt;=0)," Co najmniej jedna wartość nie jest większa od zera.","")&amp;
IF(K211&gt;Limity!$D$6," Abonament za Usługę TD w Wariancie A ponad limit.","")&amp;
IF(Q211&gt;Limity!$D$7," Abonament za Usługę TD w Wariancie B ponad limit.","")&amp;
IF(Q211-K211&gt;Limity!$D$8," Różnica wartości abonamentów za Usługę TD wariantów A i B ponad limit.","")&amp;
IF(M211&gt;Limity!$D$9," Abonament za zwiększenie przepustowości w Wariancie A ponad limit.","")&amp;
IF(S211&gt;Limity!$D$10," Abonament za zwiększenie przepustowości w Wariancie B ponad limit.","")&amp;
IF(J211=""," Nie wskazano PWR. ",IF(ISERROR(VLOOKUP(J211,'Listy punktów styku'!$B$11:$B$41,1,FALSE))," Nie wskazano PWR z listy.",""))&amp;
IF(P211=""," Nie wskazano FPS. ",IF(ISERROR(VLOOKUP(P211,'Listy punktów styku'!$B$44:$B$61,1,FALSE))," Nie wskazano FPS z listy.","")))</f>
        <v/>
      </c>
    </row>
    <row r="212" spans="1:22" s="8" customFormat="1" x14ac:dyDescent="0.35">
      <c r="A212" s="112">
        <v>198</v>
      </c>
      <c r="B212" s="113">
        <v>16366050</v>
      </c>
      <c r="C212" s="114">
        <v>130595</v>
      </c>
      <c r="D212" s="141" t="s">
        <v>1327</v>
      </c>
      <c r="E212" s="141"/>
      <c r="F212" s="144">
        <v>19</v>
      </c>
      <c r="G212" s="24"/>
      <c r="H212" s="3"/>
      <c r="I212" s="93">
        <f t="shared" si="33"/>
        <v>0</v>
      </c>
      <c r="J212" s="2"/>
      <c r="K212" s="3"/>
      <c r="L212" s="94">
        <f t="shared" si="29"/>
        <v>0</v>
      </c>
      <c r="M212" s="4"/>
      <c r="N212" s="94">
        <f t="shared" si="30"/>
        <v>0</v>
      </c>
      <c r="O212" s="94">
        <f t="shared" si="31"/>
        <v>0</v>
      </c>
      <c r="P212" s="2"/>
      <c r="Q212" s="3"/>
      <c r="R212" s="94">
        <f t="shared" si="32"/>
        <v>0</v>
      </c>
      <c r="S212" s="3"/>
      <c r="T212" s="94">
        <f t="shared" si="34"/>
        <v>0</v>
      </c>
      <c r="U212" s="93">
        <f t="shared" si="35"/>
        <v>0</v>
      </c>
      <c r="V212" s="5" t="str">
        <f>IF(COUNTBLANK(G212:H212)+COUNTBLANK(J212:K212)+COUNTBLANK(M212:M212)+COUNTBLANK(P212:Q212)+COUNTBLANK(S212:S212)=8,"",
IF(G212&lt;Limity!$C$5," Data gotowości zbyt wczesna lub nie uzupełniona.","")&amp;
IF(G212&gt;Limity!$D$5," Data gotowości zbyt późna lub wypełnona nieprawidłowo.","")&amp;
IF(OR(ROUND(K212,2)&lt;=0,ROUND(Q212,2)&lt;=0,ROUND(M212,2)&lt;=0,ROUND(S212,2)&lt;=0,ROUND(H212,2)&lt;=0)," Co najmniej jedna wartość nie jest większa od zera.","")&amp;
IF(K212&gt;Limity!$D$6," Abonament za Usługę TD w Wariancie A ponad limit.","")&amp;
IF(Q212&gt;Limity!$D$7," Abonament za Usługę TD w Wariancie B ponad limit.","")&amp;
IF(Q212-K212&gt;Limity!$D$8," Różnica wartości abonamentów za Usługę TD wariantów A i B ponad limit.","")&amp;
IF(M212&gt;Limity!$D$9," Abonament za zwiększenie przepustowości w Wariancie A ponad limit.","")&amp;
IF(S212&gt;Limity!$D$10," Abonament za zwiększenie przepustowości w Wariancie B ponad limit.","")&amp;
IF(J212=""," Nie wskazano PWR. ",IF(ISERROR(VLOOKUP(J212,'Listy punktów styku'!$B$11:$B$41,1,FALSE))," Nie wskazano PWR z listy.",""))&amp;
IF(P212=""," Nie wskazano FPS. ",IF(ISERROR(VLOOKUP(P212,'Listy punktów styku'!$B$44:$B$61,1,FALSE))," Nie wskazano FPS z listy.","")))</f>
        <v/>
      </c>
    </row>
    <row r="213" spans="1:22" s="8" customFormat="1" x14ac:dyDescent="0.35">
      <c r="A213" s="112">
        <v>199</v>
      </c>
      <c r="B213" s="113">
        <v>83099774</v>
      </c>
      <c r="C213" s="114">
        <v>12003</v>
      </c>
      <c r="D213" s="141" t="s">
        <v>667</v>
      </c>
      <c r="E213" s="141" t="s">
        <v>1198</v>
      </c>
      <c r="F213" s="144" t="s">
        <v>1082</v>
      </c>
      <c r="G213" s="24"/>
      <c r="H213" s="3"/>
      <c r="I213" s="93">
        <f t="shared" si="33"/>
        <v>0</v>
      </c>
      <c r="J213" s="2"/>
      <c r="K213" s="3"/>
      <c r="L213" s="94">
        <f t="shared" si="29"/>
        <v>0</v>
      </c>
      <c r="M213" s="4"/>
      <c r="N213" s="94">
        <f t="shared" si="30"/>
        <v>0</v>
      </c>
      <c r="O213" s="94">
        <f t="shared" si="31"/>
        <v>0</v>
      </c>
      <c r="P213" s="2"/>
      <c r="Q213" s="3"/>
      <c r="R213" s="94">
        <f t="shared" si="32"/>
        <v>0</v>
      </c>
      <c r="S213" s="3"/>
      <c r="T213" s="94">
        <f t="shared" si="34"/>
        <v>0</v>
      </c>
      <c r="U213" s="93">
        <f t="shared" si="35"/>
        <v>0</v>
      </c>
      <c r="V213" s="5" t="str">
        <f>IF(COUNTBLANK(G213:H213)+COUNTBLANK(J213:K213)+COUNTBLANK(M213:M213)+COUNTBLANK(P213:Q213)+COUNTBLANK(S213:S213)=8,"",
IF(G213&lt;Limity!$C$5," Data gotowości zbyt wczesna lub nie uzupełniona.","")&amp;
IF(G213&gt;Limity!$D$5," Data gotowości zbyt późna lub wypełnona nieprawidłowo.","")&amp;
IF(OR(ROUND(K213,2)&lt;=0,ROUND(Q213,2)&lt;=0,ROUND(M213,2)&lt;=0,ROUND(S213,2)&lt;=0,ROUND(H213,2)&lt;=0)," Co najmniej jedna wartość nie jest większa od zera.","")&amp;
IF(K213&gt;Limity!$D$6," Abonament za Usługę TD w Wariancie A ponad limit.","")&amp;
IF(Q213&gt;Limity!$D$7," Abonament za Usługę TD w Wariancie B ponad limit.","")&amp;
IF(Q213-K213&gt;Limity!$D$8," Różnica wartości abonamentów za Usługę TD wariantów A i B ponad limit.","")&amp;
IF(M213&gt;Limity!$D$9," Abonament za zwiększenie przepustowości w Wariancie A ponad limit.","")&amp;
IF(S213&gt;Limity!$D$10," Abonament za zwiększenie przepustowości w Wariancie B ponad limit.","")&amp;
IF(J213=""," Nie wskazano PWR. ",IF(ISERROR(VLOOKUP(J213,'Listy punktów styku'!$B$11:$B$41,1,FALSE))," Nie wskazano PWR z listy.",""))&amp;
IF(P213=""," Nie wskazano FPS. ",IF(ISERROR(VLOOKUP(P213,'Listy punktów styku'!$B$44:$B$61,1,FALSE))," Nie wskazano FPS z listy.","")))</f>
        <v/>
      </c>
    </row>
    <row r="214" spans="1:22" s="8" customFormat="1" x14ac:dyDescent="0.35">
      <c r="A214" s="112">
        <v>200</v>
      </c>
      <c r="B214" s="113">
        <v>3126394</v>
      </c>
      <c r="C214" s="114">
        <v>123662</v>
      </c>
      <c r="D214" s="141" t="s">
        <v>667</v>
      </c>
      <c r="E214" s="141" t="s">
        <v>1248</v>
      </c>
      <c r="F214" s="141" t="s">
        <v>1250</v>
      </c>
      <c r="G214" s="24"/>
      <c r="H214" s="3"/>
      <c r="I214" s="93">
        <f t="shared" si="33"/>
        <v>0</v>
      </c>
      <c r="J214" s="2"/>
      <c r="K214" s="3"/>
      <c r="L214" s="94">
        <f t="shared" si="29"/>
        <v>0</v>
      </c>
      <c r="M214" s="4"/>
      <c r="N214" s="94">
        <f t="shared" si="30"/>
        <v>0</v>
      </c>
      <c r="O214" s="94">
        <f t="shared" si="31"/>
        <v>0</v>
      </c>
      <c r="P214" s="2"/>
      <c r="Q214" s="3"/>
      <c r="R214" s="94">
        <f t="shared" si="32"/>
        <v>0</v>
      </c>
      <c r="S214" s="3"/>
      <c r="T214" s="94">
        <f t="shared" si="34"/>
        <v>0</v>
      </c>
      <c r="U214" s="93">
        <f t="shared" si="35"/>
        <v>0</v>
      </c>
      <c r="V214" s="5" t="str">
        <f>IF(COUNTBLANK(G214:H214)+COUNTBLANK(J214:K214)+COUNTBLANK(M214:M214)+COUNTBLANK(P214:Q214)+COUNTBLANK(S214:S214)=8,"",
IF(G214&lt;Limity!$C$5," Data gotowości zbyt wczesna lub nie uzupełniona.","")&amp;
IF(G214&gt;Limity!$D$5," Data gotowości zbyt późna lub wypełnona nieprawidłowo.","")&amp;
IF(OR(ROUND(K214,2)&lt;=0,ROUND(Q214,2)&lt;=0,ROUND(M214,2)&lt;=0,ROUND(S214,2)&lt;=0,ROUND(H214,2)&lt;=0)," Co najmniej jedna wartość nie jest większa od zera.","")&amp;
IF(K214&gt;Limity!$D$6," Abonament za Usługę TD w Wariancie A ponad limit.","")&amp;
IF(Q214&gt;Limity!$D$7," Abonament za Usługę TD w Wariancie B ponad limit.","")&amp;
IF(Q214-K214&gt;Limity!$D$8," Różnica wartości abonamentów za Usługę TD wariantów A i B ponad limit.","")&amp;
IF(M214&gt;Limity!$D$9," Abonament za zwiększenie przepustowości w Wariancie A ponad limit.","")&amp;
IF(S214&gt;Limity!$D$10," Abonament za zwiększenie przepustowości w Wariancie B ponad limit.","")&amp;
IF(J214=""," Nie wskazano PWR. ",IF(ISERROR(VLOOKUP(J214,'Listy punktów styku'!$B$11:$B$41,1,FALSE))," Nie wskazano PWR z listy.",""))&amp;
IF(P214=""," Nie wskazano FPS. ",IF(ISERROR(VLOOKUP(P214,'Listy punktów styku'!$B$44:$B$61,1,FALSE))," Nie wskazano FPS z listy.","")))</f>
        <v/>
      </c>
    </row>
    <row r="215" spans="1:22" s="8" customFormat="1" x14ac:dyDescent="0.35">
      <c r="A215" s="112">
        <v>201</v>
      </c>
      <c r="B215" s="113">
        <v>4235245</v>
      </c>
      <c r="C215" s="114">
        <v>29710</v>
      </c>
      <c r="D215" s="141" t="s">
        <v>667</v>
      </c>
      <c r="E215" s="141" t="s">
        <v>1261</v>
      </c>
      <c r="F215" s="141" t="s">
        <v>1084</v>
      </c>
      <c r="G215" s="24"/>
      <c r="H215" s="3"/>
      <c r="I215" s="93">
        <f t="shared" si="33"/>
        <v>0</v>
      </c>
      <c r="J215" s="2"/>
      <c r="K215" s="3"/>
      <c r="L215" s="94">
        <f t="shared" si="29"/>
        <v>0</v>
      </c>
      <c r="M215" s="4"/>
      <c r="N215" s="94">
        <f t="shared" si="30"/>
        <v>0</v>
      </c>
      <c r="O215" s="94">
        <f t="shared" si="31"/>
        <v>0</v>
      </c>
      <c r="P215" s="2"/>
      <c r="Q215" s="3"/>
      <c r="R215" s="94">
        <f t="shared" si="32"/>
        <v>0</v>
      </c>
      <c r="S215" s="3"/>
      <c r="T215" s="94">
        <f t="shared" si="34"/>
        <v>0</v>
      </c>
      <c r="U215" s="93">
        <f t="shared" si="35"/>
        <v>0</v>
      </c>
      <c r="V215" s="5" t="str">
        <f>IF(COUNTBLANK(G215:H215)+COUNTBLANK(J215:K215)+COUNTBLANK(M215:M215)+COUNTBLANK(P215:Q215)+COUNTBLANK(S215:S215)=8,"",
IF(G215&lt;Limity!$C$5," Data gotowości zbyt wczesna lub nie uzupełniona.","")&amp;
IF(G215&gt;Limity!$D$5," Data gotowości zbyt późna lub wypełnona nieprawidłowo.","")&amp;
IF(OR(ROUND(K215,2)&lt;=0,ROUND(Q215,2)&lt;=0,ROUND(M215,2)&lt;=0,ROUND(S215,2)&lt;=0,ROUND(H215,2)&lt;=0)," Co najmniej jedna wartość nie jest większa od zera.","")&amp;
IF(K215&gt;Limity!$D$6," Abonament za Usługę TD w Wariancie A ponad limit.","")&amp;
IF(Q215&gt;Limity!$D$7," Abonament za Usługę TD w Wariancie B ponad limit.","")&amp;
IF(Q215-K215&gt;Limity!$D$8," Różnica wartości abonamentów za Usługę TD wariantów A i B ponad limit.","")&amp;
IF(M215&gt;Limity!$D$9," Abonament za zwiększenie przepustowości w Wariancie A ponad limit.","")&amp;
IF(S215&gt;Limity!$D$10," Abonament za zwiększenie przepustowości w Wariancie B ponad limit.","")&amp;
IF(J215=""," Nie wskazano PWR. ",IF(ISERROR(VLOOKUP(J215,'Listy punktów styku'!$B$11:$B$41,1,FALSE))," Nie wskazano PWR z listy.",""))&amp;
IF(P215=""," Nie wskazano FPS. ",IF(ISERROR(VLOOKUP(P215,'Listy punktów styku'!$B$44:$B$61,1,FALSE))," Nie wskazano FPS z listy.","")))</f>
        <v/>
      </c>
    </row>
    <row r="216" spans="1:22" s="8" customFormat="1" x14ac:dyDescent="0.35">
      <c r="A216" s="112">
        <v>202</v>
      </c>
      <c r="B216" s="113">
        <v>4171535</v>
      </c>
      <c r="C216" s="114">
        <v>268203</v>
      </c>
      <c r="D216" s="141" t="s">
        <v>940</v>
      </c>
      <c r="E216" s="141" t="s">
        <v>1259</v>
      </c>
      <c r="F216" s="141" t="s">
        <v>1097</v>
      </c>
      <c r="G216" s="24"/>
      <c r="H216" s="3"/>
      <c r="I216" s="93">
        <f t="shared" si="33"/>
        <v>0</v>
      </c>
      <c r="J216" s="2"/>
      <c r="K216" s="3"/>
      <c r="L216" s="94">
        <f t="shared" si="29"/>
        <v>0</v>
      </c>
      <c r="M216" s="4"/>
      <c r="N216" s="94">
        <f t="shared" si="30"/>
        <v>0</v>
      </c>
      <c r="O216" s="94">
        <f t="shared" si="31"/>
        <v>0</v>
      </c>
      <c r="P216" s="2"/>
      <c r="Q216" s="3"/>
      <c r="R216" s="94">
        <f t="shared" si="32"/>
        <v>0</v>
      </c>
      <c r="S216" s="3"/>
      <c r="T216" s="94">
        <f t="shared" si="34"/>
        <v>0</v>
      </c>
      <c r="U216" s="93">
        <f t="shared" si="35"/>
        <v>0</v>
      </c>
      <c r="V216" s="5" t="str">
        <f>IF(COUNTBLANK(G216:H216)+COUNTBLANK(J216:K216)+COUNTBLANK(M216:M216)+COUNTBLANK(P216:Q216)+COUNTBLANK(S216:S216)=8,"",
IF(G216&lt;Limity!$C$5," Data gotowości zbyt wczesna lub nie uzupełniona.","")&amp;
IF(G216&gt;Limity!$D$5," Data gotowości zbyt późna lub wypełnona nieprawidłowo.","")&amp;
IF(OR(ROUND(K216,2)&lt;=0,ROUND(Q216,2)&lt;=0,ROUND(M216,2)&lt;=0,ROUND(S216,2)&lt;=0,ROUND(H216,2)&lt;=0)," Co najmniej jedna wartość nie jest większa od zera.","")&amp;
IF(K216&gt;Limity!$D$6," Abonament za Usługę TD w Wariancie A ponad limit.","")&amp;
IF(Q216&gt;Limity!$D$7," Abonament za Usługę TD w Wariancie B ponad limit.","")&amp;
IF(Q216-K216&gt;Limity!$D$8," Różnica wartości abonamentów za Usługę TD wariantów A i B ponad limit.","")&amp;
IF(M216&gt;Limity!$D$9," Abonament za zwiększenie przepustowości w Wariancie A ponad limit.","")&amp;
IF(S216&gt;Limity!$D$10," Abonament za zwiększenie przepustowości w Wariancie B ponad limit.","")&amp;
IF(J216=""," Nie wskazano PWR. ",IF(ISERROR(VLOOKUP(J216,'Listy punktów styku'!$B$11:$B$41,1,FALSE))," Nie wskazano PWR z listy.",""))&amp;
IF(P216=""," Nie wskazano FPS. ",IF(ISERROR(VLOOKUP(P216,'Listy punktów styku'!$B$44:$B$61,1,FALSE))," Nie wskazano FPS z listy.","")))</f>
        <v/>
      </c>
    </row>
    <row r="217" spans="1:22" s="8" customFormat="1" x14ac:dyDescent="0.35">
      <c r="A217" s="112">
        <v>203</v>
      </c>
      <c r="B217" s="113">
        <v>4193143</v>
      </c>
      <c r="C217" s="114">
        <v>73523</v>
      </c>
      <c r="D217" s="116" t="s">
        <v>250</v>
      </c>
      <c r="E217" s="116" t="s">
        <v>107</v>
      </c>
      <c r="F217" s="116">
        <v>8</v>
      </c>
      <c r="G217" s="24"/>
      <c r="H217" s="3"/>
      <c r="I217" s="93">
        <f t="shared" si="33"/>
        <v>0</v>
      </c>
      <c r="J217" s="2"/>
      <c r="K217" s="3"/>
      <c r="L217" s="94">
        <f t="shared" si="29"/>
        <v>0</v>
      </c>
      <c r="M217" s="4"/>
      <c r="N217" s="94">
        <f t="shared" si="30"/>
        <v>0</v>
      </c>
      <c r="O217" s="94">
        <f t="shared" si="31"/>
        <v>0</v>
      </c>
      <c r="P217" s="2"/>
      <c r="Q217" s="3"/>
      <c r="R217" s="94">
        <f t="shared" si="32"/>
        <v>0</v>
      </c>
      <c r="S217" s="3"/>
      <c r="T217" s="94">
        <f t="shared" si="34"/>
        <v>0</v>
      </c>
      <c r="U217" s="93">
        <f t="shared" si="35"/>
        <v>0</v>
      </c>
      <c r="V217" s="5" t="str">
        <f>IF(COUNTBLANK(G217:H217)+COUNTBLANK(J217:K217)+COUNTBLANK(M217:M217)+COUNTBLANK(P217:Q217)+COUNTBLANK(S217:S217)=8,"",
IF(G217&lt;Limity!$C$5," Data gotowości zbyt wczesna lub nie uzupełniona.","")&amp;
IF(G217&gt;Limity!$D$5," Data gotowości zbyt późna lub wypełnona nieprawidłowo.","")&amp;
IF(OR(ROUND(K217,2)&lt;=0,ROUND(Q217,2)&lt;=0,ROUND(M217,2)&lt;=0,ROUND(S217,2)&lt;=0,ROUND(H217,2)&lt;=0)," Co najmniej jedna wartość nie jest większa od zera.","")&amp;
IF(K217&gt;Limity!$D$6," Abonament za Usługę TD w Wariancie A ponad limit.","")&amp;
IF(Q217&gt;Limity!$D$7," Abonament za Usługę TD w Wariancie B ponad limit.","")&amp;
IF(Q217-K217&gt;Limity!$D$8," Różnica wartości abonamentów za Usługę TD wariantów A i B ponad limit.","")&amp;
IF(M217&gt;Limity!$D$9," Abonament za zwiększenie przepustowości w Wariancie A ponad limit.","")&amp;
IF(S217&gt;Limity!$D$10," Abonament za zwiększenie przepustowości w Wariancie B ponad limit.","")&amp;
IF(J217=""," Nie wskazano PWR. ",IF(ISERROR(VLOOKUP(J217,'Listy punktów styku'!$B$11:$B$41,1,FALSE))," Nie wskazano PWR z listy.",""))&amp;
IF(P217=""," Nie wskazano FPS. ",IF(ISERROR(VLOOKUP(P217,'Listy punktów styku'!$B$44:$B$61,1,FALSE))," Nie wskazano FPS z listy.","")))</f>
        <v/>
      </c>
    </row>
    <row r="218" spans="1:22" s="8" customFormat="1" x14ac:dyDescent="0.35">
      <c r="A218" s="112">
        <v>204</v>
      </c>
      <c r="B218" s="113">
        <v>83040312</v>
      </c>
      <c r="C218" s="114">
        <v>6853</v>
      </c>
      <c r="D218" s="141" t="s">
        <v>1356</v>
      </c>
      <c r="E218" s="141" t="s">
        <v>1358</v>
      </c>
      <c r="F218" s="141" t="s">
        <v>1360</v>
      </c>
      <c r="G218" s="24"/>
      <c r="H218" s="3"/>
      <c r="I218" s="93">
        <f t="shared" si="33"/>
        <v>0</v>
      </c>
      <c r="J218" s="2"/>
      <c r="K218" s="3"/>
      <c r="L218" s="94">
        <f t="shared" si="29"/>
        <v>0</v>
      </c>
      <c r="M218" s="4"/>
      <c r="N218" s="94">
        <f t="shared" si="30"/>
        <v>0</v>
      </c>
      <c r="O218" s="94">
        <f t="shared" si="31"/>
        <v>0</v>
      </c>
      <c r="P218" s="2"/>
      <c r="Q218" s="3"/>
      <c r="R218" s="94">
        <f t="shared" si="32"/>
        <v>0</v>
      </c>
      <c r="S218" s="3"/>
      <c r="T218" s="94">
        <f t="shared" si="34"/>
        <v>0</v>
      </c>
      <c r="U218" s="93">
        <f t="shared" si="35"/>
        <v>0</v>
      </c>
      <c r="V218" s="5" t="str">
        <f>IF(COUNTBLANK(G218:H218)+COUNTBLANK(J218:K218)+COUNTBLANK(M218:M218)+COUNTBLANK(P218:Q218)+COUNTBLANK(S218:S218)=8,"",
IF(G218&lt;Limity!$C$5," Data gotowości zbyt wczesna lub nie uzupełniona.","")&amp;
IF(G218&gt;Limity!$D$5," Data gotowości zbyt późna lub wypełnona nieprawidłowo.","")&amp;
IF(OR(ROUND(K218,2)&lt;=0,ROUND(Q218,2)&lt;=0,ROUND(M218,2)&lt;=0,ROUND(S218,2)&lt;=0,ROUND(H218,2)&lt;=0)," Co najmniej jedna wartość nie jest większa od zera.","")&amp;
IF(K218&gt;Limity!$D$6," Abonament za Usługę TD w Wariancie A ponad limit.","")&amp;
IF(Q218&gt;Limity!$D$7," Abonament za Usługę TD w Wariancie B ponad limit.","")&amp;
IF(Q218-K218&gt;Limity!$D$8," Różnica wartości abonamentów za Usługę TD wariantów A i B ponad limit.","")&amp;
IF(M218&gt;Limity!$D$9," Abonament za zwiększenie przepustowości w Wariancie A ponad limit.","")&amp;
IF(S218&gt;Limity!$D$10," Abonament za zwiększenie przepustowości w Wariancie B ponad limit.","")&amp;
IF(J218=""," Nie wskazano PWR. ",IF(ISERROR(VLOOKUP(J218,'Listy punktów styku'!$B$11:$B$41,1,FALSE))," Nie wskazano PWR z listy.",""))&amp;
IF(P218=""," Nie wskazano FPS. ",IF(ISERROR(VLOOKUP(P218,'Listy punktów styku'!$B$44:$B$61,1,FALSE))," Nie wskazano FPS z listy.","")))</f>
        <v/>
      </c>
    </row>
    <row r="219" spans="1:22" s="8" customFormat="1" x14ac:dyDescent="0.35">
      <c r="A219" s="112">
        <v>205</v>
      </c>
      <c r="B219" s="113">
        <v>81398788</v>
      </c>
      <c r="C219" s="114">
        <v>61639</v>
      </c>
      <c r="D219" s="116" t="s">
        <v>675</v>
      </c>
      <c r="E219" s="116"/>
      <c r="F219" s="116">
        <v>45</v>
      </c>
      <c r="G219" s="24"/>
      <c r="H219" s="3"/>
      <c r="I219" s="93">
        <f t="shared" si="33"/>
        <v>0</v>
      </c>
      <c r="J219" s="2"/>
      <c r="K219" s="3"/>
      <c r="L219" s="94">
        <f t="shared" si="29"/>
        <v>0</v>
      </c>
      <c r="M219" s="4"/>
      <c r="N219" s="94">
        <f t="shared" si="30"/>
        <v>0</v>
      </c>
      <c r="O219" s="94">
        <f t="shared" si="31"/>
        <v>0</v>
      </c>
      <c r="P219" s="2"/>
      <c r="Q219" s="3"/>
      <c r="R219" s="94">
        <f t="shared" si="32"/>
        <v>0</v>
      </c>
      <c r="S219" s="3"/>
      <c r="T219" s="94">
        <f t="shared" si="34"/>
        <v>0</v>
      </c>
      <c r="U219" s="93">
        <f t="shared" si="35"/>
        <v>0</v>
      </c>
      <c r="V219" s="5" t="str">
        <f>IF(COUNTBLANK(G219:H219)+COUNTBLANK(J219:K219)+COUNTBLANK(M219:M219)+COUNTBLANK(P219:Q219)+COUNTBLANK(S219:S219)=8,"",
IF(G219&lt;Limity!$C$5," Data gotowości zbyt wczesna lub nie uzupełniona.","")&amp;
IF(G219&gt;Limity!$D$5," Data gotowości zbyt późna lub wypełnona nieprawidłowo.","")&amp;
IF(OR(ROUND(K219,2)&lt;=0,ROUND(Q219,2)&lt;=0,ROUND(M219,2)&lt;=0,ROUND(S219,2)&lt;=0,ROUND(H219,2)&lt;=0)," Co najmniej jedna wartość nie jest większa od zera.","")&amp;
IF(K219&gt;Limity!$D$6," Abonament za Usługę TD w Wariancie A ponad limit.","")&amp;
IF(Q219&gt;Limity!$D$7," Abonament za Usługę TD w Wariancie B ponad limit.","")&amp;
IF(Q219-K219&gt;Limity!$D$8," Różnica wartości abonamentów za Usługę TD wariantów A i B ponad limit.","")&amp;
IF(M219&gt;Limity!$D$9," Abonament za zwiększenie przepustowości w Wariancie A ponad limit.","")&amp;
IF(S219&gt;Limity!$D$10," Abonament za zwiększenie przepustowości w Wariancie B ponad limit.","")&amp;
IF(J219=""," Nie wskazano PWR. ",IF(ISERROR(VLOOKUP(J219,'Listy punktów styku'!$B$11:$B$41,1,FALSE))," Nie wskazano PWR z listy.",""))&amp;
IF(P219=""," Nie wskazano FPS. ",IF(ISERROR(VLOOKUP(P219,'Listy punktów styku'!$B$44:$B$61,1,FALSE))," Nie wskazano FPS z listy.","")))</f>
        <v/>
      </c>
    </row>
    <row r="220" spans="1:22" s="8" customFormat="1" x14ac:dyDescent="0.35">
      <c r="A220" s="112">
        <v>206</v>
      </c>
      <c r="B220" s="113">
        <v>4247086</v>
      </c>
      <c r="C220" s="114">
        <v>27784</v>
      </c>
      <c r="D220" s="141" t="s">
        <v>1405</v>
      </c>
      <c r="E220" s="143" t="s">
        <v>99</v>
      </c>
      <c r="F220" s="116">
        <v>111</v>
      </c>
      <c r="G220" s="24"/>
      <c r="H220" s="3"/>
      <c r="I220" s="93">
        <f t="shared" si="33"/>
        <v>0</v>
      </c>
      <c r="J220" s="2"/>
      <c r="K220" s="3"/>
      <c r="L220" s="94">
        <f t="shared" si="29"/>
        <v>0</v>
      </c>
      <c r="M220" s="4"/>
      <c r="N220" s="94">
        <f t="shared" si="30"/>
        <v>0</v>
      </c>
      <c r="O220" s="94">
        <f t="shared" si="31"/>
        <v>0</v>
      </c>
      <c r="P220" s="2"/>
      <c r="Q220" s="3"/>
      <c r="R220" s="94">
        <f t="shared" si="32"/>
        <v>0</v>
      </c>
      <c r="S220" s="3"/>
      <c r="T220" s="94">
        <f t="shared" si="34"/>
        <v>0</v>
      </c>
      <c r="U220" s="93">
        <f t="shared" si="35"/>
        <v>0</v>
      </c>
      <c r="V220" s="5" t="str">
        <f>IF(COUNTBLANK(G220:H220)+COUNTBLANK(J220:K220)+COUNTBLANK(M220:M220)+COUNTBLANK(P220:Q220)+COUNTBLANK(S220:S220)=8,"",
IF(G220&lt;Limity!$C$5," Data gotowości zbyt wczesna lub nie uzupełniona.","")&amp;
IF(G220&gt;Limity!$D$5," Data gotowości zbyt późna lub wypełnona nieprawidłowo.","")&amp;
IF(OR(ROUND(K220,2)&lt;=0,ROUND(Q220,2)&lt;=0,ROUND(M220,2)&lt;=0,ROUND(S220,2)&lt;=0,ROUND(H220,2)&lt;=0)," Co najmniej jedna wartość nie jest większa od zera.","")&amp;
IF(K220&gt;Limity!$D$6," Abonament za Usługę TD w Wariancie A ponad limit.","")&amp;
IF(Q220&gt;Limity!$D$7," Abonament za Usługę TD w Wariancie B ponad limit.","")&amp;
IF(Q220-K220&gt;Limity!$D$8," Różnica wartości abonamentów za Usługę TD wariantów A i B ponad limit.","")&amp;
IF(M220&gt;Limity!$D$9," Abonament za zwiększenie przepustowości w Wariancie A ponad limit.","")&amp;
IF(S220&gt;Limity!$D$10," Abonament za zwiększenie przepustowości w Wariancie B ponad limit.","")&amp;
IF(J220=""," Nie wskazano PWR. ",IF(ISERROR(VLOOKUP(J220,'Listy punktów styku'!$B$11:$B$41,1,FALSE))," Nie wskazano PWR z listy.",""))&amp;
IF(P220=""," Nie wskazano FPS. ",IF(ISERROR(VLOOKUP(P220,'Listy punktów styku'!$B$44:$B$61,1,FALSE))," Nie wskazano FPS z listy.","")))</f>
        <v/>
      </c>
    </row>
    <row r="221" spans="1:22" s="8" customFormat="1" x14ac:dyDescent="0.35">
      <c r="A221" s="112">
        <v>207</v>
      </c>
      <c r="B221" s="113">
        <v>4317039</v>
      </c>
      <c r="C221" s="114">
        <v>50292</v>
      </c>
      <c r="D221" s="116" t="s">
        <v>925</v>
      </c>
      <c r="E221" s="116" t="s">
        <v>99</v>
      </c>
      <c r="F221" s="116">
        <v>54</v>
      </c>
      <c r="G221" s="24"/>
      <c r="H221" s="3"/>
      <c r="I221" s="93">
        <f t="shared" si="33"/>
        <v>0</v>
      </c>
      <c r="J221" s="2"/>
      <c r="K221" s="3"/>
      <c r="L221" s="94">
        <f t="shared" si="29"/>
        <v>0</v>
      </c>
      <c r="M221" s="4"/>
      <c r="N221" s="94">
        <f t="shared" si="30"/>
        <v>0</v>
      </c>
      <c r="O221" s="94">
        <f t="shared" si="31"/>
        <v>0</v>
      </c>
      <c r="P221" s="2"/>
      <c r="Q221" s="3"/>
      <c r="R221" s="94">
        <f t="shared" si="32"/>
        <v>0</v>
      </c>
      <c r="S221" s="3"/>
      <c r="T221" s="94">
        <f t="shared" si="34"/>
        <v>0</v>
      </c>
      <c r="U221" s="93">
        <f t="shared" si="35"/>
        <v>0</v>
      </c>
      <c r="V221" s="5" t="str">
        <f>IF(COUNTBLANK(G221:H221)+COUNTBLANK(J221:K221)+COUNTBLANK(M221:M221)+COUNTBLANK(P221:Q221)+COUNTBLANK(S221:S221)=8,"",
IF(G221&lt;Limity!$C$5," Data gotowości zbyt wczesna lub nie uzupełniona.","")&amp;
IF(G221&gt;Limity!$D$5," Data gotowości zbyt późna lub wypełnona nieprawidłowo.","")&amp;
IF(OR(ROUND(K221,2)&lt;=0,ROUND(Q221,2)&lt;=0,ROUND(M221,2)&lt;=0,ROUND(S221,2)&lt;=0,ROUND(H221,2)&lt;=0)," Co najmniej jedna wartość nie jest większa od zera.","")&amp;
IF(K221&gt;Limity!$D$6," Abonament za Usługę TD w Wariancie A ponad limit.","")&amp;
IF(Q221&gt;Limity!$D$7," Abonament za Usługę TD w Wariancie B ponad limit.","")&amp;
IF(Q221-K221&gt;Limity!$D$8," Różnica wartości abonamentów za Usługę TD wariantów A i B ponad limit.","")&amp;
IF(M221&gt;Limity!$D$9," Abonament za zwiększenie przepustowości w Wariancie A ponad limit.","")&amp;
IF(S221&gt;Limity!$D$10," Abonament za zwiększenie przepustowości w Wariancie B ponad limit.","")&amp;
IF(J221=""," Nie wskazano PWR. ",IF(ISERROR(VLOOKUP(J221,'Listy punktów styku'!$B$11:$B$41,1,FALSE))," Nie wskazano PWR z listy.",""))&amp;
IF(P221=""," Nie wskazano FPS. ",IF(ISERROR(VLOOKUP(P221,'Listy punktów styku'!$B$44:$B$61,1,FALSE))," Nie wskazano FPS z listy.","")))</f>
        <v/>
      </c>
    </row>
    <row r="222" spans="1:22" s="8" customFormat="1" x14ac:dyDescent="0.35">
      <c r="A222" s="112">
        <v>208</v>
      </c>
      <c r="B222" s="113">
        <v>27512865</v>
      </c>
      <c r="C222" s="114">
        <v>50292</v>
      </c>
      <c r="D222" s="116" t="s">
        <v>966</v>
      </c>
      <c r="E222" s="116"/>
      <c r="F222" s="116">
        <v>57</v>
      </c>
      <c r="G222" s="24"/>
      <c r="H222" s="3"/>
      <c r="I222" s="93">
        <f t="shared" si="33"/>
        <v>0</v>
      </c>
      <c r="J222" s="2"/>
      <c r="K222" s="3"/>
      <c r="L222" s="94">
        <f t="shared" si="29"/>
        <v>0</v>
      </c>
      <c r="M222" s="4"/>
      <c r="N222" s="94">
        <f t="shared" si="30"/>
        <v>0</v>
      </c>
      <c r="O222" s="94">
        <f t="shared" si="31"/>
        <v>0</v>
      </c>
      <c r="P222" s="2"/>
      <c r="Q222" s="3"/>
      <c r="R222" s="94">
        <f t="shared" si="32"/>
        <v>0</v>
      </c>
      <c r="S222" s="3"/>
      <c r="T222" s="94">
        <f t="shared" si="34"/>
        <v>0</v>
      </c>
      <c r="U222" s="93">
        <f t="shared" si="35"/>
        <v>0</v>
      </c>
      <c r="V222" s="5" t="str">
        <f>IF(COUNTBLANK(G222:H222)+COUNTBLANK(J222:K222)+COUNTBLANK(M222:M222)+COUNTBLANK(P222:Q222)+COUNTBLANK(S222:S222)=8,"",
IF(G222&lt;Limity!$C$5," Data gotowości zbyt wczesna lub nie uzupełniona.","")&amp;
IF(G222&gt;Limity!$D$5," Data gotowości zbyt późna lub wypełnona nieprawidłowo.","")&amp;
IF(OR(ROUND(K222,2)&lt;=0,ROUND(Q222,2)&lt;=0,ROUND(M222,2)&lt;=0,ROUND(S222,2)&lt;=0,ROUND(H222,2)&lt;=0)," Co najmniej jedna wartość nie jest większa od zera.","")&amp;
IF(K222&gt;Limity!$D$6," Abonament za Usługę TD w Wariancie A ponad limit.","")&amp;
IF(Q222&gt;Limity!$D$7," Abonament za Usługę TD w Wariancie B ponad limit.","")&amp;
IF(Q222-K222&gt;Limity!$D$8," Różnica wartości abonamentów za Usługę TD wariantów A i B ponad limit.","")&amp;
IF(M222&gt;Limity!$D$9," Abonament za zwiększenie przepustowości w Wariancie A ponad limit.","")&amp;
IF(S222&gt;Limity!$D$10," Abonament za zwiększenie przepustowości w Wariancie B ponad limit.","")&amp;
IF(J222=""," Nie wskazano PWR. ",IF(ISERROR(VLOOKUP(J222,'Listy punktów styku'!$B$11:$B$41,1,FALSE))," Nie wskazano PWR z listy.",""))&amp;
IF(P222=""," Nie wskazano FPS. ",IF(ISERROR(VLOOKUP(P222,'Listy punktów styku'!$B$44:$B$61,1,FALSE))," Nie wskazano FPS z listy.","")))</f>
        <v/>
      </c>
    </row>
    <row r="223" spans="1:22" s="8" customFormat="1" x14ac:dyDescent="0.35">
      <c r="A223" s="112">
        <v>209</v>
      </c>
      <c r="B223" s="113">
        <v>98416414</v>
      </c>
      <c r="C223" s="114" t="s">
        <v>1054</v>
      </c>
      <c r="D223" s="116" t="s">
        <v>1130</v>
      </c>
      <c r="E223" s="116" t="s">
        <v>1094</v>
      </c>
      <c r="F223" s="116" t="s">
        <v>1095</v>
      </c>
      <c r="G223" s="24"/>
      <c r="H223" s="3"/>
      <c r="I223" s="93">
        <f t="shared" si="33"/>
        <v>0</v>
      </c>
      <c r="J223" s="2"/>
      <c r="K223" s="3"/>
      <c r="L223" s="94">
        <f t="shared" si="29"/>
        <v>0</v>
      </c>
      <c r="M223" s="4"/>
      <c r="N223" s="94">
        <f t="shared" si="30"/>
        <v>0</v>
      </c>
      <c r="O223" s="94">
        <f t="shared" si="31"/>
        <v>0</v>
      </c>
      <c r="P223" s="2"/>
      <c r="Q223" s="3"/>
      <c r="R223" s="94">
        <f t="shared" si="32"/>
        <v>0</v>
      </c>
      <c r="S223" s="3"/>
      <c r="T223" s="94">
        <f t="shared" si="34"/>
        <v>0</v>
      </c>
      <c r="U223" s="93">
        <f t="shared" si="35"/>
        <v>0</v>
      </c>
      <c r="V223" s="5" t="str">
        <f>IF(COUNTBLANK(G223:H223)+COUNTBLANK(J223:K223)+COUNTBLANK(M223:M223)+COUNTBLANK(P223:Q223)+COUNTBLANK(S223:S223)=8,"",
IF(G223&lt;Limity!$C$5," Data gotowości zbyt wczesna lub nie uzupełniona.","")&amp;
IF(G223&gt;Limity!$D$5," Data gotowości zbyt późna lub wypełnona nieprawidłowo.","")&amp;
IF(OR(ROUND(K223,2)&lt;=0,ROUND(Q223,2)&lt;=0,ROUND(M223,2)&lt;=0,ROUND(S223,2)&lt;=0,ROUND(H223,2)&lt;=0)," Co najmniej jedna wartość nie jest większa od zera.","")&amp;
IF(K223&gt;Limity!$D$6," Abonament za Usługę TD w Wariancie A ponad limit.","")&amp;
IF(Q223&gt;Limity!$D$7," Abonament za Usługę TD w Wariancie B ponad limit.","")&amp;
IF(Q223-K223&gt;Limity!$D$8," Różnica wartości abonamentów za Usługę TD wariantów A i B ponad limit.","")&amp;
IF(M223&gt;Limity!$D$9," Abonament za zwiększenie przepustowości w Wariancie A ponad limit.","")&amp;
IF(S223&gt;Limity!$D$10," Abonament za zwiększenie przepustowości w Wariancie B ponad limit.","")&amp;
IF(J223=""," Nie wskazano PWR. ",IF(ISERROR(VLOOKUP(J223,'Listy punktów styku'!$B$11:$B$41,1,FALSE))," Nie wskazano PWR z listy.",""))&amp;
IF(P223=""," Nie wskazano FPS. ",IF(ISERROR(VLOOKUP(P223,'Listy punktów styku'!$B$44:$B$61,1,FALSE))," Nie wskazano FPS z listy.","")))</f>
        <v/>
      </c>
    </row>
    <row r="224" spans="1:22" s="8" customFormat="1" x14ac:dyDescent="0.35">
      <c r="A224" s="112">
        <v>210</v>
      </c>
      <c r="B224" s="113">
        <v>4402716</v>
      </c>
      <c r="C224" s="114">
        <v>103516</v>
      </c>
      <c r="D224" s="116" t="s">
        <v>681</v>
      </c>
      <c r="E224" s="116" t="s">
        <v>99</v>
      </c>
      <c r="F224" s="116">
        <v>25</v>
      </c>
      <c r="G224" s="24"/>
      <c r="H224" s="3"/>
      <c r="I224" s="93">
        <f t="shared" si="33"/>
        <v>0</v>
      </c>
      <c r="J224" s="2"/>
      <c r="K224" s="3"/>
      <c r="L224" s="94">
        <f t="shared" si="29"/>
        <v>0</v>
      </c>
      <c r="M224" s="4"/>
      <c r="N224" s="94">
        <f t="shared" si="30"/>
        <v>0</v>
      </c>
      <c r="O224" s="94">
        <f t="shared" si="31"/>
        <v>0</v>
      </c>
      <c r="P224" s="2"/>
      <c r="Q224" s="3"/>
      <c r="R224" s="94">
        <f t="shared" si="32"/>
        <v>0</v>
      </c>
      <c r="S224" s="3"/>
      <c r="T224" s="94">
        <f t="shared" si="34"/>
        <v>0</v>
      </c>
      <c r="U224" s="93">
        <f t="shared" si="35"/>
        <v>0</v>
      </c>
      <c r="V224" s="5" t="str">
        <f>IF(COUNTBLANK(G224:H224)+COUNTBLANK(J224:K224)+COUNTBLANK(M224:M224)+COUNTBLANK(P224:Q224)+COUNTBLANK(S224:S224)=8,"",
IF(G224&lt;Limity!$C$5," Data gotowości zbyt wczesna lub nie uzupełniona.","")&amp;
IF(G224&gt;Limity!$D$5," Data gotowości zbyt późna lub wypełnona nieprawidłowo.","")&amp;
IF(OR(ROUND(K224,2)&lt;=0,ROUND(Q224,2)&lt;=0,ROUND(M224,2)&lt;=0,ROUND(S224,2)&lt;=0,ROUND(H224,2)&lt;=0)," Co najmniej jedna wartość nie jest większa od zera.","")&amp;
IF(K224&gt;Limity!$D$6," Abonament za Usługę TD w Wariancie A ponad limit.","")&amp;
IF(Q224&gt;Limity!$D$7," Abonament za Usługę TD w Wariancie B ponad limit.","")&amp;
IF(Q224-K224&gt;Limity!$D$8," Różnica wartości abonamentów za Usługę TD wariantów A i B ponad limit.","")&amp;
IF(M224&gt;Limity!$D$9," Abonament za zwiększenie przepustowości w Wariancie A ponad limit.","")&amp;
IF(S224&gt;Limity!$D$10," Abonament za zwiększenie przepustowości w Wariancie B ponad limit.","")&amp;
IF(J224=""," Nie wskazano PWR. ",IF(ISERROR(VLOOKUP(J224,'Listy punktów styku'!$B$11:$B$41,1,FALSE))," Nie wskazano PWR z listy.",""))&amp;
IF(P224=""," Nie wskazano FPS. ",IF(ISERROR(VLOOKUP(P224,'Listy punktów styku'!$B$44:$B$61,1,FALSE))," Nie wskazano FPS z listy.","")))</f>
        <v/>
      </c>
    </row>
    <row r="225" spans="1:22" s="8" customFormat="1" x14ac:dyDescent="0.35">
      <c r="A225" s="112">
        <v>211</v>
      </c>
      <c r="B225" s="113">
        <v>74543788</v>
      </c>
      <c r="C225" s="114">
        <v>49625</v>
      </c>
      <c r="D225" s="116" t="s">
        <v>961</v>
      </c>
      <c r="E225" s="116"/>
      <c r="F225" s="116">
        <v>316</v>
      </c>
      <c r="G225" s="24"/>
      <c r="H225" s="3"/>
      <c r="I225" s="93">
        <f t="shared" si="33"/>
        <v>0</v>
      </c>
      <c r="J225" s="2"/>
      <c r="K225" s="3"/>
      <c r="L225" s="94">
        <f t="shared" si="29"/>
        <v>0</v>
      </c>
      <c r="M225" s="4"/>
      <c r="N225" s="94">
        <f t="shared" si="30"/>
        <v>0</v>
      </c>
      <c r="O225" s="94">
        <f t="shared" si="31"/>
        <v>0</v>
      </c>
      <c r="P225" s="2"/>
      <c r="Q225" s="3"/>
      <c r="R225" s="94">
        <f t="shared" si="32"/>
        <v>0</v>
      </c>
      <c r="S225" s="3"/>
      <c r="T225" s="94">
        <f t="shared" si="34"/>
        <v>0</v>
      </c>
      <c r="U225" s="93">
        <f t="shared" si="35"/>
        <v>0</v>
      </c>
      <c r="V225" s="5" t="str">
        <f>IF(COUNTBLANK(G225:H225)+COUNTBLANK(J225:K225)+COUNTBLANK(M225:M225)+COUNTBLANK(P225:Q225)+COUNTBLANK(S225:S225)=8,"",
IF(G225&lt;Limity!$C$5," Data gotowości zbyt wczesna lub nie uzupełniona.","")&amp;
IF(G225&gt;Limity!$D$5," Data gotowości zbyt późna lub wypełnona nieprawidłowo.","")&amp;
IF(OR(ROUND(K225,2)&lt;=0,ROUND(Q225,2)&lt;=0,ROUND(M225,2)&lt;=0,ROUND(S225,2)&lt;=0,ROUND(H225,2)&lt;=0)," Co najmniej jedna wartość nie jest większa od zera.","")&amp;
IF(K225&gt;Limity!$D$6," Abonament za Usługę TD w Wariancie A ponad limit.","")&amp;
IF(Q225&gt;Limity!$D$7," Abonament za Usługę TD w Wariancie B ponad limit.","")&amp;
IF(Q225-K225&gt;Limity!$D$8," Różnica wartości abonamentów za Usługę TD wariantów A i B ponad limit.","")&amp;
IF(M225&gt;Limity!$D$9," Abonament za zwiększenie przepustowości w Wariancie A ponad limit.","")&amp;
IF(S225&gt;Limity!$D$10," Abonament za zwiększenie przepustowości w Wariancie B ponad limit.","")&amp;
IF(J225=""," Nie wskazano PWR. ",IF(ISERROR(VLOOKUP(J225,'Listy punktów styku'!$B$11:$B$41,1,FALSE))," Nie wskazano PWR z listy.",""))&amp;
IF(P225=""," Nie wskazano FPS. ",IF(ISERROR(VLOOKUP(P225,'Listy punktów styku'!$B$44:$B$61,1,FALSE))," Nie wskazano FPS z listy.","")))</f>
        <v/>
      </c>
    </row>
    <row r="226" spans="1:22" s="8" customFormat="1" x14ac:dyDescent="0.35">
      <c r="A226" s="112">
        <v>212</v>
      </c>
      <c r="B226" s="113">
        <v>4495722</v>
      </c>
      <c r="C226" s="114">
        <v>23782</v>
      </c>
      <c r="D226" s="116" t="s">
        <v>685</v>
      </c>
      <c r="E226" s="116"/>
      <c r="F226" s="116">
        <v>81</v>
      </c>
      <c r="G226" s="24"/>
      <c r="H226" s="3"/>
      <c r="I226" s="93">
        <f t="shared" si="33"/>
        <v>0</v>
      </c>
      <c r="J226" s="2"/>
      <c r="K226" s="3"/>
      <c r="L226" s="94">
        <f t="shared" si="29"/>
        <v>0</v>
      </c>
      <c r="M226" s="4"/>
      <c r="N226" s="94">
        <f t="shared" si="30"/>
        <v>0</v>
      </c>
      <c r="O226" s="94">
        <f t="shared" si="31"/>
        <v>0</v>
      </c>
      <c r="P226" s="2"/>
      <c r="Q226" s="3"/>
      <c r="R226" s="94">
        <f t="shared" si="32"/>
        <v>0</v>
      </c>
      <c r="S226" s="3"/>
      <c r="T226" s="94">
        <f t="shared" si="34"/>
        <v>0</v>
      </c>
      <c r="U226" s="93">
        <f t="shared" si="35"/>
        <v>0</v>
      </c>
      <c r="V226" s="5" t="str">
        <f>IF(COUNTBLANK(G226:H226)+COUNTBLANK(J226:K226)+COUNTBLANK(M226:M226)+COUNTBLANK(P226:Q226)+COUNTBLANK(S226:S226)=8,"",
IF(G226&lt;Limity!$C$5," Data gotowości zbyt wczesna lub nie uzupełniona.","")&amp;
IF(G226&gt;Limity!$D$5," Data gotowości zbyt późna lub wypełnona nieprawidłowo.","")&amp;
IF(OR(ROUND(K226,2)&lt;=0,ROUND(Q226,2)&lt;=0,ROUND(M226,2)&lt;=0,ROUND(S226,2)&lt;=0,ROUND(H226,2)&lt;=0)," Co najmniej jedna wartość nie jest większa od zera.","")&amp;
IF(K226&gt;Limity!$D$6," Abonament za Usługę TD w Wariancie A ponad limit.","")&amp;
IF(Q226&gt;Limity!$D$7," Abonament za Usługę TD w Wariancie B ponad limit.","")&amp;
IF(Q226-K226&gt;Limity!$D$8," Różnica wartości abonamentów za Usługę TD wariantów A i B ponad limit.","")&amp;
IF(M226&gt;Limity!$D$9," Abonament za zwiększenie przepustowości w Wariancie A ponad limit.","")&amp;
IF(S226&gt;Limity!$D$10," Abonament za zwiększenie przepustowości w Wariancie B ponad limit.","")&amp;
IF(J226=""," Nie wskazano PWR. ",IF(ISERROR(VLOOKUP(J226,'Listy punktów styku'!$B$11:$B$41,1,FALSE))," Nie wskazano PWR z listy.",""))&amp;
IF(P226=""," Nie wskazano FPS. ",IF(ISERROR(VLOOKUP(P226,'Listy punktów styku'!$B$44:$B$61,1,FALSE))," Nie wskazano FPS z listy.","")))</f>
        <v/>
      </c>
    </row>
    <row r="227" spans="1:22" s="8" customFormat="1" x14ac:dyDescent="0.35">
      <c r="A227" s="112">
        <v>213</v>
      </c>
      <c r="B227" s="113">
        <v>9633185</v>
      </c>
      <c r="C227" s="114">
        <v>89399</v>
      </c>
      <c r="D227" s="116" t="s">
        <v>882</v>
      </c>
      <c r="E227" s="116" t="s">
        <v>233</v>
      </c>
      <c r="F227" s="116">
        <v>21</v>
      </c>
      <c r="G227" s="24"/>
      <c r="H227" s="3"/>
      <c r="I227" s="93">
        <f t="shared" si="33"/>
        <v>0</v>
      </c>
      <c r="J227" s="2"/>
      <c r="K227" s="3"/>
      <c r="L227" s="94">
        <f t="shared" si="29"/>
        <v>0</v>
      </c>
      <c r="M227" s="4"/>
      <c r="N227" s="94">
        <f t="shared" si="30"/>
        <v>0</v>
      </c>
      <c r="O227" s="94">
        <f t="shared" si="31"/>
        <v>0</v>
      </c>
      <c r="P227" s="2"/>
      <c r="Q227" s="3"/>
      <c r="R227" s="94">
        <f t="shared" si="32"/>
        <v>0</v>
      </c>
      <c r="S227" s="3"/>
      <c r="T227" s="94">
        <f t="shared" si="34"/>
        <v>0</v>
      </c>
      <c r="U227" s="93">
        <f t="shared" si="35"/>
        <v>0</v>
      </c>
      <c r="V227" s="5" t="str">
        <f>IF(COUNTBLANK(G227:H227)+COUNTBLANK(J227:K227)+COUNTBLANK(M227:M227)+COUNTBLANK(P227:Q227)+COUNTBLANK(S227:S227)=8,"",
IF(G227&lt;Limity!$C$5," Data gotowości zbyt wczesna lub nie uzupełniona.","")&amp;
IF(G227&gt;Limity!$D$5," Data gotowości zbyt późna lub wypełnona nieprawidłowo.","")&amp;
IF(OR(ROUND(K227,2)&lt;=0,ROUND(Q227,2)&lt;=0,ROUND(M227,2)&lt;=0,ROUND(S227,2)&lt;=0,ROUND(H227,2)&lt;=0)," Co najmniej jedna wartość nie jest większa od zera.","")&amp;
IF(K227&gt;Limity!$D$6," Abonament za Usługę TD w Wariancie A ponad limit.","")&amp;
IF(Q227&gt;Limity!$D$7," Abonament za Usługę TD w Wariancie B ponad limit.","")&amp;
IF(Q227-K227&gt;Limity!$D$8," Różnica wartości abonamentów za Usługę TD wariantów A i B ponad limit.","")&amp;
IF(M227&gt;Limity!$D$9," Abonament za zwiększenie przepustowości w Wariancie A ponad limit.","")&amp;
IF(S227&gt;Limity!$D$10," Abonament za zwiększenie przepustowości w Wariancie B ponad limit.","")&amp;
IF(J227=""," Nie wskazano PWR. ",IF(ISERROR(VLOOKUP(J227,'Listy punktów styku'!$B$11:$B$41,1,FALSE))," Nie wskazano PWR z listy.",""))&amp;
IF(P227=""," Nie wskazano FPS. ",IF(ISERROR(VLOOKUP(P227,'Listy punktów styku'!$B$44:$B$61,1,FALSE))," Nie wskazano FPS z listy.","")))</f>
        <v/>
      </c>
    </row>
    <row r="228" spans="1:22" s="8" customFormat="1" x14ac:dyDescent="0.35">
      <c r="A228" s="112">
        <v>214</v>
      </c>
      <c r="B228" s="113">
        <v>821856569</v>
      </c>
      <c r="C228" s="114" t="s">
        <v>987</v>
      </c>
      <c r="D228" s="116" t="s">
        <v>954</v>
      </c>
      <c r="E228" s="116"/>
      <c r="F228" s="116">
        <v>346</v>
      </c>
      <c r="G228" s="24"/>
      <c r="H228" s="3"/>
      <c r="I228" s="93">
        <f t="shared" si="33"/>
        <v>0</v>
      </c>
      <c r="J228" s="2"/>
      <c r="K228" s="3"/>
      <c r="L228" s="94">
        <f t="shared" si="29"/>
        <v>0</v>
      </c>
      <c r="M228" s="4"/>
      <c r="N228" s="94">
        <f t="shared" si="30"/>
        <v>0</v>
      </c>
      <c r="O228" s="94">
        <f t="shared" si="31"/>
        <v>0</v>
      </c>
      <c r="P228" s="2"/>
      <c r="Q228" s="3"/>
      <c r="R228" s="94">
        <f t="shared" si="32"/>
        <v>0</v>
      </c>
      <c r="S228" s="3"/>
      <c r="T228" s="94">
        <f t="shared" si="34"/>
        <v>0</v>
      </c>
      <c r="U228" s="93">
        <f t="shared" si="35"/>
        <v>0</v>
      </c>
      <c r="V228" s="5" t="str">
        <f>IF(COUNTBLANK(G228:H228)+COUNTBLANK(J228:K228)+COUNTBLANK(M228:M228)+COUNTBLANK(P228:Q228)+COUNTBLANK(S228:S228)=8,"",
IF(G228&lt;Limity!$C$5," Data gotowości zbyt wczesna lub nie uzupełniona.","")&amp;
IF(G228&gt;Limity!$D$5," Data gotowości zbyt późna lub wypełnona nieprawidłowo.","")&amp;
IF(OR(ROUND(K228,2)&lt;=0,ROUND(Q228,2)&lt;=0,ROUND(M228,2)&lt;=0,ROUND(S228,2)&lt;=0,ROUND(H228,2)&lt;=0)," Co najmniej jedna wartość nie jest większa od zera.","")&amp;
IF(K228&gt;Limity!$D$6," Abonament za Usługę TD w Wariancie A ponad limit.","")&amp;
IF(Q228&gt;Limity!$D$7," Abonament za Usługę TD w Wariancie B ponad limit.","")&amp;
IF(Q228-K228&gt;Limity!$D$8," Różnica wartości abonamentów za Usługę TD wariantów A i B ponad limit.","")&amp;
IF(M228&gt;Limity!$D$9," Abonament za zwiększenie przepustowości w Wariancie A ponad limit.","")&amp;
IF(S228&gt;Limity!$D$10," Abonament za zwiększenie przepustowości w Wariancie B ponad limit.","")&amp;
IF(J228=""," Nie wskazano PWR. ",IF(ISERROR(VLOOKUP(J228,'Listy punktów styku'!$B$11:$B$41,1,FALSE))," Nie wskazano PWR z listy.",""))&amp;
IF(P228=""," Nie wskazano FPS. ",IF(ISERROR(VLOOKUP(P228,'Listy punktów styku'!$B$44:$B$61,1,FALSE))," Nie wskazano FPS z listy.","")))</f>
        <v/>
      </c>
    </row>
    <row r="229" spans="1:22" s="8" customFormat="1" x14ac:dyDescent="0.35">
      <c r="A229" s="112">
        <v>215</v>
      </c>
      <c r="B229" s="113">
        <v>80434457</v>
      </c>
      <c r="C229" s="114">
        <v>127585</v>
      </c>
      <c r="D229" s="116" t="s">
        <v>1554</v>
      </c>
      <c r="E229" s="116" t="s">
        <v>1555</v>
      </c>
      <c r="F229" s="145">
        <v>9</v>
      </c>
      <c r="G229" s="24"/>
      <c r="H229" s="3"/>
      <c r="I229" s="93">
        <f t="shared" si="33"/>
        <v>0</v>
      </c>
      <c r="J229" s="2"/>
      <c r="K229" s="3"/>
      <c r="L229" s="94">
        <f t="shared" si="29"/>
        <v>0</v>
      </c>
      <c r="M229" s="4"/>
      <c r="N229" s="94">
        <f t="shared" si="30"/>
        <v>0</v>
      </c>
      <c r="O229" s="94">
        <f t="shared" si="31"/>
        <v>0</v>
      </c>
      <c r="P229" s="2"/>
      <c r="Q229" s="3"/>
      <c r="R229" s="94">
        <f t="shared" si="32"/>
        <v>0</v>
      </c>
      <c r="S229" s="3"/>
      <c r="T229" s="94">
        <f t="shared" si="34"/>
        <v>0</v>
      </c>
      <c r="U229" s="93">
        <f t="shared" si="35"/>
        <v>0</v>
      </c>
      <c r="V229" s="5" t="str">
        <f>IF(COUNTBLANK(G229:H229)+COUNTBLANK(J229:K229)+COUNTBLANK(M229:M229)+COUNTBLANK(P229:Q229)+COUNTBLANK(S229:S229)=8,"",
IF(G229&lt;Limity!$C$5," Data gotowości zbyt wczesna lub nie uzupełniona.","")&amp;
IF(G229&gt;Limity!$D$5," Data gotowości zbyt późna lub wypełnona nieprawidłowo.","")&amp;
IF(OR(ROUND(K229,2)&lt;=0,ROUND(Q229,2)&lt;=0,ROUND(M229,2)&lt;=0,ROUND(S229,2)&lt;=0,ROUND(H229,2)&lt;=0)," Co najmniej jedna wartość nie jest większa od zera.","")&amp;
IF(K229&gt;Limity!$D$6," Abonament za Usługę TD w Wariancie A ponad limit.","")&amp;
IF(Q229&gt;Limity!$D$7," Abonament za Usługę TD w Wariancie B ponad limit.","")&amp;
IF(Q229-K229&gt;Limity!$D$8," Różnica wartości abonamentów za Usługę TD wariantów A i B ponad limit.","")&amp;
IF(M229&gt;Limity!$D$9," Abonament za zwiększenie przepustowości w Wariancie A ponad limit.","")&amp;
IF(S229&gt;Limity!$D$10," Abonament za zwiększenie przepustowości w Wariancie B ponad limit.","")&amp;
IF(J229=""," Nie wskazano PWR. ",IF(ISERROR(VLOOKUP(J229,'Listy punktów styku'!$B$11:$B$41,1,FALSE))," Nie wskazano PWR z listy.",""))&amp;
IF(P229=""," Nie wskazano FPS. ",IF(ISERROR(VLOOKUP(P229,'Listy punktów styku'!$B$44:$B$61,1,FALSE))," Nie wskazano FPS z listy.","")))</f>
        <v/>
      </c>
    </row>
    <row r="230" spans="1:22" s="8" customFormat="1" x14ac:dyDescent="0.35">
      <c r="A230" s="112">
        <v>216</v>
      </c>
      <c r="B230" s="113">
        <v>4778527</v>
      </c>
      <c r="C230" s="114">
        <v>262289</v>
      </c>
      <c r="D230" s="116" t="s">
        <v>947</v>
      </c>
      <c r="E230" s="116" t="s">
        <v>520</v>
      </c>
      <c r="F230" s="116">
        <v>1</v>
      </c>
      <c r="G230" s="24"/>
      <c r="H230" s="3"/>
      <c r="I230" s="93">
        <f t="shared" si="33"/>
        <v>0</v>
      </c>
      <c r="J230" s="2"/>
      <c r="K230" s="3"/>
      <c r="L230" s="94">
        <f t="shared" si="29"/>
        <v>0</v>
      </c>
      <c r="M230" s="4"/>
      <c r="N230" s="94">
        <f t="shared" si="30"/>
        <v>0</v>
      </c>
      <c r="O230" s="94">
        <f t="shared" si="31"/>
        <v>0</v>
      </c>
      <c r="P230" s="2"/>
      <c r="Q230" s="3"/>
      <c r="R230" s="94">
        <f t="shared" si="32"/>
        <v>0</v>
      </c>
      <c r="S230" s="3"/>
      <c r="T230" s="94">
        <f t="shared" si="34"/>
        <v>0</v>
      </c>
      <c r="U230" s="93">
        <f t="shared" si="35"/>
        <v>0</v>
      </c>
      <c r="V230" s="5" t="str">
        <f>IF(COUNTBLANK(G230:H230)+COUNTBLANK(J230:K230)+COUNTBLANK(M230:M230)+COUNTBLANK(P230:Q230)+COUNTBLANK(S230:S230)=8,"",
IF(G230&lt;Limity!$C$5," Data gotowości zbyt wczesna lub nie uzupełniona.","")&amp;
IF(G230&gt;Limity!$D$5," Data gotowości zbyt późna lub wypełnona nieprawidłowo.","")&amp;
IF(OR(ROUND(K230,2)&lt;=0,ROUND(Q230,2)&lt;=0,ROUND(M230,2)&lt;=0,ROUND(S230,2)&lt;=0,ROUND(H230,2)&lt;=0)," Co najmniej jedna wartość nie jest większa od zera.","")&amp;
IF(K230&gt;Limity!$D$6," Abonament za Usługę TD w Wariancie A ponad limit.","")&amp;
IF(Q230&gt;Limity!$D$7," Abonament za Usługę TD w Wariancie B ponad limit.","")&amp;
IF(Q230-K230&gt;Limity!$D$8," Różnica wartości abonamentów za Usługę TD wariantów A i B ponad limit.","")&amp;
IF(M230&gt;Limity!$D$9," Abonament za zwiększenie przepustowości w Wariancie A ponad limit.","")&amp;
IF(S230&gt;Limity!$D$10," Abonament za zwiększenie przepustowości w Wariancie B ponad limit.","")&amp;
IF(J230=""," Nie wskazano PWR. ",IF(ISERROR(VLOOKUP(J230,'Listy punktów styku'!$B$11:$B$41,1,FALSE))," Nie wskazano PWR z listy.",""))&amp;
IF(P230=""," Nie wskazano FPS. ",IF(ISERROR(VLOOKUP(P230,'Listy punktów styku'!$B$44:$B$61,1,FALSE))," Nie wskazano FPS z listy.","")))</f>
        <v/>
      </c>
    </row>
    <row r="231" spans="1:22" s="8" customFormat="1" x14ac:dyDescent="0.35">
      <c r="A231" s="112">
        <v>217</v>
      </c>
      <c r="B231" s="113">
        <v>72059921</v>
      </c>
      <c r="C231" s="114">
        <v>130333</v>
      </c>
      <c r="D231" s="116" t="s">
        <v>687</v>
      </c>
      <c r="E231" s="116" t="s">
        <v>1136</v>
      </c>
      <c r="F231" s="116">
        <v>10</v>
      </c>
      <c r="G231" s="24"/>
      <c r="H231" s="3"/>
      <c r="I231" s="93">
        <f t="shared" si="33"/>
        <v>0</v>
      </c>
      <c r="J231" s="2"/>
      <c r="K231" s="3"/>
      <c r="L231" s="94">
        <f t="shared" si="29"/>
        <v>0</v>
      </c>
      <c r="M231" s="4"/>
      <c r="N231" s="94">
        <f t="shared" si="30"/>
        <v>0</v>
      </c>
      <c r="O231" s="94">
        <f t="shared" si="31"/>
        <v>0</v>
      </c>
      <c r="P231" s="2"/>
      <c r="Q231" s="3"/>
      <c r="R231" s="94">
        <f t="shared" si="32"/>
        <v>0</v>
      </c>
      <c r="S231" s="3"/>
      <c r="T231" s="94">
        <f t="shared" si="34"/>
        <v>0</v>
      </c>
      <c r="U231" s="93">
        <f t="shared" si="35"/>
        <v>0</v>
      </c>
      <c r="V231" s="5" t="str">
        <f>IF(COUNTBLANK(G231:H231)+COUNTBLANK(J231:K231)+COUNTBLANK(M231:M231)+COUNTBLANK(P231:Q231)+COUNTBLANK(S231:S231)=8,"",
IF(G231&lt;Limity!$C$5," Data gotowości zbyt wczesna lub nie uzupełniona.","")&amp;
IF(G231&gt;Limity!$D$5," Data gotowości zbyt późna lub wypełnona nieprawidłowo.","")&amp;
IF(OR(ROUND(K231,2)&lt;=0,ROUND(Q231,2)&lt;=0,ROUND(M231,2)&lt;=0,ROUND(S231,2)&lt;=0,ROUND(H231,2)&lt;=0)," Co najmniej jedna wartość nie jest większa od zera.","")&amp;
IF(K231&gt;Limity!$D$6," Abonament za Usługę TD w Wariancie A ponad limit.","")&amp;
IF(Q231&gt;Limity!$D$7," Abonament za Usługę TD w Wariancie B ponad limit.","")&amp;
IF(Q231-K231&gt;Limity!$D$8," Różnica wartości abonamentów za Usługę TD wariantów A i B ponad limit.","")&amp;
IF(M231&gt;Limity!$D$9," Abonament za zwiększenie przepustowości w Wariancie A ponad limit.","")&amp;
IF(S231&gt;Limity!$D$10," Abonament za zwiększenie przepustowości w Wariancie B ponad limit.","")&amp;
IF(J231=""," Nie wskazano PWR. ",IF(ISERROR(VLOOKUP(J231,'Listy punktów styku'!$B$11:$B$41,1,FALSE))," Nie wskazano PWR z listy.",""))&amp;
IF(P231=""," Nie wskazano FPS. ",IF(ISERROR(VLOOKUP(P231,'Listy punktów styku'!$B$44:$B$61,1,FALSE))," Nie wskazano FPS z listy.","")))</f>
        <v/>
      </c>
    </row>
    <row r="232" spans="1:22" s="8" customFormat="1" x14ac:dyDescent="0.35">
      <c r="A232" s="112">
        <v>218</v>
      </c>
      <c r="B232" s="113">
        <v>44967591</v>
      </c>
      <c r="C232" s="114">
        <v>2746514</v>
      </c>
      <c r="D232" s="141" t="s">
        <v>1059</v>
      </c>
      <c r="E232" s="141" t="s">
        <v>1563</v>
      </c>
      <c r="F232" s="145">
        <v>24</v>
      </c>
      <c r="G232" s="24"/>
      <c r="H232" s="3"/>
      <c r="I232" s="93">
        <f t="shared" si="33"/>
        <v>0</v>
      </c>
      <c r="J232" s="2"/>
      <c r="K232" s="3"/>
      <c r="L232" s="94">
        <f t="shared" si="29"/>
        <v>0</v>
      </c>
      <c r="M232" s="4"/>
      <c r="N232" s="94">
        <f t="shared" si="30"/>
        <v>0</v>
      </c>
      <c r="O232" s="94">
        <f t="shared" si="31"/>
        <v>0</v>
      </c>
      <c r="P232" s="2"/>
      <c r="Q232" s="3"/>
      <c r="R232" s="94">
        <f t="shared" si="32"/>
        <v>0</v>
      </c>
      <c r="S232" s="3"/>
      <c r="T232" s="94">
        <f t="shared" si="34"/>
        <v>0</v>
      </c>
      <c r="U232" s="93">
        <f t="shared" si="35"/>
        <v>0</v>
      </c>
      <c r="V232" s="5" t="str">
        <f>IF(COUNTBLANK(G232:H232)+COUNTBLANK(J232:K232)+COUNTBLANK(M232:M232)+COUNTBLANK(P232:Q232)+COUNTBLANK(S232:S232)=8,"",
IF(G232&lt;Limity!$C$5," Data gotowości zbyt wczesna lub nie uzupełniona.","")&amp;
IF(G232&gt;Limity!$D$5," Data gotowości zbyt późna lub wypełnona nieprawidłowo.","")&amp;
IF(OR(ROUND(K232,2)&lt;=0,ROUND(Q232,2)&lt;=0,ROUND(M232,2)&lt;=0,ROUND(S232,2)&lt;=0,ROUND(H232,2)&lt;=0)," Co najmniej jedna wartość nie jest większa od zera.","")&amp;
IF(K232&gt;Limity!$D$6," Abonament za Usługę TD w Wariancie A ponad limit.","")&amp;
IF(Q232&gt;Limity!$D$7," Abonament za Usługę TD w Wariancie B ponad limit.","")&amp;
IF(Q232-K232&gt;Limity!$D$8," Różnica wartości abonamentów za Usługę TD wariantów A i B ponad limit.","")&amp;
IF(M232&gt;Limity!$D$9," Abonament za zwiększenie przepustowości w Wariancie A ponad limit.","")&amp;
IF(S232&gt;Limity!$D$10," Abonament za zwiększenie przepustowości w Wariancie B ponad limit.","")&amp;
IF(J232=""," Nie wskazano PWR. ",IF(ISERROR(VLOOKUP(J232,'Listy punktów styku'!$B$11:$B$41,1,FALSE))," Nie wskazano PWR z listy.",""))&amp;
IF(P232=""," Nie wskazano FPS. ",IF(ISERROR(VLOOKUP(P232,'Listy punktów styku'!$B$44:$B$61,1,FALSE))," Nie wskazano FPS z listy.","")))</f>
        <v/>
      </c>
    </row>
    <row r="233" spans="1:22" s="8" customFormat="1" x14ac:dyDescent="0.35">
      <c r="A233" s="112">
        <v>219</v>
      </c>
      <c r="B233" s="113">
        <v>21792193</v>
      </c>
      <c r="C233" s="114" t="s">
        <v>1141</v>
      </c>
      <c r="D233" s="141" t="s">
        <v>1059</v>
      </c>
      <c r="E233" s="141" t="s">
        <v>1387</v>
      </c>
      <c r="F233" s="141" t="s">
        <v>1390</v>
      </c>
      <c r="G233" s="24"/>
      <c r="H233" s="3"/>
      <c r="I233" s="93">
        <f t="shared" si="33"/>
        <v>0</v>
      </c>
      <c r="J233" s="2"/>
      <c r="K233" s="3"/>
      <c r="L233" s="94">
        <f t="shared" si="29"/>
        <v>0</v>
      </c>
      <c r="M233" s="4"/>
      <c r="N233" s="94">
        <f t="shared" si="30"/>
        <v>0</v>
      </c>
      <c r="O233" s="94">
        <f t="shared" si="31"/>
        <v>0</v>
      </c>
      <c r="P233" s="2"/>
      <c r="Q233" s="3"/>
      <c r="R233" s="94">
        <f t="shared" si="32"/>
        <v>0</v>
      </c>
      <c r="S233" s="3"/>
      <c r="T233" s="94">
        <f t="shared" si="34"/>
        <v>0</v>
      </c>
      <c r="U233" s="93">
        <f t="shared" si="35"/>
        <v>0</v>
      </c>
      <c r="V233" s="5" t="str">
        <f>IF(COUNTBLANK(G233:H233)+COUNTBLANK(J233:K233)+COUNTBLANK(M233:M233)+COUNTBLANK(P233:Q233)+COUNTBLANK(S233:S233)=8,"",
IF(G233&lt;Limity!$C$5," Data gotowości zbyt wczesna lub nie uzupełniona.","")&amp;
IF(G233&gt;Limity!$D$5," Data gotowości zbyt późna lub wypełnona nieprawidłowo.","")&amp;
IF(OR(ROUND(K233,2)&lt;=0,ROUND(Q233,2)&lt;=0,ROUND(M233,2)&lt;=0,ROUND(S233,2)&lt;=0,ROUND(H233,2)&lt;=0)," Co najmniej jedna wartość nie jest większa od zera.","")&amp;
IF(K233&gt;Limity!$D$6," Abonament za Usługę TD w Wariancie A ponad limit.","")&amp;
IF(Q233&gt;Limity!$D$7," Abonament za Usługę TD w Wariancie B ponad limit.","")&amp;
IF(Q233-K233&gt;Limity!$D$8," Różnica wartości abonamentów za Usługę TD wariantów A i B ponad limit.","")&amp;
IF(M233&gt;Limity!$D$9," Abonament za zwiększenie przepustowości w Wariancie A ponad limit.","")&amp;
IF(S233&gt;Limity!$D$10," Abonament za zwiększenie przepustowości w Wariancie B ponad limit.","")&amp;
IF(J233=""," Nie wskazano PWR. ",IF(ISERROR(VLOOKUP(J233,'Listy punktów styku'!$B$11:$B$41,1,FALSE))," Nie wskazano PWR z listy.",""))&amp;
IF(P233=""," Nie wskazano FPS. ",IF(ISERROR(VLOOKUP(P233,'Listy punktów styku'!$B$44:$B$61,1,FALSE))," Nie wskazano FPS z listy.","")))</f>
        <v/>
      </c>
    </row>
    <row r="234" spans="1:22" s="8" customFormat="1" x14ac:dyDescent="0.35">
      <c r="A234" s="112">
        <v>220</v>
      </c>
      <c r="B234" s="113">
        <v>4917735</v>
      </c>
      <c r="C234" s="114">
        <v>34733</v>
      </c>
      <c r="D234" s="141" t="s">
        <v>1268</v>
      </c>
      <c r="E234" s="141"/>
      <c r="F234" s="141" t="s">
        <v>1270</v>
      </c>
      <c r="G234" s="24"/>
      <c r="H234" s="3"/>
      <c r="I234" s="93">
        <f t="shared" si="33"/>
        <v>0</v>
      </c>
      <c r="J234" s="2"/>
      <c r="K234" s="3"/>
      <c r="L234" s="94">
        <f t="shared" si="29"/>
        <v>0</v>
      </c>
      <c r="M234" s="4"/>
      <c r="N234" s="94">
        <f t="shared" si="30"/>
        <v>0</v>
      </c>
      <c r="O234" s="94">
        <f t="shared" si="31"/>
        <v>0</v>
      </c>
      <c r="P234" s="2"/>
      <c r="Q234" s="3"/>
      <c r="R234" s="94">
        <f t="shared" si="32"/>
        <v>0</v>
      </c>
      <c r="S234" s="3"/>
      <c r="T234" s="94">
        <f t="shared" si="34"/>
        <v>0</v>
      </c>
      <c r="U234" s="93">
        <f t="shared" si="35"/>
        <v>0</v>
      </c>
      <c r="V234" s="5" t="str">
        <f>IF(COUNTBLANK(G234:H234)+COUNTBLANK(J234:K234)+COUNTBLANK(M234:M234)+COUNTBLANK(P234:Q234)+COUNTBLANK(S234:S234)=8,"",
IF(G234&lt;Limity!$C$5," Data gotowości zbyt wczesna lub nie uzupełniona.","")&amp;
IF(G234&gt;Limity!$D$5," Data gotowości zbyt późna lub wypełnona nieprawidłowo.","")&amp;
IF(OR(ROUND(K234,2)&lt;=0,ROUND(Q234,2)&lt;=0,ROUND(M234,2)&lt;=0,ROUND(S234,2)&lt;=0,ROUND(H234,2)&lt;=0)," Co najmniej jedna wartość nie jest większa od zera.","")&amp;
IF(K234&gt;Limity!$D$6," Abonament za Usługę TD w Wariancie A ponad limit.","")&amp;
IF(Q234&gt;Limity!$D$7," Abonament za Usługę TD w Wariancie B ponad limit.","")&amp;
IF(Q234-K234&gt;Limity!$D$8," Różnica wartości abonamentów za Usługę TD wariantów A i B ponad limit.","")&amp;
IF(M234&gt;Limity!$D$9," Abonament za zwiększenie przepustowości w Wariancie A ponad limit.","")&amp;
IF(S234&gt;Limity!$D$10," Abonament za zwiększenie przepustowości w Wariancie B ponad limit.","")&amp;
IF(J234=""," Nie wskazano PWR. ",IF(ISERROR(VLOOKUP(J234,'Listy punktów styku'!$B$11:$B$41,1,FALSE))," Nie wskazano PWR z listy.",""))&amp;
IF(P234=""," Nie wskazano FPS. ",IF(ISERROR(VLOOKUP(P234,'Listy punktów styku'!$B$44:$B$61,1,FALSE))," Nie wskazano FPS z listy.","")))</f>
        <v/>
      </c>
    </row>
    <row r="235" spans="1:22" s="8" customFormat="1" x14ac:dyDescent="0.35">
      <c r="A235" s="112">
        <v>221</v>
      </c>
      <c r="B235" s="113">
        <v>50340705</v>
      </c>
      <c r="C235" s="114">
        <v>47650</v>
      </c>
      <c r="D235" s="141" t="s">
        <v>1329</v>
      </c>
      <c r="E235" s="141" t="s">
        <v>546</v>
      </c>
      <c r="F235" s="141" t="s">
        <v>1078</v>
      </c>
      <c r="G235" s="24"/>
      <c r="H235" s="3"/>
      <c r="I235" s="93">
        <f t="shared" si="33"/>
        <v>0</v>
      </c>
      <c r="J235" s="2"/>
      <c r="K235" s="3"/>
      <c r="L235" s="94">
        <f t="shared" si="29"/>
        <v>0</v>
      </c>
      <c r="M235" s="4"/>
      <c r="N235" s="94">
        <f t="shared" si="30"/>
        <v>0</v>
      </c>
      <c r="O235" s="94">
        <f t="shared" si="31"/>
        <v>0</v>
      </c>
      <c r="P235" s="2"/>
      <c r="Q235" s="3"/>
      <c r="R235" s="94">
        <f t="shared" si="32"/>
        <v>0</v>
      </c>
      <c r="S235" s="3"/>
      <c r="T235" s="94">
        <f t="shared" si="34"/>
        <v>0</v>
      </c>
      <c r="U235" s="93">
        <f t="shared" si="35"/>
        <v>0</v>
      </c>
      <c r="V235" s="5" t="str">
        <f>IF(COUNTBLANK(G235:H235)+COUNTBLANK(J235:K235)+COUNTBLANK(M235:M235)+COUNTBLANK(P235:Q235)+COUNTBLANK(S235:S235)=8,"",
IF(G235&lt;Limity!$C$5," Data gotowości zbyt wczesna lub nie uzupełniona.","")&amp;
IF(G235&gt;Limity!$D$5," Data gotowości zbyt późna lub wypełnona nieprawidłowo.","")&amp;
IF(OR(ROUND(K235,2)&lt;=0,ROUND(Q235,2)&lt;=0,ROUND(M235,2)&lt;=0,ROUND(S235,2)&lt;=0,ROUND(H235,2)&lt;=0)," Co najmniej jedna wartość nie jest większa od zera.","")&amp;
IF(K235&gt;Limity!$D$6," Abonament za Usługę TD w Wariancie A ponad limit.","")&amp;
IF(Q235&gt;Limity!$D$7," Abonament za Usługę TD w Wariancie B ponad limit.","")&amp;
IF(Q235-K235&gt;Limity!$D$8," Różnica wartości abonamentów za Usługę TD wariantów A i B ponad limit.","")&amp;
IF(M235&gt;Limity!$D$9," Abonament za zwiększenie przepustowości w Wariancie A ponad limit.","")&amp;
IF(S235&gt;Limity!$D$10," Abonament za zwiększenie przepustowości w Wariancie B ponad limit.","")&amp;
IF(J235=""," Nie wskazano PWR. ",IF(ISERROR(VLOOKUP(J235,'Listy punktów styku'!$B$11:$B$41,1,FALSE))," Nie wskazano PWR z listy.",""))&amp;
IF(P235=""," Nie wskazano FPS. ",IF(ISERROR(VLOOKUP(P235,'Listy punktów styku'!$B$44:$B$61,1,FALSE))," Nie wskazano FPS z listy.","")))</f>
        <v/>
      </c>
    </row>
    <row r="236" spans="1:22" s="8" customFormat="1" x14ac:dyDescent="0.35">
      <c r="A236" s="112">
        <v>222</v>
      </c>
      <c r="B236" s="113">
        <v>4966379</v>
      </c>
      <c r="C236" s="114">
        <v>68294</v>
      </c>
      <c r="D236" s="141" t="s">
        <v>1272</v>
      </c>
      <c r="E236" s="141" t="s">
        <v>1274</v>
      </c>
      <c r="F236" s="141" t="s">
        <v>1074</v>
      </c>
      <c r="G236" s="24"/>
      <c r="H236" s="3"/>
      <c r="I236" s="93">
        <f t="shared" si="33"/>
        <v>0</v>
      </c>
      <c r="J236" s="2"/>
      <c r="K236" s="3"/>
      <c r="L236" s="94">
        <f t="shared" si="29"/>
        <v>0</v>
      </c>
      <c r="M236" s="4"/>
      <c r="N236" s="94">
        <f t="shared" si="30"/>
        <v>0</v>
      </c>
      <c r="O236" s="94">
        <f t="shared" si="31"/>
        <v>0</v>
      </c>
      <c r="P236" s="2"/>
      <c r="Q236" s="3"/>
      <c r="R236" s="94">
        <f t="shared" si="32"/>
        <v>0</v>
      </c>
      <c r="S236" s="3"/>
      <c r="T236" s="94">
        <f t="shared" si="34"/>
        <v>0</v>
      </c>
      <c r="U236" s="93">
        <f t="shared" si="35"/>
        <v>0</v>
      </c>
      <c r="V236" s="5" t="str">
        <f>IF(COUNTBLANK(G236:H236)+COUNTBLANK(J236:K236)+COUNTBLANK(M236:M236)+COUNTBLANK(P236:Q236)+COUNTBLANK(S236:S236)=8,"",
IF(G236&lt;Limity!$C$5," Data gotowości zbyt wczesna lub nie uzupełniona.","")&amp;
IF(G236&gt;Limity!$D$5," Data gotowości zbyt późna lub wypełnona nieprawidłowo.","")&amp;
IF(OR(ROUND(K236,2)&lt;=0,ROUND(Q236,2)&lt;=0,ROUND(M236,2)&lt;=0,ROUND(S236,2)&lt;=0,ROUND(H236,2)&lt;=0)," Co najmniej jedna wartość nie jest większa od zera.","")&amp;
IF(K236&gt;Limity!$D$6," Abonament za Usługę TD w Wariancie A ponad limit.","")&amp;
IF(Q236&gt;Limity!$D$7," Abonament za Usługę TD w Wariancie B ponad limit.","")&amp;
IF(Q236-K236&gt;Limity!$D$8," Różnica wartości abonamentów za Usługę TD wariantów A i B ponad limit.","")&amp;
IF(M236&gt;Limity!$D$9," Abonament za zwiększenie przepustowości w Wariancie A ponad limit.","")&amp;
IF(S236&gt;Limity!$D$10," Abonament za zwiększenie przepustowości w Wariancie B ponad limit.","")&amp;
IF(J236=""," Nie wskazano PWR. ",IF(ISERROR(VLOOKUP(J236,'Listy punktów styku'!$B$11:$B$41,1,FALSE))," Nie wskazano PWR z listy.",""))&amp;
IF(P236=""," Nie wskazano FPS. ",IF(ISERROR(VLOOKUP(P236,'Listy punktów styku'!$B$44:$B$61,1,FALSE))," Nie wskazano FPS z listy.","")))</f>
        <v/>
      </c>
    </row>
    <row r="237" spans="1:22" s="8" customFormat="1" x14ac:dyDescent="0.35">
      <c r="A237" s="112">
        <v>223</v>
      </c>
      <c r="B237" s="113">
        <v>4970656</v>
      </c>
      <c r="C237" s="114">
        <v>92424</v>
      </c>
      <c r="D237" s="116" t="s">
        <v>693</v>
      </c>
      <c r="E237" s="116" t="s">
        <v>99</v>
      </c>
      <c r="F237" s="116">
        <v>2</v>
      </c>
      <c r="G237" s="24"/>
      <c r="H237" s="3"/>
      <c r="I237" s="93">
        <f t="shared" si="33"/>
        <v>0</v>
      </c>
      <c r="J237" s="2"/>
      <c r="K237" s="3"/>
      <c r="L237" s="94">
        <f t="shared" si="29"/>
        <v>0</v>
      </c>
      <c r="M237" s="4"/>
      <c r="N237" s="94">
        <f t="shared" si="30"/>
        <v>0</v>
      </c>
      <c r="O237" s="94">
        <f t="shared" si="31"/>
        <v>0</v>
      </c>
      <c r="P237" s="2"/>
      <c r="Q237" s="3"/>
      <c r="R237" s="94">
        <f t="shared" si="32"/>
        <v>0</v>
      </c>
      <c r="S237" s="3"/>
      <c r="T237" s="94">
        <f t="shared" si="34"/>
        <v>0</v>
      </c>
      <c r="U237" s="93">
        <f t="shared" si="35"/>
        <v>0</v>
      </c>
      <c r="V237" s="5" t="str">
        <f>IF(COUNTBLANK(G237:H237)+COUNTBLANK(J237:K237)+COUNTBLANK(M237:M237)+COUNTBLANK(P237:Q237)+COUNTBLANK(S237:S237)=8,"",
IF(G237&lt;Limity!$C$5," Data gotowości zbyt wczesna lub nie uzupełniona.","")&amp;
IF(G237&gt;Limity!$D$5," Data gotowości zbyt późna lub wypełnona nieprawidłowo.","")&amp;
IF(OR(ROUND(K237,2)&lt;=0,ROUND(Q237,2)&lt;=0,ROUND(M237,2)&lt;=0,ROUND(S237,2)&lt;=0,ROUND(H237,2)&lt;=0)," Co najmniej jedna wartość nie jest większa od zera.","")&amp;
IF(K237&gt;Limity!$D$6," Abonament za Usługę TD w Wariancie A ponad limit.","")&amp;
IF(Q237&gt;Limity!$D$7," Abonament za Usługę TD w Wariancie B ponad limit.","")&amp;
IF(Q237-K237&gt;Limity!$D$8," Różnica wartości abonamentów za Usługę TD wariantów A i B ponad limit.","")&amp;
IF(M237&gt;Limity!$D$9," Abonament za zwiększenie przepustowości w Wariancie A ponad limit.","")&amp;
IF(S237&gt;Limity!$D$10," Abonament za zwiększenie przepustowości w Wariancie B ponad limit.","")&amp;
IF(J237=""," Nie wskazano PWR. ",IF(ISERROR(VLOOKUP(J237,'Listy punktów styku'!$B$11:$B$41,1,FALSE))," Nie wskazano PWR z listy.",""))&amp;
IF(P237=""," Nie wskazano FPS. ",IF(ISERROR(VLOOKUP(P237,'Listy punktów styku'!$B$44:$B$61,1,FALSE))," Nie wskazano FPS z listy.","")))</f>
        <v/>
      </c>
    </row>
    <row r="238" spans="1:22" s="8" customFormat="1" x14ac:dyDescent="0.35">
      <c r="A238" s="112">
        <v>224</v>
      </c>
      <c r="B238" s="113">
        <v>4971577</v>
      </c>
      <c r="C238" s="114">
        <v>11401</v>
      </c>
      <c r="D238" s="116" t="s">
        <v>695</v>
      </c>
      <c r="E238" s="116" t="s">
        <v>253</v>
      </c>
      <c r="F238" s="116">
        <v>17</v>
      </c>
      <c r="G238" s="24"/>
      <c r="H238" s="3"/>
      <c r="I238" s="93">
        <f t="shared" si="33"/>
        <v>0</v>
      </c>
      <c r="J238" s="2"/>
      <c r="K238" s="3"/>
      <c r="L238" s="94">
        <f t="shared" si="29"/>
        <v>0</v>
      </c>
      <c r="M238" s="4"/>
      <c r="N238" s="94">
        <f t="shared" si="30"/>
        <v>0</v>
      </c>
      <c r="O238" s="94">
        <f t="shared" si="31"/>
        <v>0</v>
      </c>
      <c r="P238" s="2"/>
      <c r="Q238" s="3"/>
      <c r="R238" s="94">
        <f t="shared" si="32"/>
        <v>0</v>
      </c>
      <c r="S238" s="3"/>
      <c r="T238" s="94">
        <f t="shared" si="34"/>
        <v>0</v>
      </c>
      <c r="U238" s="93">
        <f t="shared" si="35"/>
        <v>0</v>
      </c>
      <c r="V238" s="5" t="str">
        <f>IF(COUNTBLANK(G238:H238)+COUNTBLANK(J238:K238)+COUNTBLANK(M238:M238)+COUNTBLANK(P238:Q238)+COUNTBLANK(S238:S238)=8,"",
IF(G238&lt;Limity!$C$5," Data gotowości zbyt wczesna lub nie uzupełniona.","")&amp;
IF(G238&gt;Limity!$D$5," Data gotowości zbyt późna lub wypełnona nieprawidłowo.","")&amp;
IF(OR(ROUND(K238,2)&lt;=0,ROUND(Q238,2)&lt;=0,ROUND(M238,2)&lt;=0,ROUND(S238,2)&lt;=0,ROUND(H238,2)&lt;=0)," Co najmniej jedna wartość nie jest większa od zera.","")&amp;
IF(K238&gt;Limity!$D$6," Abonament za Usługę TD w Wariancie A ponad limit.","")&amp;
IF(Q238&gt;Limity!$D$7," Abonament za Usługę TD w Wariancie B ponad limit.","")&amp;
IF(Q238-K238&gt;Limity!$D$8," Różnica wartości abonamentów za Usługę TD wariantów A i B ponad limit.","")&amp;
IF(M238&gt;Limity!$D$9," Abonament za zwiększenie przepustowości w Wariancie A ponad limit.","")&amp;
IF(S238&gt;Limity!$D$10," Abonament za zwiększenie przepustowości w Wariancie B ponad limit.","")&amp;
IF(J238=""," Nie wskazano PWR. ",IF(ISERROR(VLOOKUP(J238,'Listy punktów styku'!$B$11:$B$41,1,FALSE))," Nie wskazano PWR z listy.",""))&amp;
IF(P238=""," Nie wskazano FPS. ",IF(ISERROR(VLOOKUP(P238,'Listy punktów styku'!$B$44:$B$61,1,FALSE))," Nie wskazano FPS z listy.","")))</f>
        <v/>
      </c>
    </row>
    <row r="239" spans="1:22" s="8" customFormat="1" x14ac:dyDescent="0.35">
      <c r="A239" s="112">
        <v>225</v>
      </c>
      <c r="B239" s="113">
        <v>4972379</v>
      </c>
      <c r="C239" s="114">
        <v>5572</v>
      </c>
      <c r="D239" s="116" t="s">
        <v>698</v>
      </c>
      <c r="E239" s="116" t="s">
        <v>99</v>
      </c>
      <c r="F239" s="116">
        <v>37</v>
      </c>
      <c r="G239" s="24"/>
      <c r="H239" s="3"/>
      <c r="I239" s="93">
        <f t="shared" si="33"/>
        <v>0</v>
      </c>
      <c r="J239" s="2"/>
      <c r="K239" s="3"/>
      <c r="L239" s="94">
        <f t="shared" si="29"/>
        <v>0</v>
      </c>
      <c r="M239" s="4"/>
      <c r="N239" s="94">
        <f t="shared" si="30"/>
        <v>0</v>
      </c>
      <c r="O239" s="94">
        <f t="shared" si="31"/>
        <v>0</v>
      </c>
      <c r="P239" s="2"/>
      <c r="Q239" s="3"/>
      <c r="R239" s="94">
        <f t="shared" si="32"/>
        <v>0</v>
      </c>
      <c r="S239" s="3"/>
      <c r="T239" s="94">
        <f t="shared" si="34"/>
        <v>0</v>
      </c>
      <c r="U239" s="93">
        <f t="shared" si="35"/>
        <v>0</v>
      </c>
      <c r="V239" s="5" t="str">
        <f>IF(COUNTBLANK(G239:H239)+COUNTBLANK(J239:K239)+COUNTBLANK(M239:M239)+COUNTBLANK(P239:Q239)+COUNTBLANK(S239:S239)=8,"",
IF(G239&lt;Limity!$C$5," Data gotowości zbyt wczesna lub nie uzupełniona.","")&amp;
IF(G239&gt;Limity!$D$5," Data gotowości zbyt późna lub wypełnona nieprawidłowo.","")&amp;
IF(OR(ROUND(K239,2)&lt;=0,ROUND(Q239,2)&lt;=0,ROUND(M239,2)&lt;=0,ROUND(S239,2)&lt;=0,ROUND(H239,2)&lt;=0)," Co najmniej jedna wartość nie jest większa od zera.","")&amp;
IF(K239&gt;Limity!$D$6," Abonament za Usługę TD w Wariancie A ponad limit.","")&amp;
IF(Q239&gt;Limity!$D$7," Abonament za Usługę TD w Wariancie B ponad limit.","")&amp;
IF(Q239-K239&gt;Limity!$D$8," Różnica wartości abonamentów za Usługę TD wariantów A i B ponad limit.","")&amp;
IF(M239&gt;Limity!$D$9," Abonament za zwiększenie przepustowości w Wariancie A ponad limit.","")&amp;
IF(S239&gt;Limity!$D$10," Abonament za zwiększenie przepustowości w Wariancie B ponad limit.","")&amp;
IF(J239=""," Nie wskazano PWR. ",IF(ISERROR(VLOOKUP(J239,'Listy punktów styku'!$B$11:$B$41,1,FALSE))," Nie wskazano PWR z listy.",""))&amp;
IF(P239=""," Nie wskazano FPS. ",IF(ISERROR(VLOOKUP(P239,'Listy punktów styku'!$B$44:$B$61,1,FALSE))," Nie wskazano FPS z listy.","")))</f>
        <v/>
      </c>
    </row>
    <row r="240" spans="1:22" s="8" customFormat="1" x14ac:dyDescent="0.35">
      <c r="A240" s="112">
        <v>226</v>
      </c>
      <c r="B240" s="113">
        <v>4973543</v>
      </c>
      <c r="C240" s="114">
        <v>13689</v>
      </c>
      <c r="D240" s="116" t="s">
        <v>702</v>
      </c>
      <c r="E240" s="116" t="s">
        <v>704</v>
      </c>
      <c r="F240" s="116">
        <v>1</v>
      </c>
      <c r="G240" s="24"/>
      <c r="H240" s="3"/>
      <c r="I240" s="93">
        <f t="shared" si="33"/>
        <v>0</v>
      </c>
      <c r="J240" s="2"/>
      <c r="K240" s="3"/>
      <c r="L240" s="94">
        <f t="shared" si="29"/>
        <v>0</v>
      </c>
      <c r="M240" s="4"/>
      <c r="N240" s="94">
        <f t="shared" si="30"/>
        <v>0</v>
      </c>
      <c r="O240" s="94">
        <f t="shared" si="31"/>
        <v>0</v>
      </c>
      <c r="P240" s="2"/>
      <c r="Q240" s="3"/>
      <c r="R240" s="94">
        <f t="shared" si="32"/>
        <v>0</v>
      </c>
      <c r="S240" s="3"/>
      <c r="T240" s="94">
        <f t="shared" si="34"/>
        <v>0</v>
      </c>
      <c r="U240" s="93">
        <f t="shared" si="35"/>
        <v>0</v>
      </c>
      <c r="V240" s="5" t="str">
        <f>IF(COUNTBLANK(G240:H240)+COUNTBLANK(J240:K240)+COUNTBLANK(M240:M240)+COUNTBLANK(P240:Q240)+COUNTBLANK(S240:S240)=8,"",
IF(G240&lt;Limity!$C$5," Data gotowości zbyt wczesna lub nie uzupełniona.","")&amp;
IF(G240&gt;Limity!$D$5," Data gotowości zbyt późna lub wypełnona nieprawidłowo.","")&amp;
IF(OR(ROUND(K240,2)&lt;=0,ROUND(Q240,2)&lt;=0,ROUND(M240,2)&lt;=0,ROUND(S240,2)&lt;=0,ROUND(H240,2)&lt;=0)," Co najmniej jedna wartość nie jest większa od zera.","")&amp;
IF(K240&gt;Limity!$D$6," Abonament za Usługę TD w Wariancie A ponad limit.","")&amp;
IF(Q240&gt;Limity!$D$7," Abonament za Usługę TD w Wariancie B ponad limit.","")&amp;
IF(Q240-K240&gt;Limity!$D$8," Różnica wartości abonamentów za Usługę TD wariantów A i B ponad limit.","")&amp;
IF(M240&gt;Limity!$D$9," Abonament za zwiększenie przepustowości w Wariancie A ponad limit.","")&amp;
IF(S240&gt;Limity!$D$10," Abonament za zwiększenie przepustowości w Wariancie B ponad limit.","")&amp;
IF(J240=""," Nie wskazano PWR. ",IF(ISERROR(VLOOKUP(J240,'Listy punktów styku'!$B$11:$B$41,1,FALSE))," Nie wskazano PWR z listy.",""))&amp;
IF(P240=""," Nie wskazano FPS. ",IF(ISERROR(VLOOKUP(P240,'Listy punktów styku'!$B$44:$B$61,1,FALSE))," Nie wskazano FPS z listy.","")))</f>
        <v/>
      </c>
    </row>
    <row r="241" spans="1:22" s="8" customFormat="1" x14ac:dyDescent="0.35">
      <c r="A241" s="112">
        <v>227</v>
      </c>
      <c r="B241" s="113">
        <v>4462183</v>
      </c>
      <c r="C241" s="114">
        <v>275803</v>
      </c>
      <c r="D241" s="141" t="s">
        <v>1266</v>
      </c>
      <c r="E241" s="141"/>
      <c r="F241" s="141" t="s">
        <v>1078</v>
      </c>
      <c r="G241" s="24"/>
      <c r="H241" s="3"/>
      <c r="I241" s="93">
        <f t="shared" si="33"/>
        <v>0</v>
      </c>
      <c r="J241" s="2"/>
      <c r="K241" s="3"/>
      <c r="L241" s="94">
        <f t="shared" si="29"/>
        <v>0</v>
      </c>
      <c r="M241" s="4"/>
      <c r="N241" s="94">
        <f t="shared" si="30"/>
        <v>0</v>
      </c>
      <c r="O241" s="94">
        <f t="shared" si="31"/>
        <v>0</v>
      </c>
      <c r="P241" s="2"/>
      <c r="Q241" s="3"/>
      <c r="R241" s="94">
        <f t="shared" si="32"/>
        <v>0</v>
      </c>
      <c r="S241" s="3"/>
      <c r="T241" s="94">
        <f t="shared" si="34"/>
        <v>0</v>
      </c>
      <c r="U241" s="93">
        <f t="shared" si="35"/>
        <v>0</v>
      </c>
      <c r="V241" s="5" t="str">
        <f>IF(COUNTBLANK(G241:H241)+COUNTBLANK(J241:K241)+COUNTBLANK(M241:M241)+COUNTBLANK(P241:Q241)+COUNTBLANK(S241:S241)=8,"",
IF(G241&lt;Limity!$C$5," Data gotowości zbyt wczesna lub nie uzupełniona.","")&amp;
IF(G241&gt;Limity!$D$5," Data gotowości zbyt późna lub wypełnona nieprawidłowo.","")&amp;
IF(OR(ROUND(K241,2)&lt;=0,ROUND(Q241,2)&lt;=0,ROUND(M241,2)&lt;=0,ROUND(S241,2)&lt;=0,ROUND(H241,2)&lt;=0)," Co najmniej jedna wartość nie jest większa od zera.","")&amp;
IF(K241&gt;Limity!$D$6," Abonament za Usługę TD w Wariancie A ponad limit.","")&amp;
IF(Q241&gt;Limity!$D$7," Abonament za Usługę TD w Wariancie B ponad limit.","")&amp;
IF(Q241-K241&gt;Limity!$D$8," Różnica wartości abonamentów za Usługę TD wariantów A i B ponad limit.","")&amp;
IF(M241&gt;Limity!$D$9," Abonament za zwiększenie przepustowości w Wariancie A ponad limit.","")&amp;
IF(S241&gt;Limity!$D$10," Abonament za zwiększenie przepustowości w Wariancie B ponad limit.","")&amp;
IF(J241=""," Nie wskazano PWR. ",IF(ISERROR(VLOOKUP(J241,'Listy punktów styku'!$B$11:$B$41,1,FALSE))," Nie wskazano PWR z listy.",""))&amp;
IF(P241=""," Nie wskazano FPS. ",IF(ISERROR(VLOOKUP(P241,'Listy punktów styku'!$B$44:$B$61,1,FALSE))," Nie wskazano FPS z listy.","")))</f>
        <v/>
      </c>
    </row>
    <row r="242" spans="1:22" s="8" customFormat="1" x14ac:dyDescent="0.35">
      <c r="A242" s="112">
        <v>228</v>
      </c>
      <c r="B242" s="113">
        <v>5046929</v>
      </c>
      <c r="C242" s="114">
        <v>80939</v>
      </c>
      <c r="D242" s="116" t="s">
        <v>710</v>
      </c>
      <c r="E242" s="116" t="s">
        <v>103</v>
      </c>
      <c r="F242" s="116">
        <v>46</v>
      </c>
      <c r="G242" s="24"/>
      <c r="H242" s="3"/>
      <c r="I242" s="93">
        <f t="shared" si="33"/>
        <v>0</v>
      </c>
      <c r="J242" s="2"/>
      <c r="K242" s="3"/>
      <c r="L242" s="94">
        <f t="shared" si="29"/>
        <v>0</v>
      </c>
      <c r="M242" s="4"/>
      <c r="N242" s="94">
        <f t="shared" si="30"/>
        <v>0</v>
      </c>
      <c r="O242" s="94">
        <f t="shared" si="31"/>
        <v>0</v>
      </c>
      <c r="P242" s="2"/>
      <c r="Q242" s="3"/>
      <c r="R242" s="94">
        <f t="shared" si="32"/>
        <v>0</v>
      </c>
      <c r="S242" s="3"/>
      <c r="T242" s="94">
        <f t="shared" si="34"/>
        <v>0</v>
      </c>
      <c r="U242" s="93">
        <f t="shared" si="35"/>
        <v>0</v>
      </c>
      <c r="V242" s="5" t="str">
        <f>IF(COUNTBLANK(G242:H242)+COUNTBLANK(J242:K242)+COUNTBLANK(M242:M242)+COUNTBLANK(P242:Q242)+COUNTBLANK(S242:S242)=8,"",
IF(G242&lt;Limity!$C$5," Data gotowości zbyt wczesna lub nie uzupełniona.","")&amp;
IF(G242&gt;Limity!$D$5," Data gotowości zbyt późna lub wypełnona nieprawidłowo.","")&amp;
IF(OR(ROUND(K242,2)&lt;=0,ROUND(Q242,2)&lt;=0,ROUND(M242,2)&lt;=0,ROUND(S242,2)&lt;=0,ROUND(H242,2)&lt;=0)," Co najmniej jedna wartość nie jest większa od zera.","")&amp;
IF(K242&gt;Limity!$D$6," Abonament za Usługę TD w Wariancie A ponad limit.","")&amp;
IF(Q242&gt;Limity!$D$7," Abonament za Usługę TD w Wariancie B ponad limit.","")&amp;
IF(Q242-K242&gt;Limity!$D$8," Różnica wartości abonamentów za Usługę TD wariantów A i B ponad limit.","")&amp;
IF(M242&gt;Limity!$D$9," Abonament za zwiększenie przepustowości w Wariancie A ponad limit.","")&amp;
IF(S242&gt;Limity!$D$10," Abonament za zwiększenie przepustowości w Wariancie B ponad limit.","")&amp;
IF(J242=""," Nie wskazano PWR. ",IF(ISERROR(VLOOKUP(J242,'Listy punktów styku'!$B$11:$B$41,1,FALSE))," Nie wskazano PWR z listy.",""))&amp;
IF(P242=""," Nie wskazano FPS. ",IF(ISERROR(VLOOKUP(P242,'Listy punktów styku'!$B$44:$B$61,1,FALSE))," Nie wskazano FPS z listy.","")))</f>
        <v/>
      </c>
    </row>
    <row r="243" spans="1:22" s="8" customFormat="1" x14ac:dyDescent="0.35">
      <c r="A243" s="112">
        <v>229</v>
      </c>
      <c r="B243" s="113">
        <v>5048179</v>
      </c>
      <c r="C243" s="114">
        <v>64691</v>
      </c>
      <c r="D243" s="116" t="s">
        <v>712</v>
      </c>
      <c r="E243" s="116" t="s">
        <v>107</v>
      </c>
      <c r="F243" s="116">
        <v>7</v>
      </c>
      <c r="G243" s="24"/>
      <c r="H243" s="3"/>
      <c r="I243" s="93">
        <f t="shared" si="33"/>
        <v>0</v>
      </c>
      <c r="J243" s="2"/>
      <c r="K243" s="3"/>
      <c r="L243" s="94">
        <f t="shared" si="29"/>
        <v>0</v>
      </c>
      <c r="M243" s="4"/>
      <c r="N243" s="94">
        <f t="shared" si="30"/>
        <v>0</v>
      </c>
      <c r="O243" s="94">
        <f t="shared" si="31"/>
        <v>0</v>
      </c>
      <c r="P243" s="2"/>
      <c r="Q243" s="3"/>
      <c r="R243" s="94">
        <f t="shared" si="32"/>
        <v>0</v>
      </c>
      <c r="S243" s="3"/>
      <c r="T243" s="94">
        <f t="shared" si="34"/>
        <v>0</v>
      </c>
      <c r="U243" s="93">
        <f t="shared" si="35"/>
        <v>0</v>
      </c>
      <c r="V243" s="5" t="str">
        <f>IF(COUNTBLANK(G243:H243)+COUNTBLANK(J243:K243)+COUNTBLANK(M243:M243)+COUNTBLANK(P243:Q243)+COUNTBLANK(S243:S243)=8,"",
IF(G243&lt;Limity!$C$5," Data gotowości zbyt wczesna lub nie uzupełniona.","")&amp;
IF(G243&gt;Limity!$D$5," Data gotowości zbyt późna lub wypełnona nieprawidłowo.","")&amp;
IF(OR(ROUND(K243,2)&lt;=0,ROUND(Q243,2)&lt;=0,ROUND(M243,2)&lt;=0,ROUND(S243,2)&lt;=0,ROUND(H243,2)&lt;=0)," Co najmniej jedna wartość nie jest większa od zera.","")&amp;
IF(K243&gt;Limity!$D$6," Abonament za Usługę TD w Wariancie A ponad limit.","")&amp;
IF(Q243&gt;Limity!$D$7," Abonament za Usługę TD w Wariancie B ponad limit.","")&amp;
IF(Q243-K243&gt;Limity!$D$8," Różnica wartości abonamentów za Usługę TD wariantów A i B ponad limit.","")&amp;
IF(M243&gt;Limity!$D$9," Abonament za zwiększenie przepustowości w Wariancie A ponad limit.","")&amp;
IF(S243&gt;Limity!$D$10," Abonament za zwiększenie przepustowości w Wariancie B ponad limit.","")&amp;
IF(J243=""," Nie wskazano PWR. ",IF(ISERROR(VLOOKUP(J243,'Listy punktów styku'!$B$11:$B$41,1,FALSE))," Nie wskazano PWR z listy.",""))&amp;
IF(P243=""," Nie wskazano FPS. ",IF(ISERROR(VLOOKUP(P243,'Listy punktów styku'!$B$44:$B$61,1,FALSE))," Nie wskazano FPS z listy.","")))</f>
        <v/>
      </c>
    </row>
    <row r="244" spans="1:22" s="8" customFormat="1" x14ac:dyDescent="0.35">
      <c r="A244" s="112">
        <v>230</v>
      </c>
      <c r="B244" s="113">
        <v>5048456</v>
      </c>
      <c r="C244" s="114">
        <v>92622</v>
      </c>
      <c r="D244" s="116" t="s">
        <v>714</v>
      </c>
      <c r="E244" s="116" t="s">
        <v>99</v>
      </c>
      <c r="F244" s="116">
        <v>4</v>
      </c>
      <c r="G244" s="24"/>
      <c r="H244" s="3"/>
      <c r="I244" s="93">
        <f t="shared" si="33"/>
        <v>0</v>
      </c>
      <c r="J244" s="2"/>
      <c r="K244" s="3"/>
      <c r="L244" s="94">
        <f t="shared" si="29"/>
        <v>0</v>
      </c>
      <c r="M244" s="4"/>
      <c r="N244" s="94">
        <f t="shared" ref="N244:N249" si="36">ROUND(M244*(1+$C$10),2)</f>
        <v>0</v>
      </c>
      <c r="O244" s="94">
        <f t="shared" ref="O244:O249" si="37">60*ROUND(K244*(1+$C$10),2)</f>
        <v>0</v>
      </c>
      <c r="P244" s="2"/>
      <c r="Q244" s="3"/>
      <c r="R244" s="94">
        <f t="shared" si="32"/>
        <v>0</v>
      </c>
      <c r="S244" s="3"/>
      <c r="T244" s="94">
        <f t="shared" ref="T244:T251" si="38">ROUND(S244*(1+$C$10),2)</f>
        <v>0</v>
      </c>
      <c r="U244" s="93">
        <f t="shared" ref="U244:U251" si="39">60*ROUND(Q244*(1+$C$10),2)</f>
        <v>0</v>
      </c>
      <c r="V244" s="5" t="str">
        <f>IF(COUNTBLANK(G244:H244)+COUNTBLANK(J244:K244)+COUNTBLANK(M244:M244)+COUNTBLANK(P244:Q244)+COUNTBLANK(S244:S244)=8,"",
IF(G244&lt;Limity!$C$5," Data gotowości zbyt wczesna lub nie uzupełniona.","")&amp;
IF(G244&gt;Limity!$D$5," Data gotowości zbyt późna lub wypełnona nieprawidłowo.","")&amp;
IF(OR(ROUND(K244,2)&lt;=0,ROUND(Q244,2)&lt;=0,ROUND(M244,2)&lt;=0,ROUND(S244,2)&lt;=0,ROUND(H244,2)&lt;=0)," Co najmniej jedna wartość nie jest większa od zera.","")&amp;
IF(K244&gt;Limity!$D$6," Abonament za Usługę TD w Wariancie A ponad limit.","")&amp;
IF(Q244&gt;Limity!$D$7," Abonament za Usługę TD w Wariancie B ponad limit.","")&amp;
IF(Q244-K244&gt;Limity!$D$8," Różnica wartości abonamentów za Usługę TD wariantów A i B ponad limit.","")&amp;
IF(M244&gt;Limity!$D$9," Abonament za zwiększenie przepustowości w Wariancie A ponad limit.","")&amp;
IF(S244&gt;Limity!$D$10," Abonament za zwiększenie przepustowości w Wariancie B ponad limit.","")&amp;
IF(J244=""," Nie wskazano PWR. ",IF(ISERROR(VLOOKUP(J244,'Listy punktów styku'!$B$11:$B$41,1,FALSE))," Nie wskazano PWR z listy.",""))&amp;
IF(P244=""," Nie wskazano FPS. ",IF(ISERROR(VLOOKUP(P244,'Listy punktów styku'!$B$44:$B$61,1,FALSE))," Nie wskazano FPS z listy.","")))</f>
        <v/>
      </c>
    </row>
    <row r="245" spans="1:22" s="8" customFormat="1" x14ac:dyDescent="0.35">
      <c r="A245" s="112">
        <v>231</v>
      </c>
      <c r="B245" s="113">
        <v>5046624</v>
      </c>
      <c r="C245" s="114">
        <v>80937</v>
      </c>
      <c r="D245" s="154" t="s">
        <v>708</v>
      </c>
      <c r="E245" s="116" t="s">
        <v>99</v>
      </c>
      <c r="F245" s="116">
        <v>22</v>
      </c>
      <c r="G245" s="24"/>
      <c r="H245" s="3"/>
      <c r="I245" s="93">
        <f t="shared" si="33"/>
        <v>0</v>
      </c>
      <c r="J245" s="2"/>
      <c r="K245" s="3"/>
      <c r="L245" s="94">
        <f t="shared" si="29"/>
        <v>0</v>
      </c>
      <c r="M245" s="4"/>
      <c r="N245" s="94">
        <f t="shared" si="36"/>
        <v>0</v>
      </c>
      <c r="O245" s="94">
        <f t="shared" si="37"/>
        <v>0</v>
      </c>
      <c r="P245" s="2"/>
      <c r="Q245" s="3"/>
      <c r="R245" s="94">
        <f t="shared" si="32"/>
        <v>0</v>
      </c>
      <c r="S245" s="3"/>
      <c r="T245" s="94">
        <f t="shared" si="38"/>
        <v>0</v>
      </c>
      <c r="U245" s="93">
        <f t="shared" si="39"/>
        <v>0</v>
      </c>
      <c r="V245" s="5" t="str">
        <f>IF(COUNTBLANK(G245:H245)+COUNTBLANK(J245:K245)+COUNTBLANK(M245:M245)+COUNTBLANK(P245:Q245)+COUNTBLANK(S245:S245)=8,"",
IF(G245&lt;Limity!$C$5," Data gotowości zbyt wczesna lub nie uzupełniona.","")&amp;
IF(G245&gt;Limity!$D$5," Data gotowości zbyt późna lub wypełnona nieprawidłowo.","")&amp;
IF(OR(ROUND(K245,2)&lt;=0,ROUND(Q245,2)&lt;=0,ROUND(M245,2)&lt;=0,ROUND(S245,2)&lt;=0,ROUND(H245,2)&lt;=0)," Co najmniej jedna wartość nie jest większa od zera.","")&amp;
IF(K245&gt;Limity!$D$6," Abonament za Usługę TD w Wariancie A ponad limit.","")&amp;
IF(Q245&gt;Limity!$D$7," Abonament za Usługę TD w Wariancie B ponad limit.","")&amp;
IF(Q245-K245&gt;Limity!$D$8," Różnica wartości abonamentów za Usługę TD wariantów A i B ponad limit.","")&amp;
IF(M245&gt;Limity!$D$9," Abonament za zwiększenie przepustowości w Wariancie A ponad limit.","")&amp;
IF(S245&gt;Limity!$D$10," Abonament za zwiększenie przepustowości w Wariancie B ponad limit.","")&amp;
IF(J245=""," Nie wskazano PWR. ",IF(ISERROR(VLOOKUP(J245,'Listy punktów styku'!$B$11:$B$41,1,FALSE))," Nie wskazano PWR z listy.",""))&amp;
IF(P245=""," Nie wskazano FPS. ",IF(ISERROR(VLOOKUP(P245,'Listy punktów styku'!$B$44:$B$61,1,FALSE))," Nie wskazano FPS z listy.","")))</f>
        <v/>
      </c>
    </row>
    <row r="246" spans="1:22" s="8" customFormat="1" x14ac:dyDescent="0.35">
      <c r="A246" s="112">
        <v>232</v>
      </c>
      <c r="B246" s="113">
        <v>8602174</v>
      </c>
      <c r="C246" s="114">
        <v>14463</v>
      </c>
      <c r="D246" s="116" t="s">
        <v>908</v>
      </c>
      <c r="E246" s="116" t="s">
        <v>103</v>
      </c>
      <c r="F246" s="116">
        <v>39</v>
      </c>
      <c r="G246" s="24"/>
      <c r="H246" s="3"/>
      <c r="I246" s="93">
        <f t="shared" si="33"/>
        <v>0</v>
      </c>
      <c r="J246" s="2"/>
      <c r="K246" s="3"/>
      <c r="L246" s="94">
        <f t="shared" si="29"/>
        <v>0</v>
      </c>
      <c r="M246" s="4"/>
      <c r="N246" s="94">
        <f t="shared" si="36"/>
        <v>0</v>
      </c>
      <c r="O246" s="94">
        <f t="shared" si="37"/>
        <v>0</v>
      </c>
      <c r="P246" s="2"/>
      <c r="Q246" s="3"/>
      <c r="R246" s="94">
        <f t="shared" si="32"/>
        <v>0</v>
      </c>
      <c r="S246" s="3"/>
      <c r="T246" s="94">
        <f t="shared" si="38"/>
        <v>0</v>
      </c>
      <c r="U246" s="93">
        <f t="shared" si="39"/>
        <v>0</v>
      </c>
      <c r="V246" s="5" t="str">
        <f>IF(COUNTBLANK(G246:H246)+COUNTBLANK(J246:K246)+COUNTBLANK(M246:M246)+COUNTBLANK(P246:Q246)+COUNTBLANK(S246:S246)=8,"",
IF(G246&lt;Limity!$C$5," Data gotowości zbyt wczesna lub nie uzupełniona.","")&amp;
IF(G246&gt;Limity!$D$5," Data gotowości zbyt późna lub wypełnona nieprawidłowo.","")&amp;
IF(OR(ROUND(K246,2)&lt;=0,ROUND(Q246,2)&lt;=0,ROUND(M246,2)&lt;=0,ROUND(S246,2)&lt;=0,ROUND(H246,2)&lt;=0)," Co najmniej jedna wartość nie jest większa od zera.","")&amp;
IF(K246&gt;Limity!$D$6," Abonament za Usługę TD w Wariancie A ponad limit.","")&amp;
IF(Q246&gt;Limity!$D$7," Abonament za Usługę TD w Wariancie B ponad limit.","")&amp;
IF(Q246-K246&gt;Limity!$D$8," Różnica wartości abonamentów za Usługę TD wariantów A i B ponad limit.","")&amp;
IF(M246&gt;Limity!$D$9," Abonament za zwiększenie przepustowości w Wariancie A ponad limit.","")&amp;
IF(S246&gt;Limity!$D$10," Abonament za zwiększenie przepustowości w Wariancie B ponad limit.","")&amp;
IF(J246=""," Nie wskazano PWR. ",IF(ISERROR(VLOOKUP(J246,'Listy punktów styku'!$B$11:$B$41,1,FALSE))," Nie wskazano PWR z listy.",""))&amp;
IF(P246=""," Nie wskazano FPS. ",IF(ISERROR(VLOOKUP(P246,'Listy punktów styku'!$B$44:$B$61,1,FALSE))," Nie wskazano FPS z listy.","")))</f>
        <v/>
      </c>
    </row>
    <row r="247" spans="1:22" s="8" customFormat="1" x14ac:dyDescent="0.35">
      <c r="A247" s="112">
        <v>233</v>
      </c>
      <c r="B247" s="113">
        <v>5049534</v>
      </c>
      <c r="C247" s="114">
        <v>11489</v>
      </c>
      <c r="D247" s="116" t="s">
        <v>906</v>
      </c>
      <c r="E247" s="116" t="s">
        <v>107</v>
      </c>
      <c r="F247" s="116">
        <v>1</v>
      </c>
      <c r="G247" s="24"/>
      <c r="H247" s="3"/>
      <c r="I247" s="93">
        <f t="shared" si="33"/>
        <v>0</v>
      </c>
      <c r="J247" s="2"/>
      <c r="K247" s="3"/>
      <c r="L247" s="94">
        <f t="shared" si="29"/>
        <v>0</v>
      </c>
      <c r="M247" s="4"/>
      <c r="N247" s="94">
        <f t="shared" si="36"/>
        <v>0</v>
      </c>
      <c r="O247" s="94">
        <f t="shared" si="37"/>
        <v>0</v>
      </c>
      <c r="P247" s="2"/>
      <c r="Q247" s="3"/>
      <c r="R247" s="94">
        <f t="shared" si="32"/>
        <v>0</v>
      </c>
      <c r="S247" s="3"/>
      <c r="T247" s="94">
        <f t="shared" si="38"/>
        <v>0</v>
      </c>
      <c r="U247" s="93">
        <f t="shared" si="39"/>
        <v>0</v>
      </c>
      <c r="V247" s="5" t="str">
        <f>IF(COUNTBLANK(G247:H247)+COUNTBLANK(J247:K247)+COUNTBLANK(M247:M247)+COUNTBLANK(P247:Q247)+COUNTBLANK(S247:S247)=8,"",
IF(G247&lt;Limity!$C$5," Data gotowości zbyt wczesna lub nie uzupełniona.","")&amp;
IF(G247&gt;Limity!$D$5," Data gotowości zbyt późna lub wypełnona nieprawidłowo.","")&amp;
IF(OR(ROUND(K247,2)&lt;=0,ROUND(Q247,2)&lt;=0,ROUND(M247,2)&lt;=0,ROUND(S247,2)&lt;=0,ROUND(H247,2)&lt;=0)," Co najmniej jedna wartość nie jest większa od zera.","")&amp;
IF(K247&gt;Limity!$D$6," Abonament za Usługę TD w Wariancie A ponad limit.","")&amp;
IF(Q247&gt;Limity!$D$7," Abonament za Usługę TD w Wariancie B ponad limit.","")&amp;
IF(Q247-K247&gt;Limity!$D$8," Różnica wartości abonamentów za Usługę TD wariantów A i B ponad limit.","")&amp;
IF(M247&gt;Limity!$D$9," Abonament za zwiększenie przepustowości w Wariancie A ponad limit.","")&amp;
IF(S247&gt;Limity!$D$10," Abonament za zwiększenie przepustowości w Wariancie B ponad limit.","")&amp;
IF(J247=""," Nie wskazano PWR. ",IF(ISERROR(VLOOKUP(J247,'Listy punktów styku'!$B$11:$B$41,1,FALSE))," Nie wskazano PWR z listy.",""))&amp;
IF(P247=""," Nie wskazano FPS. ",IF(ISERROR(VLOOKUP(P247,'Listy punktów styku'!$B$44:$B$61,1,FALSE))," Nie wskazano FPS z listy.","")))</f>
        <v/>
      </c>
    </row>
    <row r="248" spans="1:22" s="8" customFormat="1" x14ac:dyDescent="0.35">
      <c r="A248" s="112">
        <v>234</v>
      </c>
      <c r="B248" s="113">
        <v>8861544</v>
      </c>
      <c r="C248" s="114">
        <v>15402</v>
      </c>
      <c r="D248" s="116" t="s">
        <v>721</v>
      </c>
      <c r="E248" s="116" t="s">
        <v>107</v>
      </c>
      <c r="F248" s="116">
        <v>11</v>
      </c>
      <c r="G248" s="24"/>
      <c r="H248" s="3"/>
      <c r="I248" s="93">
        <f t="shared" si="33"/>
        <v>0</v>
      </c>
      <c r="J248" s="2"/>
      <c r="K248" s="3"/>
      <c r="L248" s="94">
        <f t="shared" si="29"/>
        <v>0</v>
      </c>
      <c r="M248" s="4"/>
      <c r="N248" s="94">
        <f t="shared" si="36"/>
        <v>0</v>
      </c>
      <c r="O248" s="94">
        <f t="shared" si="37"/>
        <v>0</v>
      </c>
      <c r="P248" s="2"/>
      <c r="Q248" s="3"/>
      <c r="R248" s="94">
        <f t="shared" si="32"/>
        <v>0</v>
      </c>
      <c r="S248" s="3"/>
      <c r="T248" s="94">
        <f t="shared" si="38"/>
        <v>0</v>
      </c>
      <c r="U248" s="93">
        <f t="shared" si="39"/>
        <v>0</v>
      </c>
      <c r="V248" s="5" t="str">
        <f>IF(COUNTBLANK(G248:H248)+COUNTBLANK(J248:K248)+COUNTBLANK(M248:M248)+COUNTBLANK(P248:Q248)+COUNTBLANK(S248:S248)=8,"",
IF(G248&lt;Limity!$C$5," Data gotowości zbyt wczesna lub nie uzupełniona.","")&amp;
IF(G248&gt;Limity!$D$5," Data gotowości zbyt późna lub wypełnona nieprawidłowo.","")&amp;
IF(OR(ROUND(K248,2)&lt;=0,ROUND(Q248,2)&lt;=0,ROUND(M248,2)&lt;=0,ROUND(S248,2)&lt;=0,ROUND(H248,2)&lt;=0)," Co najmniej jedna wartość nie jest większa od zera.","")&amp;
IF(K248&gt;Limity!$D$6," Abonament za Usługę TD w Wariancie A ponad limit.","")&amp;
IF(Q248&gt;Limity!$D$7," Abonament za Usługę TD w Wariancie B ponad limit.","")&amp;
IF(Q248-K248&gt;Limity!$D$8," Różnica wartości abonamentów za Usługę TD wariantów A i B ponad limit.","")&amp;
IF(M248&gt;Limity!$D$9," Abonament za zwiększenie przepustowości w Wariancie A ponad limit.","")&amp;
IF(S248&gt;Limity!$D$10," Abonament za zwiększenie przepustowości w Wariancie B ponad limit.","")&amp;
IF(J248=""," Nie wskazano PWR. ",IF(ISERROR(VLOOKUP(J248,'Listy punktów styku'!$B$11:$B$41,1,FALSE))," Nie wskazano PWR z listy.",""))&amp;
IF(P248=""," Nie wskazano FPS. ",IF(ISERROR(VLOOKUP(P248,'Listy punktów styku'!$B$44:$B$61,1,FALSE))," Nie wskazano FPS z listy.","")))</f>
        <v/>
      </c>
    </row>
    <row r="249" spans="1:22" s="8" customFormat="1" x14ac:dyDescent="0.35">
      <c r="A249" s="112">
        <v>235</v>
      </c>
      <c r="B249" s="113">
        <v>5052192</v>
      </c>
      <c r="C249" s="114">
        <v>10798</v>
      </c>
      <c r="D249" s="116" t="s">
        <v>723</v>
      </c>
      <c r="E249" s="116" t="s">
        <v>107</v>
      </c>
      <c r="F249" s="116">
        <v>11</v>
      </c>
      <c r="G249" s="24"/>
      <c r="H249" s="3"/>
      <c r="I249" s="93">
        <f t="shared" si="33"/>
        <v>0</v>
      </c>
      <c r="J249" s="2"/>
      <c r="K249" s="3"/>
      <c r="L249" s="94">
        <f t="shared" si="29"/>
        <v>0</v>
      </c>
      <c r="M249" s="4"/>
      <c r="N249" s="94">
        <f t="shared" si="36"/>
        <v>0</v>
      </c>
      <c r="O249" s="94">
        <f t="shared" si="37"/>
        <v>0</v>
      </c>
      <c r="P249" s="2"/>
      <c r="Q249" s="3"/>
      <c r="R249" s="94">
        <f t="shared" si="32"/>
        <v>0</v>
      </c>
      <c r="S249" s="3"/>
      <c r="T249" s="94">
        <f t="shared" si="38"/>
        <v>0</v>
      </c>
      <c r="U249" s="93">
        <f t="shared" si="39"/>
        <v>0</v>
      </c>
      <c r="V249" s="5" t="str">
        <f>IF(COUNTBLANK(G249:H249)+COUNTBLANK(J249:K249)+COUNTBLANK(M249:M249)+COUNTBLANK(P249:Q249)+COUNTBLANK(S249:S249)=8,"",
IF(G249&lt;Limity!$C$5," Data gotowości zbyt wczesna lub nie uzupełniona.","")&amp;
IF(G249&gt;Limity!$D$5," Data gotowości zbyt późna lub wypełnona nieprawidłowo.","")&amp;
IF(OR(ROUND(K249,2)&lt;=0,ROUND(Q249,2)&lt;=0,ROUND(M249,2)&lt;=0,ROUND(S249,2)&lt;=0,ROUND(H249,2)&lt;=0)," Co najmniej jedna wartość nie jest większa od zera.","")&amp;
IF(K249&gt;Limity!$D$6," Abonament za Usługę TD w Wariancie A ponad limit.","")&amp;
IF(Q249&gt;Limity!$D$7," Abonament za Usługę TD w Wariancie B ponad limit.","")&amp;
IF(Q249-K249&gt;Limity!$D$8," Różnica wartości abonamentów za Usługę TD wariantów A i B ponad limit.","")&amp;
IF(M249&gt;Limity!$D$9," Abonament za zwiększenie przepustowości w Wariancie A ponad limit.","")&amp;
IF(S249&gt;Limity!$D$10," Abonament za zwiększenie przepustowości w Wariancie B ponad limit.","")&amp;
IF(J249=""," Nie wskazano PWR. ",IF(ISERROR(VLOOKUP(J249,'Listy punktów styku'!$B$11:$B$41,1,FALSE))," Nie wskazano PWR z listy.",""))&amp;
IF(P249=""," Nie wskazano FPS. ",IF(ISERROR(VLOOKUP(P249,'Listy punktów styku'!$B$44:$B$61,1,FALSE))," Nie wskazano FPS z listy.","")))</f>
        <v/>
      </c>
    </row>
    <row r="250" spans="1:22" s="8" customFormat="1" x14ac:dyDescent="0.35">
      <c r="A250" s="112">
        <v>236</v>
      </c>
      <c r="B250" s="113">
        <v>5052459</v>
      </c>
      <c r="C250" s="114">
        <v>15404</v>
      </c>
      <c r="D250" s="116" t="s">
        <v>725</v>
      </c>
      <c r="E250" s="116" t="s">
        <v>107</v>
      </c>
      <c r="F250" s="116">
        <v>11</v>
      </c>
      <c r="G250" s="24"/>
      <c r="H250" s="3"/>
      <c r="I250" s="93">
        <f t="shared" si="33"/>
        <v>0</v>
      </c>
      <c r="J250" s="2"/>
      <c r="K250" s="3"/>
      <c r="L250" s="94">
        <f t="shared" si="29"/>
        <v>0</v>
      </c>
      <c r="M250" s="4"/>
      <c r="N250" s="94">
        <f t="shared" si="30"/>
        <v>0</v>
      </c>
      <c r="O250" s="94">
        <f t="shared" si="31"/>
        <v>0</v>
      </c>
      <c r="P250" s="2"/>
      <c r="Q250" s="3"/>
      <c r="R250" s="94">
        <f t="shared" si="32"/>
        <v>0</v>
      </c>
      <c r="S250" s="3"/>
      <c r="T250" s="94">
        <f t="shared" si="38"/>
        <v>0</v>
      </c>
      <c r="U250" s="93">
        <f t="shared" si="39"/>
        <v>0</v>
      </c>
      <c r="V250" s="5" t="str">
        <f>IF(COUNTBLANK(G250:H250)+COUNTBLANK(J250:K250)+COUNTBLANK(M250:M250)+COUNTBLANK(P250:Q250)+COUNTBLANK(S250:S250)=8,"",
IF(G250&lt;Limity!$C$5," Data gotowości zbyt wczesna lub nie uzupełniona.","")&amp;
IF(G250&gt;Limity!$D$5," Data gotowości zbyt późna lub wypełnona nieprawidłowo.","")&amp;
IF(OR(ROUND(K250,2)&lt;=0,ROUND(Q250,2)&lt;=0,ROUND(M250,2)&lt;=0,ROUND(S250,2)&lt;=0,ROUND(H250,2)&lt;=0)," Co najmniej jedna wartość nie jest większa od zera.","")&amp;
IF(K250&gt;Limity!$D$6," Abonament za Usługę TD w Wariancie A ponad limit.","")&amp;
IF(Q250&gt;Limity!$D$7," Abonament za Usługę TD w Wariancie B ponad limit.","")&amp;
IF(Q250-K250&gt;Limity!$D$8," Różnica wartości abonamentów za Usługę TD wariantów A i B ponad limit.","")&amp;
IF(M250&gt;Limity!$D$9," Abonament za zwiększenie przepustowości w Wariancie A ponad limit.","")&amp;
IF(S250&gt;Limity!$D$10," Abonament za zwiększenie przepustowości w Wariancie B ponad limit.","")&amp;
IF(J250=""," Nie wskazano PWR. ",IF(ISERROR(VLOOKUP(J250,'Listy punktów styku'!$B$11:$B$41,1,FALSE))," Nie wskazano PWR z listy.",""))&amp;
IF(P250=""," Nie wskazano FPS. ",IF(ISERROR(VLOOKUP(P250,'Listy punktów styku'!$B$44:$B$61,1,FALSE))," Nie wskazano FPS z listy.","")))</f>
        <v/>
      </c>
    </row>
    <row r="251" spans="1:22" s="8" customFormat="1" x14ac:dyDescent="0.35">
      <c r="A251" s="112">
        <v>237</v>
      </c>
      <c r="B251" s="113">
        <v>8496152</v>
      </c>
      <c r="C251" s="114">
        <v>10799</v>
      </c>
      <c r="D251" s="116" t="s">
        <v>717</v>
      </c>
      <c r="E251" s="116" t="s">
        <v>99</v>
      </c>
      <c r="F251" s="116">
        <v>49</v>
      </c>
      <c r="G251" s="24"/>
      <c r="H251" s="3"/>
      <c r="I251" s="93">
        <f t="shared" si="33"/>
        <v>0</v>
      </c>
      <c r="J251" s="2"/>
      <c r="K251" s="3"/>
      <c r="L251" s="94">
        <f t="shared" si="29"/>
        <v>0</v>
      </c>
      <c r="M251" s="4"/>
      <c r="N251" s="94">
        <f t="shared" si="30"/>
        <v>0</v>
      </c>
      <c r="O251" s="94">
        <f t="shared" si="31"/>
        <v>0</v>
      </c>
      <c r="P251" s="2"/>
      <c r="Q251" s="3"/>
      <c r="R251" s="94">
        <f t="shared" si="32"/>
        <v>0</v>
      </c>
      <c r="S251" s="3"/>
      <c r="T251" s="94">
        <f t="shared" si="38"/>
        <v>0</v>
      </c>
      <c r="U251" s="93">
        <f t="shared" si="39"/>
        <v>0</v>
      </c>
      <c r="V251" s="5" t="str">
        <f>IF(COUNTBLANK(G251:H251)+COUNTBLANK(J251:K251)+COUNTBLANK(M251:M251)+COUNTBLANK(P251:Q251)+COUNTBLANK(S251:S251)=8,"",
IF(G251&lt;Limity!$C$5," Data gotowości zbyt wczesna lub nie uzupełniona.","")&amp;
IF(G251&gt;Limity!$D$5," Data gotowości zbyt późna lub wypełnona nieprawidłowo.","")&amp;
IF(OR(ROUND(K251,2)&lt;=0,ROUND(Q251,2)&lt;=0,ROUND(M251,2)&lt;=0,ROUND(S251,2)&lt;=0,ROUND(H251,2)&lt;=0)," Co najmniej jedna wartość nie jest większa od zera.","")&amp;
IF(K251&gt;Limity!$D$6," Abonament za Usługę TD w Wariancie A ponad limit.","")&amp;
IF(Q251&gt;Limity!$D$7," Abonament za Usługę TD w Wariancie B ponad limit.","")&amp;
IF(Q251-K251&gt;Limity!$D$8," Różnica wartości abonamentów za Usługę TD wariantów A i B ponad limit.","")&amp;
IF(M251&gt;Limity!$D$9," Abonament za zwiększenie przepustowości w Wariancie A ponad limit.","")&amp;
IF(S251&gt;Limity!$D$10," Abonament za zwiększenie przepustowości w Wariancie B ponad limit.","")&amp;
IF(J251=""," Nie wskazano PWR. ",IF(ISERROR(VLOOKUP(J251,'Listy punktów styku'!$B$11:$B$41,1,FALSE))," Nie wskazano PWR z listy.",""))&amp;
IF(P251=""," Nie wskazano FPS. ",IF(ISERROR(VLOOKUP(P251,'Listy punktów styku'!$B$44:$B$61,1,FALSE))," Nie wskazano FPS z listy.","")))</f>
        <v/>
      </c>
    </row>
    <row r="252" spans="1:22" s="8" customFormat="1" x14ac:dyDescent="0.35">
      <c r="A252" s="112">
        <v>238</v>
      </c>
      <c r="B252" s="113">
        <v>8103384</v>
      </c>
      <c r="C252" s="114">
        <v>10796</v>
      </c>
      <c r="D252" s="116" t="s">
        <v>719</v>
      </c>
      <c r="E252" s="116" t="s">
        <v>99</v>
      </c>
      <c r="F252" s="116">
        <v>55</v>
      </c>
      <c r="G252" s="24"/>
      <c r="H252" s="3"/>
      <c r="I252" s="93">
        <f t="shared" si="33"/>
        <v>0</v>
      </c>
      <c r="J252" s="2"/>
      <c r="K252" s="3"/>
      <c r="L252" s="94">
        <f t="shared" si="29"/>
        <v>0</v>
      </c>
      <c r="M252" s="4"/>
      <c r="N252" s="94">
        <f t="shared" si="30"/>
        <v>0</v>
      </c>
      <c r="O252" s="94">
        <f t="shared" si="31"/>
        <v>0</v>
      </c>
      <c r="P252" s="2"/>
      <c r="Q252" s="3"/>
      <c r="R252" s="94">
        <f t="shared" si="32"/>
        <v>0</v>
      </c>
      <c r="S252" s="3"/>
      <c r="T252" s="94">
        <f t="shared" si="34"/>
        <v>0</v>
      </c>
      <c r="U252" s="93">
        <f t="shared" si="35"/>
        <v>0</v>
      </c>
      <c r="V252" s="5" t="str">
        <f>IF(COUNTBLANK(G252:H252)+COUNTBLANK(J252:K252)+COUNTBLANK(M252:M252)+COUNTBLANK(P252:Q252)+COUNTBLANK(S252:S252)=8,"",
IF(G252&lt;Limity!$C$5," Data gotowości zbyt wczesna lub nie uzupełniona.","")&amp;
IF(G252&gt;Limity!$D$5," Data gotowości zbyt późna lub wypełnona nieprawidłowo.","")&amp;
IF(OR(ROUND(K252,2)&lt;=0,ROUND(Q252,2)&lt;=0,ROUND(M252,2)&lt;=0,ROUND(S252,2)&lt;=0,ROUND(H252,2)&lt;=0)," Co najmniej jedna wartość nie jest większa od zera.","")&amp;
IF(K252&gt;Limity!$D$6," Abonament za Usługę TD w Wariancie A ponad limit.","")&amp;
IF(Q252&gt;Limity!$D$7," Abonament za Usługę TD w Wariancie B ponad limit.","")&amp;
IF(Q252-K252&gt;Limity!$D$8," Różnica wartości abonamentów za Usługę TD wariantów A i B ponad limit.","")&amp;
IF(M252&gt;Limity!$D$9," Abonament za zwiększenie przepustowości w Wariancie A ponad limit.","")&amp;
IF(S252&gt;Limity!$D$10," Abonament za zwiększenie przepustowości w Wariancie B ponad limit.","")&amp;
IF(J252=""," Nie wskazano PWR. ",IF(ISERROR(VLOOKUP(J252,'Listy punktów styku'!$B$11:$B$41,1,FALSE))," Nie wskazano PWR z listy.",""))&amp;
IF(P252=""," Nie wskazano FPS. ",IF(ISERROR(VLOOKUP(P252,'Listy punktów styku'!$B$44:$B$61,1,FALSE))," Nie wskazano FPS z listy.","")))</f>
        <v/>
      </c>
    </row>
    <row r="253" spans="1:22" s="8" customFormat="1" x14ac:dyDescent="0.35">
      <c r="A253" s="112">
        <v>239</v>
      </c>
      <c r="B253" s="113">
        <v>5061240</v>
      </c>
      <c r="C253" s="114" t="s">
        <v>726</v>
      </c>
      <c r="D253" s="116" t="s">
        <v>729</v>
      </c>
      <c r="E253" s="116" t="s">
        <v>492</v>
      </c>
      <c r="F253" s="116">
        <v>2</v>
      </c>
      <c r="G253" s="24"/>
      <c r="H253" s="3"/>
      <c r="I253" s="93">
        <f t="shared" si="33"/>
        <v>0</v>
      </c>
      <c r="J253" s="2"/>
      <c r="K253" s="3"/>
      <c r="L253" s="94">
        <f t="shared" si="29"/>
        <v>0</v>
      </c>
      <c r="M253" s="4"/>
      <c r="N253" s="94">
        <f t="shared" si="30"/>
        <v>0</v>
      </c>
      <c r="O253" s="94">
        <f t="shared" si="31"/>
        <v>0</v>
      </c>
      <c r="P253" s="2"/>
      <c r="Q253" s="3"/>
      <c r="R253" s="94">
        <f t="shared" si="32"/>
        <v>0</v>
      </c>
      <c r="S253" s="3"/>
      <c r="T253" s="94">
        <f t="shared" si="34"/>
        <v>0</v>
      </c>
      <c r="U253" s="93">
        <f t="shared" si="35"/>
        <v>0</v>
      </c>
      <c r="V253" s="5" t="str">
        <f>IF(COUNTBLANK(G253:H253)+COUNTBLANK(J253:K253)+COUNTBLANK(M253:M253)+COUNTBLANK(P253:Q253)+COUNTBLANK(S253:S253)=8,"",
IF(G253&lt;Limity!$C$5," Data gotowości zbyt wczesna lub nie uzupełniona.","")&amp;
IF(G253&gt;Limity!$D$5," Data gotowości zbyt późna lub wypełnona nieprawidłowo.","")&amp;
IF(OR(ROUND(K253,2)&lt;=0,ROUND(Q253,2)&lt;=0,ROUND(M253,2)&lt;=0,ROUND(S253,2)&lt;=0,ROUND(H253,2)&lt;=0)," Co najmniej jedna wartość nie jest większa od zera.","")&amp;
IF(K253&gt;Limity!$D$6," Abonament za Usługę TD w Wariancie A ponad limit.","")&amp;
IF(Q253&gt;Limity!$D$7," Abonament za Usługę TD w Wariancie B ponad limit.","")&amp;
IF(Q253-K253&gt;Limity!$D$8," Różnica wartości abonamentów za Usługę TD wariantów A i B ponad limit.","")&amp;
IF(M253&gt;Limity!$D$9," Abonament za zwiększenie przepustowości w Wariancie A ponad limit.","")&amp;
IF(S253&gt;Limity!$D$10," Abonament za zwiększenie przepustowości w Wariancie B ponad limit.","")&amp;
IF(J253=""," Nie wskazano PWR. ",IF(ISERROR(VLOOKUP(J253,'Listy punktów styku'!$B$11:$B$41,1,FALSE))," Nie wskazano PWR z listy.",""))&amp;
IF(P253=""," Nie wskazano FPS. ",IF(ISERROR(VLOOKUP(P253,'Listy punktów styku'!$B$44:$B$61,1,FALSE))," Nie wskazano FPS z listy.","")))</f>
        <v/>
      </c>
    </row>
    <row r="254" spans="1:22" s="8" customFormat="1" x14ac:dyDescent="0.35">
      <c r="A254" s="112">
        <v>240</v>
      </c>
      <c r="B254" s="113">
        <v>5064072</v>
      </c>
      <c r="C254" s="114">
        <v>55769</v>
      </c>
      <c r="D254" s="116" t="s">
        <v>734</v>
      </c>
      <c r="E254" s="116" t="s">
        <v>107</v>
      </c>
      <c r="F254" s="116">
        <v>9</v>
      </c>
      <c r="G254" s="24"/>
      <c r="H254" s="3"/>
      <c r="I254" s="93">
        <f t="shared" si="33"/>
        <v>0</v>
      </c>
      <c r="J254" s="2"/>
      <c r="K254" s="3"/>
      <c r="L254" s="94">
        <f t="shared" si="29"/>
        <v>0</v>
      </c>
      <c r="M254" s="4"/>
      <c r="N254" s="94">
        <f t="shared" si="30"/>
        <v>0</v>
      </c>
      <c r="O254" s="94">
        <f t="shared" si="31"/>
        <v>0</v>
      </c>
      <c r="P254" s="2"/>
      <c r="Q254" s="3"/>
      <c r="R254" s="94">
        <f t="shared" si="32"/>
        <v>0</v>
      </c>
      <c r="S254" s="3"/>
      <c r="T254" s="94">
        <f t="shared" si="34"/>
        <v>0</v>
      </c>
      <c r="U254" s="93">
        <f t="shared" si="35"/>
        <v>0</v>
      </c>
      <c r="V254" s="5" t="str">
        <f>IF(COUNTBLANK(G254:H254)+COUNTBLANK(J254:K254)+COUNTBLANK(M254:M254)+COUNTBLANK(P254:Q254)+COUNTBLANK(S254:S254)=8,"",
IF(G254&lt;Limity!$C$5," Data gotowości zbyt wczesna lub nie uzupełniona.","")&amp;
IF(G254&gt;Limity!$D$5," Data gotowości zbyt późna lub wypełnona nieprawidłowo.","")&amp;
IF(OR(ROUND(K254,2)&lt;=0,ROUND(Q254,2)&lt;=0,ROUND(M254,2)&lt;=0,ROUND(S254,2)&lt;=0,ROUND(H254,2)&lt;=0)," Co najmniej jedna wartość nie jest większa od zera.","")&amp;
IF(K254&gt;Limity!$D$6," Abonament za Usługę TD w Wariancie A ponad limit.","")&amp;
IF(Q254&gt;Limity!$D$7," Abonament za Usługę TD w Wariancie B ponad limit.","")&amp;
IF(Q254-K254&gt;Limity!$D$8," Różnica wartości abonamentów za Usługę TD wariantów A i B ponad limit.","")&amp;
IF(M254&gt;Limity!$D$9," Abonament za zwiększenie przepustowości w Wariancie A ponad limit.","")&amp;
IF(S254&gt;Limity!$D$10," Abonament za zwiększenie przepustowości w Wariancie B ponad limit.","")&amp;
IF(J254=""," Nie wskazano PWR. ",IF(ISERROR(VLOOKUP(J254,'Listy punktów styku'!$B$11:$B$41,1,FALSE))," Nie wskazano PWR z listy.",""))&amp;
IF(P254=""," Nie wskazano FPS. ",IF(ISERROR(VLOOKUP(P254,'Listy punktów styku'!$B$44:$B$61,1,FALSE))," Nie wskazano FPS z listy.","")))</f>
        <v/>
      </c>
    </row>
    <row r="255" spans="1:22" s="8" customFormat="1" x14ac:dyDescent="0.35">
      <c r="A255" s="112">
        <v>241</v>
      </c>
      <c r="B255" s="113">
        <v>77159174</v>
      </c>
      <c r="C255" s="114">
        <v>43412</v>
      </c>
      <c r="D255" s="116" t="s">
        <v>1544</v>
      </c>
      <c r="E255" s="116" t="s">
        <v>1545</v>
      </c>
      <c r="F255" s="116">
        <v>2</v>
      </c>
      <c r="G255" s="24"/>
      <c r="H255" s="3"/>
      <c r="I255" s="93">
        <f t="shared" si="33"/>
        <v>0</v>
      </c>
      <c r="J255" s="2"/>
      <c r="K255" s="3"/>
      <c r="L255" s="94">
        <f t="shared" si="29"/>
        <v>0</v>
      </c>
      <c r="M255" s="4"/>
      <c r="N255" s="94">
        <f t="shared" si="30"/>
        <v>0</v>
      </c>
      <c r="O255" s="94">
        <f t="shared" si="31"/>
        <v>0</v>
      </c>
      <c r="P255" s="2"/>
      <c r="Q255" s="3"/>
      <c r="R255" s="94">
        <f t="shared" si="32"/>
        <v>0</v>
      </c>
      <c r="S255" s="3"/>
      <c r="T255" s="94">
        <f t="shared" si="34"/>
        <v>0</v>
      </c>
      <c r="U255" s="93">
        <f t="shared" si="35"/>
        <v>0</v>
      </c>
      <c r="V255" s="5" t="str">
        <f>IF(COUNTBLANK(G255:H255)+COUNTBLANK(J255:K255)+COUNTBLANK(M255:M255)+COUNTBLANK(P255:Q255)+COUNTBLANK(S255:S255)=8,"",
IF(G255&lt;Limity!$C$5," Data gotowości zbyt wczesna lub nie uzupełniona.","")&amp;
IF(G255&gt;Limity!$D$5," Data gotowości zbyt późna lub wypełnona nieprawidłowo.","")&amp;
IF(OR(ROUND(K255,2)&lt;=0,ROUND(Q255,2)&lt;=0,ROUND(M255,2)&lt;=0,ROUND(S255,2)&lt;=0,ROUND(H255,2)&lt;=0)," Co najmniej jedna wartość nie jest większa od zera.","")&amp;
IF(K255&gt;Limity!$D$6," Abonament za Usługę TD w Wariancie A ponad limit.","")&amp;
IF(Q255&gt;Limity!$D$7," Abonament za Usługę TD w Wariancie B ponad limit.","")&amp;
IF(Q255-K255&gt;Limity!$D$8," Różnica wartości abonamentów za Usługę TD wariantów A i B ponad limit.","")&amp;
IF(M255&gt;Limity!$D$9," Abonament za zwiększenie przepustowości w Wariancie A ponad limit.","")&amp;
IF(S255&gt;Limity!$D$10," Abonament za zwiększenie przepustowości w Wariancie B ponad limit.","")&amp;
IF(J255=""," Nie wskazano PWR. ",IF(ISERROR(VLOOKUP(J255,'Listy punktów styku'!$B$11:$B$41,1,FALSE))," Nie wskazano PWR z listy.",""))&amp;
IF(P255=""," Nie wskazano FPS. ",IF(ISERROR(VLOOKUP(P255,'Listy punktów styku'!$B$44:$B$61,1,FALSE))," Nie wskazano FPS z listy.","")))</f>
        <v/>
      </c>
    </row>
    <row r="256" spans="1:22" s="8" customFormat="1" x14ac:dyDescent="0.35">
      <c r="A256" s="112">
        <v>242</v>
      </c>
      <c r="B256" s="113">
        <v>385902829</v>
      </c>
      <c r="C256" s="114">
        <v>113769</v>
      </c>
      <c r="D256" s="116" t="s">
        <v>737</v>
      </c>
      <c r="E256" s="116" t="s">
        <v>740</v>
      </c>
      <c r="F256" s="116">
        <v>12</v>
      </c>
      <c r="G256" s="24"/>
      <c r="H256" s="3"/>
      <c r="I256" s="93">
        <f t="shared" si="33"/>
        <v>0</v>
      </c>
      <c r="J256" s="2"/>
      <c r="K256" s="3"/>
      <c r="L256" s="94">
        <f t="shared" si="29"/>
        <v>0</v>
      </c>
      <c r="M256" s="4"/>
      <c r="N256" s="94">
        <f t="shared" si="30"/>
        <v>0</v>
      </c>
      <c r="O256" s="94">
        <f t="shared" si="31"/>
        <v>0</v>
      </c>
      <c r="P256" s="2"/>
      <c r="Q256" s="3"/>
      <c r="R256" s="94">
        <f t="shared" si="32"/>
        <v>0</v>
      </c>
      <c r="S256" s="3"/>
      <c r="T256" s="94">
        <f t="shared" si="34"/>
        <v>0</v>
      </c>
      <c r="U256" s="93">
        <f t="shared" si="35"/>
        <v>0</v>
      </c>
      <c r="V256" s="5" t="str">
        <f>IF(COUNTBLANK(G256:H256)+COUNTBLANK(J256:K256)+COUNTBLANK(M256:M256)+COUNTBLANK(P256:Q256)+COUNTBLANK(S256:S256)=8,"",
IF(G256&lt;Limity!$C$5," Data gotowości zbyt wczesna lub nie uzupełniona.","")&amp;
IF(G256&gt;Limity!$D$5," Data gotowości zbyt późna lub wypełnona nieprawidłowo.","")&amp;
IF(OR(ROUND(K256,2)&lt;=0,ROUND(Q256,2)&lt;=0,ROUND(M256,2)&lt;=0,ROUND(S256,2)&lt;=0,ROUND(H256,2)&lt;=0)," Co najmniej jedna wartość nie jest większa od zera.","")&amp;
IF(K256&gt;Limity!$D$6," Abonament za Usługę TD w Wariancie A ponad limit.","")&amp;
IF(Q256&gt;Limity!$D$7," Abonament za Usługę TD w Wariancie B ponad limit.","")&amp;
IF(Q256-K256&gt;Limity!$D$8," Różnica wartości abonamentów za Usługę TD wariantów A i B ponad limit.","")&amp;
IF(M256&gt;Limity!$D$9," Abonament za zwiększenie przepustowości w Wariancie A ponad limit.","")&amp;
IF(S256&gt;Limity!$D$10," Abonament za zwiększenie przepustowości w Wariancie B ponad limit.","")&amp;
IF(J256=""," Nie wskazano PWR. ",IF(ISERROR(VLOOKUP(J256,'Listy punktów styku'!$B$11:$B$41,1,FALSE))," Nie wskazano PWR z listy.",""))&amp;
IF(P256=""," Nie wskazano FPS. ",IF(ISERROR(VLOOKUP(P256,'Listy punktów styku'!$B$44:$B$61,1,FALSE))," Nie wskazano FPS z listy.","")))</f>
        <v/>
      </c>
    </row>
    <row r="257" spans="1:22" s="8" customFormat="1" x14ac:dyDescent="0.35">
      <c r="A257" s="112">
        <v>243</v>
      </c>
      <c r="B257" s="113">
        <v>30811375</v>
      </c>
      <c r="C257" s="114">
        <v>277770</v>
      </c>
      <c r="D257" s="141" t="s">
        <v>909</v>
      </c>
      <c r="E257" s="155" t="s">
        <v>1475</v>
      </c>
      <c r="F257" s="116">
        <v>6</v>
      </c>
      <c r="G257" s="24"/>
      <c r="H257" s="3"/>
      <c r="I257" s="93">
        <f t="shared" si="33"/>
        <v>0</v>
      </c>
      <c r="J257" s="2"/>
      <c r="K257" s="3"/>
      <c r="L257" s="94">
        <f t="shared" si="29"/>
        <v>0</v>
      </c>
      <c r="M257" s="4"/>
      <c r="N257" s="94">
        <f t="shared" si="30"/>
        <v>0</v>
      </c>
      <c r="O257" s="94">
        <f t="shared" si="31"/>
        <v>0</v>
      </c>
      <c r="P257" s="2"/>
      <c r="Q257" s="3"/>
      <c r="R257" s="94">
        <f t="shared" si="32"/>
        <v>0</v>
      </c>
      <c r="S257" s="3"/>
      <c r="T257" s="94">
        <f t="shared" si="34"/>
        <v>0</v>
      </c>
      <c r="U257" s="93">
        <f t="shared" si="35"/>
        <v>0</v>
      </c>
      <c r="V257" s="5" t="str">
        <f>IF(COUNTBLANK(G257:H257)+COUNTBLANK(J257:K257)+COUNTBLANK(M257:M257)+COUNTBLANK(P257:Q257)+COUNTBLANK(S257:S257)=8,"",
IF(G257&lt;Limity!$C$5," Data gotowości zbyt wczesna lub nie uzupełniona.","")&amp;
IF(G257&gt;Limity!$D$5," Data gotowości zbyt późna lub wypełnona nieprawidłowo.","")&amp;
IF(OR(ROUND(K257,2)&lt;=0,ROUND(Q257,2)&lt;=0,ROUND(M257,2)&lt;=0,ROUND(S257,2)&lt;=0,ROUND(H257,2)&lt;=0)," Co najmniej jedna wartość nie jest większa od zera.","")&amp;
IF(K257&gt;Limity!$D$6," Abonament za Usługę TD w Wariancie A ponad limit.","")&amp;
IF(Q257&gt;Limity!$D$7," Abonament za Usługę TD w Wariancie B ponad limit.","")&amp;
IF(Q257-K257&gt;Limity!$D$8," Różnica wartości abonamentów za Usługę TD wariantów A i B ponad limit.","")&amp;
IF(M257&gt;Limity!$D$9," Abonament za zwiększenie przepustowości w Wariancie A ponad limit.","")&amp;
IF(S257&gt;Limity!$D$10," Abonament za zwiększenie przepustowości w Wariancie B ponad limit.","")&amp;
IF(J257=""," Nie wskazano PWR. ",IF(ISERROR(VLOOKUP(J257,'Listy punktów styku'!$B$11:$B$41,1,FALSE))," Nie wskazano PWR z listy.",""))&amp;
IF(P257=""," Nie wskazano FPS. ",IF(ISERROR(VLOOKUP(P257,'Listy punktów styku'!$B$44:$B$61,1,FALSE))," Nie wskazano FPS z listy.","")))</f>
        <v/>
      </c>
    </row>
    <row r="258" spans="1:22" s="8" customFormat="1" x14ac:dyDescent="0.35">
      <c r="A258" s="112">
        <v>244</v>
      </c>
      <c r="B258" s="113">
        <v>74787565</v>
      </c>
      <c r="C258" s="114">
        <v>8135</v>
      </c>
      <c r="D258" s="116" t="s">
        <v>955</v>
      </c>
      <c r="E258" s="116" t="s">
        <v>956</v>
      </c>
      <c r="F258" s="116" t="s">
        <v>246</v>
      </c>
      <c r="G258" s="24"/>
      <c r="H258" s="3"/>
      <c r="I258" s="93">
        <f t="shared" si="33"/>
        <v>0</v>
      </c>
      <c r="J258" s="2"/>
      <c r="K258" s="3"/>
      <c r="L258" s="94">
        <f t="shared" si="29"/>
        <v>0</v>
      </c>
      <c r="M258" s="4"/>
      <c r="N258" s="94">
        <f t="shared" si="30"/>
        <v>0</v>
      </c>
      <c r="O258" s="94">
        <f t="shared" si="31"/>
        <v>0</v>
      </c>
      <c r="P258" s="2"/>
      <c r="Q258" s="3"/>
      <c r="R258" s="94">
        <f t="shared" si="32"/>
        <v>0</v>
      </c>
      <c r="S258" s="3"/>
      <c r="T258" s="94">
        <f t="shared" si="34"/>
        <v>0</v>
      </c>
      <c r="U258" s="93">
        <f t="shared" si="35"/>
        <v>0</v>
      </c>
      <c r="V258" s="5" t="str">
        <f>IF(COUNTBLANK(G258:H258)+COUNTBLANK(J258:K258)+COUNTBLANK(M258:M258)+COUNTBLANK(P258:Q258)+COUNTBLANK(S258:S258)=8,"",
IF(G258&lt;Limity!$C$5," Data gotowości zbyt wczesna lub nie uzupełniona.","")&amp;
IF(G258&gt;Limity!$D$5," Data gotowości zbyt późna lub wypełnona nieprawidłowo.","")&amp;
IF(OR(ROUND(K258,2)&lt;=0,ROUND(Q258,2)&lt;=0,ROUND(M258,2)&lt;=0,ROUND(S258,2)&lt;=0,ROUND(H258,2)&lt;=0)," Co najmniej jedna wartość nie jest większa od zera.","")&amp;
IF(K258&gt;Limity!$D$6," Abonament za Usługę TD w Wariancie A ponad limit.","")&amp;
IF(Q258&gt;Limity!$D$7," Abonament za Usługę TD w Wariancie B ponad limit.","")&amp;
IF(Q258-K258&gt;Limity!$D$8," Różnica wartości abonamentów za Usługę TD wariantów A i B ponad limit.","")&amp;
IF(M258&gt;Limity!$D$9," Abonament za zwiększenie przepustowości w Wariancie A ponad limit.","")&amp;
IF(S258&gt;Limity!$D$10," Abonament za zwiększenie przepustowości w Wariancie B ponad limit.","")&amp;
IF(J258=""," Nie wskazano PWR. ",IF(ISERROR(VLOOKUP(J258,'Listy punktów styku'!$B$11:$B$41,1,FALSE))," Nie wskazano PWR z listy.",""))&amp;
IF(P258=""," Nie wskazano FPS. ",IF(ISERROR(VLOOKUP(P258,'Listy punktów styku'!$B$44:$B$61,1,FALSE))," Nie wskazano FPS z listy.","")))</f>
        <v/>
      </c>
    </row>
    <row r="259" spans="1:22" s="8" customFormat="1" x14ac:dyDescent="0.35">
      <c r="A259" s="112">
        <v>245</v>
      </c>
      <c r="B259" s="113">
        <v>5144063</v>
      </c>
      <c r="C259" s="114">
        <v>24412</v>
      </c>
      <c r="D259" s="116" t="s">
        <v>744</v>
      </c>
      <c r="E259" s="116" t="s">
        <v>99</v>
      </c>
      <c r="F259" s="116">
        <v>2</v>
      </c>
      <c r="G259" s="24"/>
      <c r="H259" s="3"/>
      <c r="I259" s="93">
        <f t="shared" si="33"/>
        <v>0</v>
      </c>
      <c r="J259" s="2"/>
      <c r="K259" s="3"/>
      <c r="L259" s="94">
        <f t="shared" si="29"/>
        <v>0</v>
      </c>
      <c r="M259" s="4"/>
      <c r="N259" s="94">
        <f t="shared" si="30"/>
        <v>0</v>
      </c>
      <c r="O259" s="94">
        <f t="shared" si="31"/>
        <v>0</v>
      </c>
      <c r="P259" s="2"/>
      <c r="Q259" s="3"/>
      <c r="R259" s="94">
        <f t="shared" si="32"/>
        <v>0</v>
      </c>
      <c r="S259" s="3"/>
      <c r="T259" s="94">
        <f t="shared" si="34"/>
        <v>0</v>
      </c>
      <c r="U259" s="93">
        <f t="shared" si="35"/>
        <v>0</v>
      </c>
      <c r="V259" s="5" t="str">
        <f>IF(COUNTBLANK(G259:H259)+COUNTBLANK(J259:K259)+COUNTBLANK(M259:M259)+COUNTBLANK(P259:Q259)+COUNTBLANK(S259:S259)=8,"",
IF(G259&lt;Limity!$C$5," Data gotowości zbyt wczesna lub nie uzupełniona.","")&amp;
IF(G259&gt;Limity!$D$5," Data gotowości zbyt późna lub wypełnona nieprawidłowo.","")&amp;
IF(OR(ROUND(K259,2)&lt;=0,ROUND(Q259,2)&lt;=0,ROUND(M259,2)&lt;=0,ROUND(S259,2)&lt;=0,ROUND(H259,2)&lt;=0)," Co najmniej jedna wartość nie jest większa od zera.","")&amp;
IF(K259&gt;Limity!$D$6," Abonament za Usługę TD w Wariancie A ponad limit.","")&amp;
IF(Q259&gt;Limity!$D$7," Abonament za Usługę TD w Wariancie B ponad limit.","")&amp;
IF(Q259-K259&gt;Limity!$D$8," Różnica wartości abonamentów za Usługę TD wariantów A i B ponad limit.","")&amp;
IF(M259&gt;Limity!$D$9," Abonament za zwiększenie przepustowości w Wariancie A ponad limit.","")&amp;
IF(S259&gt;Limity!$D$10," Abonament za zwiększenie przepustowości w Wariancie B ponad limit.","")&amp;
IF(J259=""," Nie wskazano PWR. ",IF(ISERROR(VLOOKUP(J259,'Listy punktów styku'!$B$11:$B$41,1,FALSE))," Nie wskazano PWR z listy.",""))&amp;
IF(P259=""," Nie wskazano FPS. ",IF(ISERROR(VLOOKUP(P259,'Listy punktów styku'!$B$44:$B$61,1,FALSE))," Nie wskazano FPS z listy.","")))</f>
        <v/>
      </c>
    </row>
    <row r="260" spans="1:22" s="8" customFormat="1" x14ac:dyDescent="0.35">
      <c r="A260" s="112">
        <v>246</v>
      </c>
      <c r="B260" s="113">
        <v>5166454</v>
      </c>
      <c r="C260" s="114">
        <v>26751</v>
      </c>
      <c r="D260" s="116" t="s">
        <v>749</v>
      </c>
      <c r="E260" s="116" t="s">
        <v>99</v>
      </c>
      <c r="F260" s="116">
        <v>1</v>
      </c>
      <c r="G260" s="24"/>
      <c r="H260" s="3"/>
      <c r="I260" s="93">
        <f t="shared" si="33"/>
        <v>0</v>
      </c>
      <c r="J260" s="2"/>
      <c r="K260" s="3"/>
      <c r="L260" s="94">
        <f t="shared" si="29"/>
        <v>0</v>
      </c>
      <c r="M260" s="4"/>
      <c r="N260" s="94">
        <f t="shared" si="30"/>
        <v>0</v>
      </c>
      <c r="O260" s="94">
        <f t="shared" si="31"/>
        <v>0</v>
      </c>
      <c r="P260" s="2"/>
      <c r="Q260" s="3"/>
      <c r="R260" s="94">
        <f t="shared" si="32"/>
        <v>0</v>
      </c>
      <c r="S260" s="3"/>
      <c r="T260" s="94">
        <f t="shared" si="34"/>
        <v>0</v>
      </c>
      <c r="U260" s="93">
        <f t="shared" si="35"/>
        <v>0</v>
      </c>
      <c r="V260" s="5" t="str">
        <f>IF(COUNTBLANK(G260:H260)+COUNTBLANK(J260:K260)+COUNTBLANK(M260:M260)+COUNTBLANK(P260:Q260)+COUNTBLANK(S260:S260)=8,"",
IF(G260&lt;Limity!$C$5," Data gotowości zbyt wczesna lub nie uzupełniona.","")&amp;
IF(G260&gt;Limity!$D$5," Data gotowości zbyt późna lub wypełnona nieprawidłowo.","")&amp;
IF(OR(ROUND(K260,2)&lt;=0,ROUND(Q260,2)&lt;=0,ROUND(M260,2)&lt;=0,ROUND(S260,2)&lt;=0,ROUND(H260,2)&lt;=0)," Co najmniej jedna wartość nie jest większa od zera.","")&amp;
IF(K260&gt;Limity!$D$6," Abonament za Usługę TD w Wariancie A ponad limit.","")&amp;
IF(Q260&gt;Limity!$D$7," Abonament za Usługę TD w Wariancie B ponad limit.","")&amp;
IF(Q260-K260&gt;Limity!$D$8," Różnica wartości abonamentów za Usługę TD wariantów A i B ponad limit.","")&amp;
IF(M260&gt;Limity!$D$9," Abonament za zwiększenie przepustowości w Wariancie A ponad limit.","")&amp;
IF(S260&gt;Limity!$D$10," Abonament za zwiększenie przepustowości w Wariancie B ponad limit.","")&amp;
IF(J260=""," Nie wskazano PWR. ",IF(ISERROR(VLOOKUP(J260,'Listy punktów styku'!$B$11:$B$41,1,FALSE))," Nie wskazano PWR z listy.",""))&amp;
IF(P260=""," Nie wskazano FPS. ",IF(ISERROR(VLOOKUP(P260,'Listy punktów styku'!$B$44:$B$61,1,FALSE))," Nie wskazano FPS z listy.","")))</f>
        <v/>
      </c>
    </row>
    <row r="261" spans="1:22" s="8" customFormat="1" x14ac:dyDescent="0.35">
      <c r="A261" s="112">
        <v>247</v>
      </c>
      <c r="B261" s="113">
        <v>7708474</v>
      </c>
      <c r="C261" s="114">
        <v>109347</v>
      </c>
      <c r="D261" s="116" t="s">
        <v>928</v>
      </c>
      <c r="E261" s="116" t="s">
        <v>99</v>
      </c>
      <c r="F261" s="116">
        <v>18</v>
      </c>
      <c r="G261" s="24"/>
      <c r="H261" s="3"/>
      <c r="I261" s="93">
        <f t="shared" si="33"/>
        <v>0</v>
      </c>
      <c r="J261" s="2"/>
      <c r="K261" s="3"/>
      <c r="L261" s="94">
        <f t="shared" si="29"/>
        <v>0</v>
      </c>
      <c r="M261" s="4"/>
      <c r="N261" s="94">
        <f t="shared" si="30"/>
        <v>0</v>
      </c>
      <c r="O261" s="94">
        <f t="shared" si="31"/>
        <v>0</v>
      </c>
      <c r="P261" s="2"/>
      <c r="Q261" s="3"/>
      <c r="R261" s="94">
        <f t="shared" si="32"/>
        <v>0</v>
      </c>
      <c r="S261" s="3"/>
      <c r="T261" s="94">
        <f t="shared" si="34"/>
        <v>0</v>
      </c>
      <c r="U261" s="93">
        <f t="shared" si="35"/>
        <v>0</v>
      </c>
      <c r="V261" s="5" t="str">
        <f>IF(COUNTBLANK(G261:H261)+COUNTBLANK(J261:K261)+COUNTBLANK(M261:M261)+COUNTBLANK(P261:Q261)+COUNTBLANK(S261:S261)=8,"",
IF(G261&lt;Limity!$C$5," Data gotowości zbyt wczesna lub nie uzupełniona.","")&amp;
IF(G261&gt;Limity!$D$5," Data gotowości zbyt późna lub wypełnona nieprawidłowo.","")&amp;
IF(OR(ROUND(K261,2)&lt;=0,ROUND(Q261,2)&lt;=0,ROUND(M261,2)&lt;=0,ROUND(S261,2)&lt;=0,ROUND(H261,2)&lt;=0)," Co najmniej jedna wartość nie jest większa od zera.","")&amp;
IF(K261&gt;Limity!$D$6," Abonament za Usługę TD w Wariancie A ponad limit.","")&amp;
IF(Q261&gt;Limity!$D$7," Abonament za Usługę TD w Wariancie B ponad limit.","")&amp;
IF(Q261-K261&gt;Limity!$D$8," Różnica wartości abonamentów za Usługę TD wariantów A i B ponad limit.","")&amp;
IF(M261&gt;Limity!$D$9," Abonament za zwiększenie przepustowości w Wariancie A ponad limit.","")&amp;
IF(S261&gt;Limity!$D$10," Abonament za zwiększenie przepustowości w Wariancie B ponad limit.","")&amp;
IF(J261=""," Nie wskazano PWR. ",IF(ISERROR(VLOOKUP(J261,'Listy punktów styku'!$B$11:$B$41,1,FALSE))," Nie wskazano PWR z listy.",""))&amp;
IF(P261=""," Nie wskazano FPS. ",IF(ISERROR(VLOOKUP(P261,'Listy punktów styku'!$B$44:$B$61,1,FALSE))," Nie wskazano FPS z listy.","")))</f>
        <v/>
      </c>
    </row>
    <row r="262" spans="1:22" s="8" customFormat="1" x14ac:dyDescent="0.35">
      <c r="A262" s="112">
        <v>248</v>
      </c>
      <c r="B262" s="113">
        <v>5209848</v>
      </c>
      <c r="C262" s="114">
        <v>48878</v>
      </c>
      <c r="D262" s="116" t="s">
        <v>883</v>
      </c>
      <c r="E262" s="116" t="s">
        <v>107</v>
      </c>
      <c r="F262" s="116">
        <v>2</v>
      </c>
      <c r="G262" s="24"/>
      <c r="H262" s="3"/>
      <c r="I262" s="93">
        <f t="shared" si="33"/>
        <v>0</v>
      </c>
      <c r="J262" s="2"/>
      <c r="K262" s="3"/>
      <c r="L262" s="94">
        <f t="shared" si="29"/>
        <v>0</v>
      </c>
      <c r="M262" s="4"/>
      <c r="N262" s="94">
        <f t="shared" si="30"/>
        <v>0</v>
      </c>
      <c r="O262" s="94">
        <f t="shared" si="31"/>
        <v>0</v>
      </c>
      <c r="P262" s="2"/>
      <c r="Q262" s="3"/>
      <c r="R262" s="94">
        <f t="shared" si="32"/>
        <v>0</v>
      </c>
      <c r="S262" s="3"/>
      <c r="T262" s="94">
        <f t="shared" si="34"/>
        <v>0</v>
      </c>
      <c r="U262" s="93">
        <f t="shared" si="35"/>
        <v>0</v>
      </c>
      <c r="V262" s="5" t="str">
        <f>IF(COUNTBLANK(G262:H262)+COUNTBLANK(J262:K262)+COUNTBLANK(M262:M262)+COUNTBLANK(P262:Q262)+COUNTBLANK(S262:S262)=8,"",
IF(G262&lt;Limity!$C$5," Data gotowości zbyt wczesna lub nie uzupełniona.","")&amp;
IF(G262&gt;Limity!$D$5," Data gotowości zbyt późna lub wypełnona nieprawidłowo.","")&amp;
IF(OR(ROUND(K262,2)&lt;=0,ROUND(Q262,2)&lt;=0,ROUND(M262,2)&lt;=0,ROUND(S262,2)&lt;=0,ROUND(H262,2)&lt;=0)," Co najmniej jedna wartość nie jest większa od zera.","")&amp;
IF(K262&gt;Limity!$D$6," Abonament za Usługę TD w Wariancie A ponad limit.","")&amp;
IF(Q262&gt;Limity!$D$7," Abonament za Usługę TD w Wariancie B ponad limit.","")&amp;
IF(Q262-K262&gt;Limity!$D$8," Różnica wartości abonamentów za Usługę TD wariantów A i B ponad limit.","")&amp;
IF(M262&gt;Limity!$D$9," Abonament za zwiększenie przepustowości w Wariancie A ponad limit.","")&amp;
IF(S262&gt;Limity!$D$10," Abonament za zwiększenie przepustowości w Wariancie B ponad limit.","")&amp;
IF(J262=""," Nie wskazano PWR. ",IF(ISERROR(VLOOKUP(J262,'Listy punktów styku'!$B$11:$B$41,1,FALSE))," Nie wskazano PWR z listy.",""))&amp;
IF(P262=""," Nie wskazano FPS. ",IF(ISERROR(VLOOKUP(P262,'Listy punktów styku'!$B$44:$B$61,1,FALSE))," Nie wskazano FPS z listy.","")))</f>
        <v/>
      </c>
    </row>
    <row r="263" spans="1:22" s="8" customFormat="1" x14ac:dyDescent="0.35">
      <c r="A263" s="112">
        <v>249</v>
      </c>
      <c r="B263" s="113">
        <v>87769114</v>
      </c>
      <c r="C263" s="114">
        <v>130408</v>
      </c>
      <c r="D263" s="116" t="s">
        <v>758</v>
      </c>
      <c r="E263" s="116" t="s">
        <v>1443</v>
      </c>
      <c r="F263" s="116">
        <v>30</v>
      </c>
      <c r="G263" s="24"/>
      <c r="H263" s="3"/>
      <c r="I263" s="93">
        <f t="shared" si="33"/>
        <v>0</v>
      </c>
      <c r="J263" s="2"/>
      <c r="K263" s="3"/>
      <c r="L263" s="94">
        <f t="shared" si="29"/>
        <v>0</v>
      </c>
      <c r="M263" s="4"/>
      <c r="N263" s="94">
        <f t="shared" si="30"/>
        <v>0</v>
      </c>
      <c r="O263" s="94">
        <f t="shared" si="31"/>
        <v>0</v>
      </c>
      <c r="P263" s="2"/>
      <c r="Q263" s="3"/>
      <c r="R263" s="94">
        <f t="shared" si="32"/>
        <v>0</v>
      </c>
      <c r="S263" s="3"/>
      <c r="T263" s="94">
        <f t="shared" si="34"/>
        <v>0</v>
      </c>
      <c r="U263" s="93">
        <f t="shared" si="35"/>
        <v>0</v>
      </c>
      <c r="V263" s="5" t="str">
        <f>IF(COUNTBLANK(G263:H263)+COUNTBLANK(J263:K263)+COUNTBLANK(M263:M263)+COUNTBLANK(P263:Q263)+COUNTBLANK(S263:S263)=8,"",
IF(G263&lt;Limity!$C$5," Data gotowości zbyt wczesna lub nie uzupełniona.","")&amp;
IF(G263&gt;Limity!$D$5," Data gotowości zbyt późna lub wypełnona nieprawidłowo.","")&amp;
IF(OR(ROUND(K263,2)&lt;=0,ROUND(Q263,2)&lt;=0,ROUND(M263,2)&lt;=0,ROUND(S263,2)&lt;=0,ROUND(H263,2)&lt;=0)," Co najmniej jedna wartość nie jest większa od zera.","")&amp;
IF(K263&gt;Limity!$D$6," Abonament za Usługę TD w Wariancie A ponad limit.","")&amp;
IF(Q263&gt;Limity!$D$7," Abonament za Usługę TD w Wariancie B ponad limit.","")&amp;
IF(Q263-K263&gt;Limity!$D$8," Różnica wartości abonamentów za Usługę TD wariantów A i B ponad limit.","")&amp;
IF(M263&gt;Limity!$D$9," Abonament za zwiększenie przepustowości w Wariancie A ponad limit.","")&amp;
IF(S263&gt;Limity!$D$10," Abonament za zwiększenie przepustowości w Wariancie B ponad limit.","")&amp;
IF(J263=""," Nie wskazano PWR. ",IF(ISERROR(VLOOKUP(J263,'Listy punktów styku'!$B$11:$B$41,1,FALSE))," Nie wskazano PWR z listy.",""))&amp;
IF(P263=""," Nie wskazano FPS. ",IF(ISERROR(VLOOKUP(P263,'Listy punktów styku'!$B$44:$B$61,1,FALSE))," Nie wskazano FPS z listy.","")))</f>
        <v/>
      </c>
    </row>
    <row r="264" spans="1:22" s="8" customFormat="1" x14ac:dyDescent="0.35">
      <c r="A264" s="112">
        <v>250</v>
      </c>
      <c r="B264" s="113">
        <v>5220410</v>
      </c>
      <c r="C264" s="114">
        <v>34502</v>
      </c>
      <c r="D264" s="116" t="s">
        <v>754</v>
      </c>
      <c r="E264" s="116" t="s">
        <v>756</v>
      </c>
      <c r="F264" s="116">
        <v>5</v>
      </c>
      <c r="G264" s="24"/>
      <c r="H264" s="3"/>
      <c r="I264" s="93">
        <f t="shared" si="33"/>
        <v>0</v>
      </c>
      <c r="J264" s="2"/>
      <c r="K264" s="3"/>
      <c r="L264" s="94">
        <f t="shared" si="29"/>
        <v>0</v>
      </c>
      <c r="M264" s="4"/>
      <c r="N264" s="94">
        <f t="shared" si="30"/>
        <v>0</v>
      </c>
      <c r="O264" s="94">
        <f t="shared" si="31"/>
        <v>0</v>
      </c>
      <c r="P264" s="2"/>
      <c r="Q264" s="3"/>
      <c r="R264" s="94">
        <f t="shared" si="32"/>
        <v>0</v>
      </c>
      <c r="S264" s="3"/>
      <c r="T264" s="94">
        <f t="shared" si="34"/>
        <v>0</v>
      </c>
      <c r="U264" s="93">
        <f t="shared" si="35"/>
        <v>0</v>
      </c>
      <c r="V264" s="5" t="str">
        <f>IF(COUNTBLANK(G264:H264)+COUNTBLANK(J264:K264)+COUNTBLANK(M264:M264)+COUNTBLANK(P264:Q264)+COUNTBLANK(S264:S264)=8,"",
IF(G264&lt;Limity!$C$5," Data gotowości zbyt wczesna lub nie uzupełniona.","")&amp;
IF(G264&gt;Limity!$D$5," Data gotowości zbyt późna lub wypełnona nieprawidłowo.","")&amp;
IF(OR(ROUND(K264,2)&lt;=0,ROUND(Q264,2)&lt;=0,ROUND(M264,2)&lt;=0,ROUND(S264,2)&lt;=0,ROUND(H264,2)&lt;=0)," Co najmniej jedna wartość nie jest większa od zera.","")&amp;
IF(K264&gt;Limity!$D$6," Abonament za Usługę TD w Wariancie A ponad limit.","")&amp;
IF(Q264&gt;Limity!$D$7," Abonament za Usługę TD w Wariancie B ponad limit.","")&amp;
IF(Q264-K264&gt;Limity!$D$8," Różnica wartości abonamentów za Usługę TD wariantów A i B ponad limit.","")&amp;
IF(M264&gt;Limity!$D$9," Abonament za zwiększenie przepustowości w Wariancie A ponad limit.","")&amp;
IF(S264&gt;Limity!$D$10," Abonament za zwiększenie przepustowości w Wariancie B ponad limit.","")&amp;
IF(J264=""," Nie wskazano PWR. ",IF(ISERROR(VLOOKUP(J264,'Listy punktów styku'!$B$11:$B$41,1,FALSE))," Nie wskazano PWR z listy.",""))&amp;
IF(P264=""," Nie wskazano FPS. ",IF(ISERROR(VLOOKUP(P264,'Listy punktów styku'!$B$44:$B$61,1,FALSE))," Nie wskazano FPS z listy.","")))</f>
        <v/>
      </c>
    </row>
    <row r="265" spans="1:22" s="8" customFormat="1" x14ac:dyDescent="0.35">
      <c r="A265" s="112">
        <v>251</v>
      </c>
      <c r="B265" s="113">
        <v>5226718</v>
      </c>
      <c r="C265" s="114">
        <v>76175</v>
      </c>
      <c r="D265" s="116" t="s">
        <v>911</v>
      </c>
      <c r="E265" s="116" t="s">
        <v>913</v>
      </c>
      <c r="F265" s="116">
        <v>17</v>
      </c>
      <c r="G265" s="24"/>
      <c r="H265" s="3"/>
      <c r="I265" s="93">
        <f t="shared" si="33"/>
        <v>0</v>
      </c>
      <c r="J265" s="2"/>
      <c r="K265" s="3"/>
      <c r="L265" s="94">
        <f t="shared" si="29"/>
        <v>0</v>
      </c>
      <c r="M265" s="4"/>
      <c r="N265" s="94">
        <f t="shared" si="30"/>
        <v>0</v>
      </c>
      <c r="O265" s="94">
        <f t="shared" si="31"/>
        <v>0</v>
      </c>
      <c r="P265" s="2"/>
      <c r="Q265" s="3"/>
      <c r="R265" s="94">
        <f t="shared" si="32"/>
        <v>0</v>
      </c>
      <c r="S265" s="3"/>
      <c r="T265" s="94">
        <f t="shared" si="34"/>
        <v>0</v>
      </c>
      <c r="U265" s="93">
        <f t="shared" si="35"/>
        <v>0</v>
      </c>
      <c r="V265" s="5" t="str">
        <f>IF(COUNTBLANK(G265:H265)+COUNTBLANK(J265:K265)+COUNTBLANK(M265:M265)+COUNTBLANK(P265:Q265)+COUNTBLANK(S265:S265)=8,"",
IF(G265&lt;Limity!$C$5," Data gotowości zbyt wczesna lub nie uzupełniona.","")&amp;
IF(G265&gt;Limity!$D$5," Data gotowości zbyt późna lub wypełnona nieprawidłowo.","")&amp;
IF(OR(ROUND(K265,2)&lt;=0,ROUND(Q265,2)&lt;=0,ROUND(M265,2)&lt;=0,ROUND(S265,2)&lt;=0,ROUND(H265,2)&lt;=0)," Co najmniej jedna wartość nie jest większa od zera.","")&amp;
IF(K265&gt;Limity!$D$6," Abonament za Usługę TD w Wariancie A ponad limit.","")&amp;
IF(Q265&gt;Limity!$D$7," Abonament za Usługę TD w Wariancie B ponad limit.","")&amp;
IF(Q265-K265&gt;Limity!$D$8," Różnica wartości abonamentów za Usługę TD wariantów A i B ponad limit.","")&amp;
IF(M265&gt;Limity!$D$9," Abonament za zwiększenie przepustowości w Wariancie A ponad limit.","")&amp;
IF(S265&gt;Limity!$D$10," Abonament za zwiększenie przepustowości w Wariancie B ponad limit.","")&amp;
IF(J265=""," Nie wskazano PWR. ",IF(ISERROR(VLOOKUP(J265,'Listy punktów styku'!$B$11:$B$41,1,FALSE))," Nie wskazano PWR z listy.",""))&amp;
IF(P265=""," Nie wskazano FPS. ",IF(ISERROR(VLOOKUP(P265,'Listy punktów styku'!$B$44:$B$61,1,FALSE))," Nie wskazano FPS z listy.","")))</f>
        <v/>
      </c>
    </row>
    <row r="266" spans="1:22" s="8" customFormat="1" x14ac:dyDescent="0.35">
      <c r="A266" s="112">
        <v>252</v>
      </c>
      <c r="B266" s="113">
        <v>7757704</v>
      </c>
      <c r="C266" s="114" t="s">
        <v>1446</v>
      </c>
      <c r="D266" s="116" t="s">
        <v>1447</v>
      </c>
      <c r="E266" s="116"/>
      <c r="F266" s="116" t="s">
        <v>1448</v>
      </c>
      <c r="G266" s="24"/>
      <c r="H266" s="3"/>
      <c r="I266" s="93">
        <f t="shared" si="33"/>
        <v>0</v>
      </c>
      <c r="J266" s="2"/>
      <c r="K266" s="3"/>
      <c r="L266" s="94">
        <f t="shared" si="29"/>
        <v>0</v>
      </c>
      <c r="M266" s="4"/>
      <c r="N266" s="94">
        <f t="shared" si="30"/>
        <v>0</v>
      </c>
      <c r="O266" s="94">
        <f t="shared" si="31"/>
        <v>0</v>
      </c>
      <c r="P266" s="2"/>
      <c r="Q266" s="3"/>
      <c r="R266" s="94">
        <f t="shared" si="32"/>
        <v>0</v>
      </c>
      <c r="S266" s="3"/>
      <c r="T266" s="94">
        <f t="shared" si="34"/>
        <v>0</v>
      </c>
      <c r="U266" s="93">
        <f t="shared" si="35"/>
        <v>0</v>
      </c>
      <c r="V266" s="5" t="str">
        <f>IF(COUNTBLANK(G266:H266)+COUNTBLANK(J266:K266)+COUNTBLANK(M266:M266)+COUNTBLANK(P266:Q266)+COUNTBLANK(S266:S266)=8,"",
IF(G266&lt;Limity!$C$5," Data gotowości zbyt wczesna lub nie uzupełniona.","")&amp;
IF(G266&gt;Limity!$D$5," Data gotowości zbyt późna lub wypełnona nieprawidłowo.","")&amp;
IF(OR(ROUND(K266,2)&lt;=0,ROUND(Q266,2)&lt;=0,ROUND(M266,2)&lt;=0,ROUND(S266,2)&lt;=0,ROUND(H266,2)&lt;=0)," Co najmniej jedna wartość nie jest większa od zera.","")&amp;
IF(K266&gt;Limity!$D$6," Abonament za Usługę TD w Wariancie A ponad limit.","")&amp;
IF(Q266&gt;Limity!$D$7," Abonament za Usługę TD w Wariancie B ponad limit.","")&amp;
IF(Q266-K266&gt;Limity!$D$8," Różnica wartości abonamentów za Usługę TD wariantów A i B ponad limit.","")&amp;
IF(M266&gt;Limity!$D$9," Abonament za zwiększenie przepustowości w Wariancie A ponad limit.","")&amp;
IF(S266&gt;Limity!$D$10," Abonament za zwiększenie przepustowości w Wariancie B ponad limit.","")&amp;
IF(J266=""," Nie wskazano PWR. ",IF(ISERROR(VLOOKUP(J266,'Listy punktów styku'!$B$11:$B$41,1,FALSE))," Nie wskazano PWR z listy.",""))&amp;
IF(P266=""," Nie wskazano FPS. ",IF(ISERROR(VLOOKUP(P266,'Listy punktów styku'!$B$44:$B$61,1,FALSE))," Nie wskazano FPS z listy.","")))</f>
        <v/>
      </c>
    </row>
    <row r="267" spans="1:22" s="8" customFormat="1" x14ac:dyDescent="0.35">
      <c r="A267" s="112">
        <v>253</v>
      </c>
      <c r="B267" s="113">
        <v>3302634</v>
      </c>
      <c r="C267" s="114">
        <v>22017</v>
      </c>
      <c r="D267" s="116" t="s">
        <v>1061</v>
      </c>
      <c r="E267" s="116" t="s">
        <v>1079</v>
      </c>
      <c r="F267" s="116">
        <v>12</v>
      </c>
      <c r="G267" s="24"/>
      <c r="H267" s="3"/>
      <c r="I267" s="93">
        <f t="shared" si="33"/>
        <v>0</v>
      </c>
      <c r="J267" s="2"/>
      <c r="K267" s="3"/>
      <c r="L267" s="94">
        <f t="shared" si="29"/>
        <v>0</v>
      </c>
      <c r="M267" s="4"/>
      <c r="N267" s="94">
        <f t="shared" si="30"/>
        <v>0</v>
      </c>
      <c r="O267" s="94">
        <f t="shared" si="31"/>
        <v>0</v>
      </c>
      <c r="P267" s="2"/>
      <c r="Q267" s="3"/>
      <c r="R267" s="94">
        <f t="shared" si="32"/>
        <v>0</v>
      </c>
      <c r="S267" s="3"/>
      <c r="T267" s="94">
        <f t="shared" si="34"/>
        <v>0</v>
      </c>
      <c r="U267" s="93">
        <f t="shared" si="35"/>
        <v>0</v>
      </c>
      <c r="V267" s="5" t="str">
        <f>IF(COUNTBLANK(G267:H267)+COUNTBLANK(J267:K267)+COUNTBLANK(M267:M267)+COUNTBLANK(P267:Q267)+COUNTBLANK(S267:S267)=8,"",
IF(G267&lt;Limity!$C$5," Data gotowości zbyt wczesna lub nie uzupełniona.","")&amp;
IF(G267&gt;Limity!$D$5," Data gotowości zbyt późna lub wypełnona nieprawidłowo.","")&amp;
IF(OR(ROUND(K267,2)&lt;=0,ROUND(Q267,2)&lt;=0,ROUND(M267,2)&lt;=0,ROUND(S267,2)&lt;=0,ROUND(H267,2)&lt;=0)," Co najmniej jedna wartość nie jest większa od zera.","")&amp;
IF(K267&gt;Limity!$D$6," Abonament za Usługę TD w Wariancie A ponad limit.","")&amp;
IF(Q267&gt;Limity!$D$7," Abonament za Usługę TD w Wariancie B ponad limit.","")&amp;
IF(Q267-K267&gt;Limity!$D$8," Różnica wartości abonamentów za Usługę TD wariantów A i B ponad limit.","")&amp;
IF(M267&gt;Limity!$D$9," Abonament za zwiększenie przepustowości w Wariancie A ponad limit.","")&amp;
IF(S267&gt;Limity!$D$10," Abonament za zwiększenie przepustowości w Wariancie B ponad limit.","")&amp;
IF(J267=""," Nie wskazano PWR. ",IF(ISERROR(VLOOKUP(J267,'Listy punktów styku'!$B$11:$B$41,1,FALSE))," Nie wskazano PWR z listy.",""))&amp;
IF(P267=""," Nie wskazano FPS. ",IF(ISERROR(VLOOKUP(P267,'Listy punktów styku'!$B$44:$B$61,1,FALSE))," Nie wskazano FPS z listy.","")))</f>
        <v/>
      </c>
    </row>
    <row r="268" spans="1:22" s="8" customFormat="1" x14ac:dyDescent="0.35">
      <c r="A268" s="112">
        <v>254</v>
      </c>
      <c r="B268" s="113">
        <v>5298491</v>
      </c>
      <c r="C268" s="114">
        <v>13739</v>
      </c>
      <c r="D268" s="116" t="s">
        <v>764</v>
      </c>
      <c r="E268" s="116" t="s">
        <v>107</v>
      </c>
      <c r="F268" s="116">
        <v>8</v>
      </c>
      <c r="G268" s="24"/>
      <c r="H268" s="3"/>
      <c r="I268" s="93">
        <f t="shared" si="33"/>
        <v>0</v>
      </c>
      <c r="J268" s="2"/>
      <c r="K268" s="3"/>
      <c r="L268" s="94">
        <f t="shared" ref="L268:L313" si="40">ROUND(K268*(1+$C$10),2)</f>
        <v>0</v>
      </c>
      <c r="M268" s="4"/>
      <c r="N268" s="94">
        <f t="shared" ref="N268:N285" si="41">ROUND(M268*(1+$C$10),2)</f>
        <v>0</v>
      </c>
      <c r="O268" s="94">
        <f t="shared" ref="O268:O285" si="42">60*ROUND(K268*(1+$C$10),2)</f>
        <v>0</v>
      </c>
      <c r="P268" s="2"/>
      <c r="Q268" s="3"/>
      <c r="R268" s="94">
        <f t="shared" ref="R268:R312" si="43">ROUND(Q268*(1+$C$10),2)</f>
        <v>0</v>
      </c>
      <c r="S268" s="3"/>
      <c r="T268" s="94">
        <f t="shared" si="34"/>
        <v>0</v>
      </c>
      <c r="U268" s="93">
        <f t="shared" si="35"/>
        <v>0</v>
      </c>
      <c r="V268" s="5" t="str">
        <f>IF(COUNTBLANK(G268:H268)+COUNTBLANK(J268:K268)+COUNTBLANK(M268:M268)+COUNTBLANK(P268:Q268)+COUNTBLANK(S268:S268)=8,"",
IF(G268&lt;Limity!$C$5," Data gotowości zbyt wczesna lub nie uzupełniona.","")&amp;
IF(G268&gt;Limity!$D$5," Data gotowości zbyt późna lub wypełnona nieprawidłowo.","")&amp;
IF(OR(ROUND(K268,2)&lt;=0,ROUND(Q268,2)&lt;=0,ROUND(M268,2)&lt;=0,ROUND(S268,2)&lt;=0,ROUND(H268,2)&lt;=0)," Co najmniej jedna wartość nie jest większa od zera.","")&amp;
IF(K268&gt;Limity!$D$6," Abonament za Usługę TD w Wariancie A ponad limit.","")&amp;
IF(Q268&gt;Limity!$D$7," Abonament za Usługę TD w Wariancie B ponad limit.","")&amp;
IF(Q268-K268&gt;Limity!$D$8," Różnica wartości abonamentów za Usługę TD wariantów A i B ponad limit.","")&amp;
IF(M268&gt;Limity!$D$9," Abonament za zwiększenie przepustowości w Wariancie A ponad limit.","")&amp;
IF(S268&gt;Limity!$D$10," Abonament za zwiększenie przepustowości w Wariancie B ponad limit.","")&amp;
IF(J268=""," Nie wskazano PWR. ",IF(ISERROR(VLOOKUP(J268,'Listy punktów styku'!$B$11:$B$41,1,FALSE))," Nie wskazano PWR z listy.",""))&amp;
IF(P268=""," Nie wskazano FPS. ",IF(ISERROR(VLOOKUP(P268,'Listy punktów styku'!$B$44:$B$61,1,FALSE))," Nie wskazano FPS z listy.","")))</f>
        <v/>
      </c>
    </row>
    <row r="269" spans="1:22" s="8" customFormat="1" x14ac:dyDescent="0.35">
      <c r="A269" s="112">
        <v>255</v>
      </c>
      <c r="B269" s="113">
        <v>24572343</v>
      </c>
      <c r="C269" s="114">
        <v>115560</v>
      </c>
      <c r="D269" s="141" t="s">
        <v>1182</v>
      </c>
      <c r="E269" s="141" t="s">
        <v>1184</v>
      </c>
      <c r="F269" s="144" t="s">
        <v>1075</v>
      </c>
      <c r="G269" s="24"/>
      <c r="H269" s="3"/>
      <c r="I269" s="93">
        <f t="shared" ref="I269:I312" si="44">ROUND(H269*(1+$C$10),2)</f>
        <v>0</v>
      </c>
      <c r="J269" s="2"/>
      <c r="K269" s="3"/>
      <c r="L269" s="94">
        <f t="shared" si="40"/>
        <v>0</v>
      </c>
      <c r="M269" s="4"/>
      <c r="N269" s="94">
        <f t="shared" si="41"/>
        <v>0</v>
      </c>
      <c r="O269" s="94">
        <f t="shared" si="42"/>
        <v>0</v>
      </c>
      <c r="P269" s="2"/>
      <c r="Q269" s="3"/>
      <c r="R269" s="94">
        <f t="shared" si="43"/>
        <v>0</v>
      </c>
      <c r="S269" s="3"/>
      <c r="T269" s="94">
        <f t="shared" ref="T269:T286" si="45">ROUND(S269*(1+$C$10),2)</f>
        <v>0</v>
      </c>
      <c r="U269" s="93">
        <f t="shared" ref="U269:U286" si="46">60*ROUND(Q269*(1+$C$10),2)</f>
        <v>0</v>
      </c>
      <c r="V269" s="5" t="str">
        <f>IF(COUNTBLANK(G269:H269)+COUNTBLANK(J269:K269)+COUNTBLANK(M269:M269)+COUNTBLANK(P269:Q269)+COUNTBLANK(S269:S269)=8,"",
IF(G269&lt;Limity!$C$5," Data gotowości zbyt wczesna lub nie uzupełniona.","")&amp;
IF(G269&gt;Limity!$D$5," Data gotowości zbyt późna lub wypełnona nieprawidłowo.","")&amp;
IF(OR(ROUND(K269,2)&lt;=0,ROUND(Q269,2)&lt;=0,ROUND(M269,2)&lt;=0,ROUND(S269,2)&lt;=0,ROUND(H269,2)&lt;=0)," Co najmniej jedna wartość nie jest większa od zera.","")&amp;
IF(K269&gt;Limity!$D$6," Abonament za Usługę TD w Wariancie A ponad limit.","")&amp;
IF(Q269&gt;Limity!$D$7," Abonament za Usługę TD w Wariancie B ponad limit.","")&amp;
IF(Q269-K269&gt;Limity!$D$8," Różnica wartości abonamentów za Usługę TD wariantów A i B ponad limit.","")&amp;
IF(M269&gt;Limity!$D$9," Abonament za zwiększenie przepustowości w Wariancie A ponad limit.","")&amp;
IF(S269&gt;Limity!$D$10," Abonament za zwiększenie przepustowości w Wariancie B ponad limit.","")&amp;
IF(J269=""," Nie wskazano PWR. ",IF(ISERROR(VLOOKUP(J269,'Listy punktów styku'!$B$11:$B$41,1,FALSE))," Nie wskazano PWR z listy.",""))&amp;
IF(P269=""," Nie wskazano FPS. ",IF(ISERROR(VLOOKUP(P269,'Listy punktów styku'!$B$44:$B$61,1,FALSE))," Nie wskazano FPS z listy.","")))</f>
        <v/>
      </c>
    </row>
    <row r="270" spans="1:22" s="8" customFormat="1" x14ac:dyDescent="0.35">
      <c r="A270" s="112">
        <v>256</v>
      </c>
      <c r="B270" s="113">
        <v>6875251</v>
      </c>
      <c r="C270" s="114">
        <v>114499</v>
      </c>
      <c r="D270" s="116" t="s">
        <v>981</v>
      </c>
      <c r="E270" s="116" t="s">
        <v>982</v>
      </c>
      <c r="F270" s="116">
        <v>31</v>
      </c>
      <c r="G270" s="24"/>
      <c r="H270" s="3"/>
      <c r="I270" s="93">
        <f t="shared" si="44"/>
        <v>0</v>
      </c>
      <c r="J270" s="2"/>
      <c r="K270" s="3"/>
      <c r="L270" s="94">
        <f t="shared" si="40"/>
        <v>0</v>
      </c>
      <c r="M270" s="4"/>
      <c r="N270" s="94">
        <f t="shared" si="41"/>
        <v>0</v>
      </c>
      <c r="O270" s="94">
        <f t="shared" si="42"/>
        <v>0</v>
      </c>
      <c r="P270" s="2"/>
      <c r="Q270" s="3"/>
      <c r="R270" s="94">
        <f t="shared" si="43"/>
        <v>0</v>
      </c>
      <c r="S270" s="3"/>
      <c r="T270" s="94">
        <f t="shared" si="45"/>
        <v>0</v>
      </c>
      <c r="U270" s="93">
        <f t="shared" si="46"/>
        <v>0</v>
      </c>
      <c r="V270" s="5" t="str">
        <f>IF(COUNTBLANK(G270:H270)+COUNTBLANK(J270:K270)+COUNTBLANK(M270:M270)+COUNTBLANK(P270:Q270)+COUNTBLANK(S270:S270)=8,"",
IF(G270&lt;Limity!$C$5," Data gotowości zbyt wczesna lub nie uzupełniona.","")&amp;
IF(G270&gt;Limity!$D$5," Data gotowości zbyt późna lub wypełnona nieprawidłowo.","")&amp;
IF(OR(ROUND(K270,2)&lt;=0,ROUND(Q270,2)&lt;=0,ROUND(M270,2)&lt;=0,ROUND(S270,2)&lt;=0,ROUND(H270,2)&lt;=0)," Co najmniej jedna wartość nie jest większa od zera.","")&amp;
IF(K270&gt;Limity!$D$6," Abonament za Usługę TD w Wariancie A ponad limit.","")&amp;
IF(Q270&gt;Limity!$D$7," Abonament za Usługę TD w Wariancie B ponad limit.","")&amp;
IF(Q270-K270&gt;Limity!$D$8," Różnica wartości abonamentów za Usługę TD wariantów A i B ponad limit.","")&amp;
IF(M270&gt;Limity!$D$9," Abonament za zwiększenie przepustowości w Wariancie A ponad limit.","")&amp;
IF(S270&gt;Limity!$D$10," Abonament za zwiększenie przepustowości w Wariancie B ponad limit.","")&amp;
IF(J270=""," Nie wskazano PWR. ",IF(ISERROR(VLOOKUP(J270,'Listy punktów styku'!$B$11:$B$41,1,FALSE))," Nie wskazano PWR z listy.",""))&amp;
IF(P270=""," Nie wskazano FPS. ",IF(ISERROR(VLOOKUP(P270,'Listy punktów styku'!$B$44:$B$61,1,FALSE))," Nie wskazano FPS z listy.","")))</f>
        <v/>
      </c>
    </row>
    <row r="271" spans="1:22" s="8" customFormat="1" x14ac:dyDescent="0.35">
      <c r="A271" s="112">
        <v>257</v>
      </c>
      <c r="B271" s="113">
        <v>5546812</v>
      </c>
      <c r="C271" s="114">
        <v>5697</v>
      </c>
      <c r="D271" s="116" t="s">
        <v>920</v>
      </c>
      <c r="E271" s="116" t="s">
        <v>923</v>
      </c>
      <c r="F271" s="116">
        <v>41</v>
      </c>
      <c r="G271" s="24"/>
      <c r="H271" s="3"/>
      <c r="I271" s="93">
        <f t="shared" si="44"/>
        <v>0</v>
      </c>
      <c r="J271" s="2"/>
      <c r="K271" s="3"/>
      <c r="L271" s="94">
        <f t="shared" si="40"/>
        <v>0</v>
      </c>
      <c r="M271" s="4"/>
      <c r="N271" s="94">
        <f t="shared" si="41"/>
        <v>0</v>
      </c>
      <c r="O271" s="94">
        <f t="shared" si="42"/>
        <v>0</v>
      </c>
      <c r="P271" s="2"/>
      <c r="Q271" s="3"/>
      <c r="R271" s="94">
        <f t="shared" si="43"/>
        <v>0</v>
      </c>
      <c r="S271" s="3"/>
      <c r="T271" s="94">
        <f t="shared" si="45"/>
        <v>0</v>
      </c>
      <c r="U271" s="93">
        <f t="shared" si="46"/>
        <v>0</v>
      </c>
      <c r="V271" s="5" t="str">
        <f>IF(COUNTBLANK(G271:H271)+COUNTBLANK(J271:K271)+COUNTBLANK(M271:M271)+COUNTBLANK(P271:Q271)+COUNTBLANK(S271:S271)=8,"",
IF(G271&lt;Limity!$C$5," Data gotowości zbyt wczesna lub nie uzupełniona.","")&amp;
IF(G271&gt;Limity!$D$5," Data gotowości zbyt późna lub wypełnona nieprawidłowo.","")&amp;
IF(OR(ROUND(K271,2)&lt;=0,ROUND(Q271,2)&lt;=0,ROUND(M271,2)&lt;=0,ROUND(S271,2)&lt;=0,ROUND(H271,2)&lt;=0)," Co najmniej jedna wartość nie jest większa od zera.","")&amp;
IF(K271&gt;Limity!$D$6," Abonament za Usługę TD w Wariancie A ponad limit.","")&amp;
IF(Q271&gt;Limity!$D$7," Abonament za Usługę TD w Wariancie B ponad limit.","")&amp;
IF(Q271-K271&gt;Limity!$D$8," Różnica wartości abonamentów za Usługę TD wariantów A i B ponad limit.","")&amp;
IF(M271&gt;Limity!$D$9," Abonament za zwiększenie przepustowości w Wariancie A ponad limit.","")&amp;
IF(S271&gt;Limity!$D$10," Abonament za zwiększenie przepustowości w Wariancie B ponad limit.","")&amp;
IF(J271=""," Nie wskazano PWR. ",IF(ISERROR(VLOOKUP(J271,'Listy punktów styku'!$B$11:$B$41,1,FALSE))," Nie wskazano PWR z listy.",""))&amp;
IF(P271=""," Nie wskazano FPS. ",IF(ISERROR(VLOOKUP(P271,'Listy punktów styku'!$B$44:$B$61,1,FALSE))," Nie wskazano FPS z listy.","")))</f>
        <v/>
      </c>
    </row>
    <row r="272" spans="1:22" s="8" customFormat="1" x14ac:dyDescent="0.35">
      <c r="A272" s="112">
        <v>258</v>
      </c>
      <c r="B272" s="113">
        <v>66286579</v>
      </c>
      <c r="C272" s="114" t="s">
        <v>988</v>
      </c>
      <c r="D272" s="116" t="s">
        <v>972</v>
      </c>
      <c r="E272" s="116" t="s">
        <v>973</v>
      </c>
      <c r="F272" s="116">
        <v>7</v>
      </c>
      <c r="G272" s="24"/>
      <c r="H272" s="3"/>
      <c r="I272" s="93">
        <f t="shared" si="44"/>
        <v>0</v>
      </c>
      <c r="J272" s="2"/>
      <c r="K272" s="3"/>
      <c r="L272" s="94">
        <f t="shared" si="40"/>
        <v>0</v>
      </c>
      <c r="M272" s="4"/>
      <c r="N272" s="94">
        <f t="shared" si="41"/>
        <v>0</v>
      </c>
      <c r="O272" s="94">
        <f t="shared" si="42"/>
        <v>0</v>
      </c>
      <c r="P272" s="2"/>
      <c r="Q272" s="3"/>
      <c r="R272" s="94">
        <f t="shared" si="43"/>
        <v>0</v>
      </c>
      <c r="S272" s="3"/>
      <c r="T272" s="94">
        <f t="shared" si="45"/>
        <v>0</v>
      </c>
      <c r="U272" s="93">
        <f t="shared" si="46"/>
        <v>0</v>
      </c>
      <c r="V272" s="5" t="str">
        <f>IF(COUNTBLANK(G272:H272)+COUNTBLANK(J272:K272)+COUNTBLANK(M272:M272)+COUNTBLANK(P272:Q272)+COUNTBLANK(S272:S272)=8,"",
IF(G272&lt;Limity!$C$5," Data gotowości zbyt wczesna lub nie uzupełniona.","")&amp;
IF(G272&gt;Limity!$D$5," Data gotowości zbyt późna lub wypełnona nieprawidłowo.","")&amp;
IF(OR(ROUND(K272,2)&lt;=0,ROUND(Q272,2)&lt;=0,ROUND(M272,2)&lt;=0,ROUND(S272,2)&lt;=0,ROUND(H272,2)&lt;=0)," Co najmniej jedna wartość nie jest większa od zera.","")&amp;
IF(K272&gt;Limity!$D$6," Abonament za Usługę TD w Wariancie A ponad limit.","")&amp;
IF(Q272&gt;Limity!$D$7," Abonament za Usługę TD w Wariancie B ponad limit.","")&amp;
IF(Q272-K272&gt;Limity!$D$8," Różnica wartości abonamentów za Usługę TD wariantów A i B ponad limit.","")&amp;
IF(M272&gt;Limity!$D$9," Abonament za zwiększenie przepustowości w Wariancie A ponad limit.","")&amp;
IF(S272&gt;Limity!$D$10," Abonament za zwiększenie przepustowości w Wariancie B ponad limit.","")&amp;
IF(J272=""," Nie wskazano PWR. ",IF(ISERROR(VLOOKUP(J272,'Listy punktów styku'!$B$11:$B$41,1,FALSE))," Nie wskazano PWR z listy.",""))&amp;
IF(P272=""," Nie wskazano FPS. ",IF(ISERROR(VLOOKUP(P272,'Listy punktów styku'!$B$44:$B$61,1,FALSE))," Nie wskazano FPS z listy.","")))</f>
        <v/>
      </c>
    </row>
    <row r="273" spans="1:22" s="8" customFormat="1" x14ac:dyDescent="0.35">
      <c r="A273" s="112">
        <v>259</v>
      </c>
      <c r="B273" s="113">
        <v>28736710</v>
      </c>
      <c r="C273" s="114" t="s">
        <v>988</v>
      </c>
      <c r="D273" s="116" t="s">
        <v>972</v>
      </c>
      <c r="E273" s="116" t="s">
        <v>973</v>
      </c>
      <c r="F273" s="116" t="s">
        <v>1538</v>
      </c>
      <c r="G273" s="24"/>
      <c r="H273" s="3"/>
      <c r="I273" s="93">
        <f t="shared" si="44"/>
        <v>0</v>
      </c>
      <c r="J273" s="2"/>
      <c r="K273" s="3"/>
      <c r="L273" s="94">
        <f t="shared" si="40"/>
        <v>0</v>
      </c>
      <c r="M273" s="4"/>
      <c r="N273" s="94">
        <f t="shared" si="41"/>
        <v>0</v>
      </c>
      <c r="O273" s="94">
        <f t="shared" si="42"/>
        <v>0</v>
      </c>
      <c r="P273" s="2"/>
      <c r="Q273" s="3"/>
      <c r="R273" s="94">
        <f t="shared" si="43"/>
        <v>0</v>
      </c>
      <c r="S273" s="3"/>
      <c r="T273" s="94">
        <f t="shared" si="45"/>
        <v>0</v>
      </c>
      <c r="U273" s="93">
        <f t="shared" si="46"/>
        <v>0</v>
      </c>
      <c r="V273" s="5" t="str">
        <f>IF(COUNTBLANK(G273:H273)+COUNTBLANK(J273:K273)+COUNTBLANK(M273:M273)+COUNTBLANK(P273:Q273)+COUNTBLANK(S273:S273)=8,"",
IF(G273&lt;Limity!$C$5," Data gotowości zbyt wczesna lub nie uzupełniona.","")&amp;
IF(G273&gt;Limity!$D$5," Data gotowości zbyt późna lub wypełnona nieprawidłowo.","")&amp;
IF(OR(ROUND(K273,2)&lt;=0,ROUND(Q273,2)&lt;=0,ROUND(M273,2)&lt;=0,ROUND(S273,2)&lt;=0,ROUND(H273,2)&lt;=0)," Co najmniej jedna wartość nie jest większa od zera.","")&amp;
IF(K273&gt;Limity!$D$6," Abonament za Usługę TD w Wariancie A ponad limit.","")&amp;
IF(Q273&gt;Limity!$D$7," Abonament za Usługę TD w Wariancie B ponad limit.","")&amp;
IF(Q273-K273&gt;Limity!$D$8," Różnica wartości abonamentów za Usługę TD wariantów A i B ponad limit.","")&amp;
IF(M273&gt;Limity!$D$9," Abonament za zwiększenie przepustowości w Wariancie A ponad limit.","")&amp;
IF(S273&gt;Limity!$D$10," Abonament za zwiększenie przepustowości w Wariancie B ponad limit.","")&amp;
IF(J273=""," Nie wskazano PWR. ",IF(ISERROR(VLOOKUP(J273,'Listy punktów styku'!$B$11:$B$41,1,FALSE))," Nie wskazano PWR z listy.",""))&amp;
IF(P273=""," Nie wskazano FPS. ",IF(ISERROR(VLOOKUP(P273,'Listy punktów styku'!$B$44:$B$61,1,FALSE))," Nie wskazano FPS z listy.","")))</f>
        <v/>
      </c>
    </row>
    <row r="274" spans="1:22" s="8" customFormat="1" x14ac:dyDescent="0.35">
      <c r="A274" s="112">
        <v>260</v>
      </c>
      <c r="B274" s="113">
        <v>5548244</v>
      </c>
      <c r="C274" s="114">
        <v>27397</v>
      </c>
      <c r="D274" s="116" t="s">
        <v>770</v>
      </c>
      <c r="E274" s="116" t="s">
        <v>107</v>
      </c>
      <c r="F274" s="116">
        <v>2</v>
      </c>
      <c r="G274" s="24"/>
      <c r="H274" s="3"/>
      <c r="I274" s="93">
        <f t="shared" si="44"/>
        <v>0</v>
      </c>
      <c r="J274" s="2"/>
      <c r="K274" s="3"/>
      <c r="L274" s="94">
        <f t="shared" si="40"/>
        <v>0</v>
      </c>
      <c r="M274" s="4"/>
      <c r="N274" s="94">
        <f t="shared" si="41"/>
        <v>0</v>
      </c>
      <c r="O274" s="94">
        <f t="shared" si="42"/>
        <v>0</v>
      </c>
      <c r="P274" s="2"/>
      <c r="Q274" s="3"/>
      <c r="R274" s="94">
        <f t="shared" si="43"/>
        <v>0</v>
      </c>
      <c r="S274" s="3"/>
      <c r="T274" s="94">
        <f t="shared" si="45"/>
        <v>0</v>
      </c>
      <c r="U274" s="93">
        <f t="shared" si="46"/>
        <v>0</v>
      </c>
      <c r="V274" s="5" t="str">
        <f>IF(COUNTBLANK(G274:H274)+COUNTBLANK(J274:K274)+COUNTBLANK(M274:M274)+COUNTBLANK(P274:Q274)+COUNTBLANK(S274:S274)=8,"",
IF(G274&lt;Limity!$C$5," Data gotowości zbyt wczesna lub nie uzupełniona.","")&amp;
IF(G274&gt;Limity!$D$5," Data gotowości zbyt późna lub wypełnona nieprawidłowo.","")&amp;
IF(OR(ROUND(K274,2)&lt;=0,ROUND(Q274,2)&lt;=0,ROUND(M274,2)&lt;=0,ROUND(S274,2)&lt;=0,ROUND(H274,2)&lt;=0)," Co najmniej jedna wartość nie jest większa od zera.","")&amp;
IF(K274&gt;Limity!$D$6," Abonament za Usługę TD w Wariancie A ponad limit.","")&amp;
IF(Q274&gt;Limity!$D$7," Abonament za Usługę TD w Wariancie B ponad limit.","")&amp;
IF(Q274-K274&gt;Limity!$D$8," Różnica wartości abonamentów za Usługę TD wariantów A i B ponad limit.","")&amp;
IF(M274&gt;Limity!$D$9," Abonament za zwiększenie przepustowości w Wariancie A ponad limit.","")&amp;
IF(S274&gt;Limity!$D$10," Abonament za zwiększenie przepustowości w Wariancie B ponad limit.","")&amp;
IF(J274=""," Nie wskazano PWR. ",IF(ISERROR(VLOOKUP(J274,'Listy punktów styku'!$B$11:$B$41,1,FALSE))," Nie wskazano PWR z listy.",""))&amp;
IF(P274=""," Nie wskazano FPS. ",IF(ISERROR(VLOOKUP(P274,'Listy punktów styku'!$B$44:$B$61,1,FALSE))," Nie wskazano FPS z listy.","")))</f>
        <v/>
      </c>
    </row>
    <row r="275" spans="1:22" s="8" customFormat="1" x14ac:dyDescent="0.35">
      <c r="A275" s="112">
        <v>261</v>
      </c>
      <c r="B275" s="113">
        <v>5561301</v>
      </c>
      <c r="C275" s="114">
        <v>91104</v>
      </c>
      <c r="D275" s="116" t="s">
        <v>774</v>
      </c>
      <c r="E275" s="116" t="s">
        <v>99</v>
      </c>
      <c r="F275" s="116">
        <v>208</v>
      </c>
      <c r="G275" s="24"/>
      <c r="H275" s="3"/>
      <c r="I275" s="93">
        <f t="shared" si="44"/>
        <v>0</v>
      </c>
      <c r="J275" s="2"/>
      <c r="K275" s="3"/>
      <c r="L275" s="94">
        <f t="shared" si="40"/>
        <v>0</v>
      </c>
      <c r="M275" s="4"/>
      <c r="N275" s="94">
        <f t="shared" si="41"/>
        <v>0</v>
      </c>
      <c r="O275" s="94">
        <f t="shared" si="42"/>
        <v>0</v>
      </c>
      <c r="P275" s="2"/>
      <c r="Q275" s="3"/>
      <c r="R275" s="94">
        <f t="shared" si="43"/>
        <v>0</v>
      </c>
      <c r="S275" s="3"/>
      <c r="T275" s="94">
        <f t="shared" si="45"/>
        <v>0</v>
      </c>
      <c r="U275" s="93">
        <f t="shared" si="46"/>
        <v>0</v>
      </c>
      <c r="V275" s="5" t="str">
        <f>IF(COUNTBLANK(G275:H275)+COUNTBLANK(J275:K275)+COUNTBLANK(M275:M275)+COUNTBLANK(P275:Q275)+COUNTBLANK(S275:S275)=8,"",
IF(G275&lt;Limity!$C$5," Data gotowości zbyt wczesna lub nie uzupełniona.","")&amp;
IF(G275&gt;Limity!$D$5," Data gotowości zbyt późna lub wypełnona nieprawidłowo.","")&amp;
IF(OR(ROUND(K275,2)&lt;=0,ROUND(Q275,2)&lt;=0,ROUND(M275,2)&lt;=0,ROUND(S275,2)&lt;=0,ROUND(H275,2)&lt;=0)," Co najmniej jedna wartość nie jest większa od zera.","")&amp;
IF(K275&gt;Limity!$D$6," Abonament za Usługę TD w Wariancie A ponad limit.","")&amp;
IF(Q275&gt;Limity!$D$7," Abonament za Usługę TD w Wariancie B ponad limit.","")&amp;
IF(Q275-K275&gt;Limity!$D$8," Różnica wartości abonamentów za Usługę TD wariantów A i B ponad limit.","")&amp;
IF(M275&gt;Limity!$D$9," Abonament za zwiększenie przepustowości w Wariancie A ponad limit.","")&amp;
IF(S275&gt;Limity!$D$10," Abonament za zwiększenie przepustowości w Wariancie B ponad limit.","")&amp;
IF(J275=""," Nie wskazano PWR. ",IF(ISERROR(VLOOKUP(J275,'Listy punktów styku'!$B$11:$B$41,1,FALSE))," Nie wskazano PWR z listy.",""))&amp;
IF(P275=""," Nie wskazano FPS. ",IF(ISERROR(VLOOKUP(P275,'Listy punktów styku'!$B$44:$B$61,1,FALSE))," Nie wskazano FPS z listy.","")))</f>
        <v/>
      </c>
    </row>
    <row r="276" spans="1:22" s="8" customFormat="1" x14ac:dyDescent="0.35">
      <c r="A276" s="112">
        <v>262</v>
      </c>
      <c r="B276" s="113">
        <v>5987091</v>
      </c>
      <c r="C276" s="114">
        <v>43846</v>
      </c>
      <c r="D276" s="141" t="s">
        <v>775</v>
      </c>
      <c r="E276" s="141" t="s">
        <v>1276</v>
      </c>
      <c r="F276" s="141" t="s">
        <v>1078</v>
      </c>
      <c r="G276" s="24"/>
      <c r="H276" s="3"/>
      <c r="I276" s="93">
        <f t="shared" si="44"/>
        <v>0</v>
      </c>
      <c r="J276" s="2"/>
      <c r="K276" s="3"/>
      <c r="L276" s="94">
        <f t="shared" si="40"/>
        <v>0</v>
      </c>
      <c r="M276" s="4"/>
      <c r="N276" s="94">
        <f t="shared" si="41"/>
        <v>0</v>
      </c>
      <c r="O276" s="94">
        <f t="shared" si="42"/>
        <v>0</v>
      </c>
      <c r="P276" s="2"/>
      <c r="Q276" s="3"/>
      <c r="R276" s="94">
        <f t="shared" si="43"/>
        <v>0</v>
      </c>
      <c r="S276" s="3"/>
      <c r="T276" s="94">
        <f t="shared" si="45"/>
        <v>0</v>
      </c>
      <c r="U276" s="93">
        <f t="shared" si="46"/>
        <v>0</v>
      </c>
      <c r="V276" s="5" t="str">
        <f>IF(COUNTBLANK(G276:H276)+COUNTBLANK(J276:K276)+COUNTBLANK(M276:M276)+COUNTBLANK(P276:Q276)+COUNTBLANK(S276:S276)=8,"",
IF(G276&lt;Limity!$C$5," Data gotowości zbyt wczesna lub nie uzupełniona.","")&amp;
IF(G276&gt;Limity!$D$5," Data gotowości zbyt późna lub wypełnona nieprawidłowo.","")&amp;
IF(OR(ROUND(K276,2)&lt;=0,ROUND(Q276,2)&lt;=0,ROUND(M276,2)&lt;=0,ROUND(S276,2)&lt;=0,ROUND(H276,2)&lt;=0)," Co najmniej jedna wartość nie jest większa od zera.","")&amp;
IF(K276&gt;Limity!$D$6," Abonament za Usługę TD w Wariancie A ponad limit.","")&amp;
IF(Q276&gt;Limity!$D$7," Abonament za Usługę TD w Wariancie B ponad limit.","")&amp;
IF(Q276-K276&gt;Limity!$D$8," Różnica wartości abonamentów za Usługę TD wariantów A i B ponad limit.","")&amp;
IF(M276&gt;Limity!$D$9," Abonament za zwiększenie przepustowości w Wariancie A ponad limit.","")&amp;
IF(S276&gt;Limity!$D$10," Abonament za zwiększenie przepustowości w Wariancie B ponad limit.","")&amp;
IF(J276=""," Nie wskazano PWR. ",IF(ISERROR(VLOOKUP(J276,'Listy punktów styku'!$B$11:$B$41,1,FALSE))," Nie wskazano PWR z listy.",""))&amp;
IF(P276=""," Nie wskazano FPS. ",IF(ISERROR(VLOOKUP(P276,'Listy punktów styku'!$B$44:$B$61,1,FALSE))," Nie wskazano FPS z listy.","")))</f>
        <v/>
      </c>
    </row>
    <row r="277" spans="1:22" s="8" customFormat="1" x14ac:dyDescent="0.35">
      <c r="A277" s="112">
        <v>263</v>
      </c>
      <c r="B277" s="113">
        <v>16794484</v>
      </c>
      <c r="C277" s="114">
        <v>43493</v>
      </c>
      <c r="D277" s="141" t="s">
        <v>775</v>
      </c>
      <c r="E277" s="141" t="s">
        <v>1172</v>
      </c>
      <c r="F277" s="147" t="s">
        <v>1392</v>
      </c>
      <c r="G277" s="24"/>
      <c r="H277" s="3"/>
      <c r="I277" s="93">
        <f t="shared" si="44"/>
        <v>0</v>
      </c>
      <c r="J277" s="2"/>
      <c r="K277" s="3"/>
      <c r="L277" s="94">
        <f t="shared" si="40"/>
        <v>0</v>
      </c>
      <c r="M277" s="4"/>
      <c r="N277" s="94">
        <f t="shared" si="41"/>
        <v>0</v>
      </c>
      <c r="O277" s="94">
        <f t="shared" si="42"/>
        <v>0</v>
      </c>
      <c r="P277" s="2"/>
      <c r="Q277" s="3"/>
      <c r="R277" s="94">
        <f t="shared" si="43"/>
        <v>0</v>
      </c>
      <c r="S277" s="3"/>
      <c r="T277" s="94">
        <f t="shared" si="45"/>
        <v>0</v>
      </c>
      <c r="U277" s="93">
        <f t="shared" si="46"/>
        <v>0</v>
      </c>
      <c r="V277" s="5" t="str">
        <f>IF(COUNTBLANK(G277:H277)+COUNTBLANK(J277:K277)+COUNTBLANK(M277:M277)+COUNTBLANK(P277:Q277)+COUNTBLANK(S277:S277)=8,"",
IF(G277&lt;Limity!$C$5," Data gotowości zbyt wczesna lub nie uzupełniona.","")&amp;
IF(G277&gt;Limity!$D$5," Data gotowości zbyt późna lub wypełnona nieprawidłowo.","")&amp;
IF(OR(ROUND(K277,2)&lt;=0,ROUND(Q277,2)&lt;=0,ROUND(M277,2)&lt;=0,ROUND(S277,2)&lt;=0,ROUND(H277,2)&lt;=0)," Co najmniej jedna wartość nie jest większa od zera.","")&amp;
IF(K277&gt;Limity!$D$6," Abonament za Usługę TD w Wariancie A ponad limit.","")&amp;
IF(Q277&gt;Limity!$D$7," Abonament za Usługę TD w Wariancie B ponad limit.","")&amp;
IF(Q277-K277&gt;Limity!$D$8," Różnica wartości abonamentów za Usługę TD wariantów A i B ponad limit.","")&amp;
IF(M277&gt;Limity!$D$9," Abonament za zwiększenie przepustowości w Wariancie A ponad limit.","")&amp;
IF(S277&gt;Limity!$D$10," Abonament za zwiększenie przepustowości w Wariancie B ponad limit.","")&amp;
IF(J277=""," Nie wskazano PWR. ",IF(ISERROR(VLOOKUP(J277,'Listy punktów styku'!$B$11:$B$41,1,FALSE))," Nie wskazano PWR z listy.",""))&amp;
IF(P277=""," Nie wskazano FPS. ",IF(ISERROR(VLOOKUP(P277,'Listy punktów styku'!$B$44:$B$61,1,FALSE))," Nie wskazano FPS z listy.","")))</f>
        <v/>
      </c>
    </row>
    <row r="278" spans="1:22" s="8" customFormat="1" x14ac:dyDescent="0.35">
      <c r="A278" s="112">
        <v>264</v>
      </c>
      <c r="B278" s="113">
        <v>83686686</v>
      </c>
      <c r="C278" s="114">
        <v>278055</v>
      </c>
      <c r="D278" s="141" t="s">
        <v>1511</v>
      </c>
      <c r="E278" s="141" t="s">
        <v>1512</v>
      </c>
      <c r="F278" s="116">
        <v>115</v>
      </c>
      <c r="G278" s="24"/>
      <c r="H278" s="3"/>
      <c r="I278" s="93">
        <f t="shared" si="44"/>
        <v>0</v>
      </c>
      <c r="J278" s="2"/>
      <c r="K278" s="3"/>
      <c r="L278" s="94">
        <f t="shared" si="40"/>
        <v>0</v>
      </c>
      <c r="M278" s="4"/>
      <c r="N278" s="94">
        <f t="shared" si="41"/>
        <v>0</v>
      </c>
      <c r="O278" s="94">
        <f t="shared" si="42"/>
        <v>0</v>
      </c>
      <c r="P278" s="2"/>
      <c r="Q278" s="3"/>
      <c r="R278" s="94">
        <f t="shared" si="43"/>
        <v>0</v>
      </c>
      <c r="S278" s="3"/>
      <c r="T278" s="94">
        <f t="shared" si="45"/>
        <v>0</v>
      </c>
      <c r="U278" s="93">
        <f t="shared" si="46"/>
        <v>0</v>
      </c>
      <c r="V278" s="5" t="str">
        <f>IF(COUNTBLANK(G278:H278)+COUNTBLANK(J278:K278)+COUNTBLANK(M278:M278)+COUNTBLANK(P278:Q278)+COUNTBLANK(S278:S278)=8,"",
IF(G278&lt;Limity!$C$5," Data gotowości zbyt wczesna lub nie uzupełniona.","")&amp;
IF(G278&gt;Limity!$D$5," Data gotowości zbyt późna lub wypełnona nieprawidłowo.","")&amp;
IF(OR(ROUND(K278,2)&lt;=0,ROUND(Q278,2)&lt;=0,ROUND(M278,2)&lt;=0,ROUND(S278,2)&lt;=0,ROUND(H278,2)&lt;=0)," Co najmniej jedna wartość nie jest większa od zera.","")&amp;
IF(K278&gt;Limity!$D$6," Abonament za Usługę TD w Wariancie A ponad limit.","")&amp;
IF(Q278&gt;Limity!$D$7," Abonament za Usługę TD w Wariancie B ponad limit.","")&amp;
IF(Q278-K278&gt;Limity!$D$8," Różnica wartości abonamentów za Usługę TD wariantów A i B ponad limit.","")&amp;
IF(M278&gt;Limity!$D$9," Abonament za zwiększenie przepustowości w Wariancie A ponad limit.","")&amp;
IF(S278&gt;Limity!$D$10," Abonament za zwiększenie przepustowości w Wariancie B ponad limit.","")&amp;
IF(J278=""," Nie wskazano PWR. ",IF(ISERROR(VLOOKUP(J278,'Listy punktów styku'!$B$11:$B$41,1,FALSE))," Nie wskazano PWR z listy.",""))&amp;
IF(P278=""," Nie wskazano FPS. ",IF(ISERROR(VLOOKUP(P278,'Listy punktów styku'!$B$44:$B$61,1,FALSE))," Nie wskazano FPS z listy.","")))</f>
        <v/>
      </c>
    </row>
    <row r="279" spans="1:22" s="8" customFormat="1" x14ac:dyDescent="0.35">
      <c r="A279" s="112">
        <v>265</v>
      </c>
      <c r="B279" s="113">
        <v>28180778</v>
      </c>
      <c r="C279" s="114">
        <v>276162</v>
      </c>
      <c r="D279" s="141" t="s">
        <v>1559</v>
      </c>
      <c r="E279" s="141" t="s">
        <v>1560</v>
      </c>
      <c r="F279" s="145">
        <v>11</v>
      </c>
      <c r="G279" s="24"/>
      <c r="H279" s="3"/>
      <c r="I279" s="93">
        <f t="shared" si="44"/>
        <v>0</v>
      </c>
      <c r="J279" s="2"/>
      <c r="K279" s="3"/>
      <c r="L279" s="94">
        <f t="shared" si="40"/>
        <v>0</v>
      </c>
      <c r="M279" s="4"/>
      <c r="N279" s="94">
        <f t="shared" si="41"/>
        <v>0</v>
      </c>
      <c r="O279" s="94">
        <f t="shared" si="42"/>
        <v>0</v>
      </c>
      <c r="P279" s="2"/>
      <c r="Q279" s="3"/>
      <c r="R279" s="94">
        <f t="shared" si="43"/>
        <v>0</v>
      </c>
      <c r="S279" s="3"/>
      <c r="T279" s="94">
        <f t="shared" si="45"/>
        <v>0</v>
      </c>
      <c r="U279" s="93">
        <f t="shared" si="46"/>
        <v>0</v>
      </c>
      <c r="V279" s="5" t="str">
        <f>IF(COUNTBLANK(G279:H279)+COUNTBLANK(J279:K279)+COUNTBLANK(M279:M279)+COUNTBLANK(P279:Q279)+COUNTBLANK(S279:S279)=8,"",
IF(G279&lt;Limity!$C$5," Data gotowości zbyt wczesna lub nie uzupełniona.","")&amp;
IF(G279&gt;Limity!$D$5," Data gotowości zbyt późna lub wypełnona nieprawidłowo.","")&amp;
IF(OR(ROUND(K279,2)&lt;=0,ROUND(Q279,2)&lt;=0,ROUND(M279,2)&lt;=0,ROUND(S279,2)&lt;=0,ROUND(H279,2)&lt;=0)," Co najmniej jedna wartość nie jest większa od zera.","")&amp;
IF(K279&gt;Limity!$D$6," Abonament za Usługę TD w Wariancie A ponad limit.","")&amp;
IF(Q279&gt;Limity!$D$7," Abonament za Usługę TD w Wariancie B ponad limit.","")&amp;
IF(Q279-K279&gt;Limity!$D$8," Różnica wartości abonamentów za Usługę TD wariantów A i B ponad limit.","")&amp;
IF(M279&gt;Limity!$D$9," Abonament za zwiększenie przepustowości w Wariancie A ponad limit.","")&amp;
IF(S279&gt;Limity!$D$10," Abonament za zwiększenie przepustowości w Wariancie B ponad limit.","")&amp;
IF(J279=""," Nie wskazano PWR. ",IF(ISERROR(VLOOKUP(J279,'Listy punktów styku'!$B$11:$B$41,1,FALSE))," Nie wskazano PWR z listy.",""))&amp;
IF(P279=""," Nie wskazano FPS. ",IF(ISERROR(VLOOKUP(P279,'Listy punktów styku'!$B$44:$B$61,1,FALSE))," Nie wskazano FPS z listy.","")))</f>
        <v/>
      </c>
    </row>
    <row r="280" spans="1:22" s="8" customFormat="1" x14ac:dyDescent="0.35">
      <c r="A280" s="112">
        <v>266</v>
      </c>
      <c r="B280" s="113">
        <v>98389517</v>
      </c>
      <c r="C280" s="114">
        <v>277513</v>
      </c>
      <c r="D280" s="141" t="s">
        <v>1452</v>
      </c>
      <c r="E280" s="155" t="s">
        <v>1527</v>
      </c>
      <c r="F280" s="116">
        <v>3</v>
      </c>
      <c r="G280" s="24"/>
      <c r="H280" s="3"/>
      <c r="I280" s="93">
        <f t="shared" si="44"/>
        <v>0</v>
      </c>
      <c r="J280" s="2"/>
      <c r="K280" s="3"/>
      <c r="L280" s="94">
        <f t="shared" si="40"/>
        <v>0</v>
      </c>
      <c r="M280" s="4"/>
      <c r="N280" s="94">
        <f t="shared" si="41"/>
        <v>0</v>
      </c>
      <c r="O280" s="94">
        <f t="shared" si="42"/>
        <v>0</v>
      </c>
      <c r="P280" s="2"/>
      <c r="Q280" s="3"/>
      <c r="R280" s="94">
        <f t="shared" si="43"/>
        <v>0</v>
      </c>
      <c r="S280" s="3"/>
      <c r="T280" s="94">
        <f t="shared" si="45"/>
        <v>0</v>
      </c>
      <c r="U280" s="93">
        <f t="shared" si="46"/>
        <v>0</v>
      </c>
      <c r="V280" s="5" t="str">
        <f>IF(COUNTBLANK(G280:H280)+COUNTBLANK(J280:K280)+COUNTBLANK(M280:M280)+COUNTBLANK(P280:Q280)+COUNTBLANK(S280:S280)=8,"",
IF(G280&lt;Limity!$C$5," Data gotowości zbyt wczesna lub nie uzupełniona.","")&amp;
IF(G280&gt;Limity!$D$5," Data gotowości zbyt późna lub wypełnona nieprawidłowo.","")&amp;
IF(OR(ROUND(K280,2)&lt;=0,ROUND(Q280,2)&lt;=0,ROUND(M280,2)&lt;=0,ROUND(S280,2)&lt;=0,ROUND(H280,2)&lt;=0)," Co najmniej jedna wartość nie jest większa od zera.","")&amp;
IF(K280&gt;Limity!$D$6," Abonament za Usługę TD w Wariancie A ponad limit.","")&amp;
IF(Q280&gt;Limity!$D$7," Abonament za Usługę TD w Wariancie B ponad limit.","")&amp;
IF(Q280-K280&gt;Limity!$D$8," Różnica wartości abonamentów za Usługę TD wariantów A i B ponad limit.","")&amp;
IF(M280&gt;Limity!$D$9," Abonament za zwiększenie przepustowości w Wariancie A ponad limit.","")&amp;
IF(S280&gt;Limity!$D$10," Abonament za zwiększenie przepustowości w Wariancie B ponad limit.","")&amp;
IF(J280=""," Nie wskazano PWR. ",IF(ISERROR(VLOOKUP(J280,'Listy punktów styku'!$B$11:$B$41,1,FALSE))," Nie wskazano PWR z listy.",""))&amp;
IF(P280=""," Nie wskazano FPS. ",IF(ISERROR(VLOOKUP(P280,'Listy punktów styku'!$B$44:$B$61,1,FALSE))," Nie wskazano FPS z listy.","")))</f>
        <v/>
      </c>
    </row>
    <row r="281" spans="1:22" s="8" customFormat="1" x14ac:dyDescent="0.35">
      <c r="A281" s="112">
        <v>267</v>
      </c>
      <c r="B281" s="113">
        <v>9946304</v>
      </c>
      <c r="C281" s="114">
        <v>68374</v>
      </c>
      <c r="D281" s="141" t="s">
        <v>1314</v>
      </c>
      <c r="E281" s="141" t="s">
        <v>1315</v>
      </c>
      <c r="F281" s="141" t="s">
        <v>1077</v>
      </c>
      <c r="G281" s="24"/>
      <c r="H281" s="3"/>
      <c r="I281" s="93">
        <f t="shared" si="44"/>
        <v>0</v>
      </c>
      <c r="J281" s="2"/>
      <c r="K281" s="3"/>
      <c r="L281" s="94">
        <f t="shared" si="40"/>
        <v>0</v>
      </c>
      <c r="M281" s="4"/>
      <c r="N281" s="94">
        <f t="shared" si="41"/>
        <v>0</v>
      </c>
      <c r="O281" s="94">
        <f t="shared" si="42"/>
        <v>0</v>
      </c>
      <c r="P281" s="2"/>
      <c r="Q281" s="3"/>
      <c r="R281" s="94">
        <f t="shared" si="43"/>
        <v>0</v>
      </c>
      <c r="S281" s="3"/>
      <c r="T281" s="94">
        <f t="shared" si="45"/>
        <v>0</v>
      </c>
      <c r="U281" s="93">
        <f t="shared" si="46"/>
        <v>0</v>
      </c>
      <c r="V281" s="5" t="str">
        <f>IF(COUNTBLANK(G281:H281)+COUNTBLANK(J281:K281)+COUNTBLANK(M281:M281)+COUNTBLANK(P281:Q281)+COUNTBLANK(S281:S281)=8,"",
IF(G281&lt;Limity!$C$5," Data gotowości zbyt wczesna lub nie uzupełniona.","")&amp;
IF(G281&gt;Limity!$D$5," Data gotowości zbyt późna lub wypełnona nieprawidłowo.","")&amp;
IF(OR(ROUND(K281,2)&lt;=0,ROUND(Q281,2)&lt;=0,ROUND(M281,2)&lt;=0,ROUND(S281,2)&lt;=0,ROUND(H281,2)&lt;=0)," Co najmniej jedna wartość nie jest większa od zera.","")&amp;
IF(K281&gt;Limity!$D$6," Abonament za Usługę TD w Wariancie A ponad limit.","")&amp;
IF(Q281&gt;Limity!$D$7," Abonament za Usługę TD w Wariancie B ponad limit.","")&amp;
IF(Q281-K281&gt;Limity!$D$8," Różnica wartości abonamentów za Usługę TD wariantów A i B ponad limit.","")&amp;
IF(M281&gt;Limity!$D$9," Abonament za zwiększenie przepustowości w Wariancie A ponad limit.","")&amp;
IF(S281&gt;Limity!$D$10," Abonament za zwiększenie przepustowości w Wariancie B ponad limit.","")&amp;
IF(J281=""," Nie wskazano PWR. ",IF(ISERROR(VLOOKUP(J281,'Listy punktów styku'!$B$11:$B$41,1,FALSE))," Nie wskazano PWR z listy.",""))&amp;
IF(P281=""," Nie wskazano FPS. ",IF(ISERROR(VLOOKUP(P281,'Listy punktów styku'!$B$44:$B$61,1,FALSE))," Nie wskazano FPS z listy.","")))</f>
        <v/>
      </c>
    </row>
    <row r="282" spans="1:22" s="8" customFormat="1" x14ac:dyDescent="0.35">
      <c r="A282" s="112">
        <v>268</v>
      </c>
      <c r="B282" s="113">
        <v>65391835</v>
      </c>
      <c r="C282" s="114">
        <v>128646</v>
      </c>
      <c r="D282" s="116" t="s">
        <v>780</v>
      </c>
      <c r="E282" s="116" t="s">
        <v>962</v>
      </c>
      <c r="F282" s="116">
        <v>54</v>
      </c>
      <c r="G282" s="24"/>
      <c r="H282" s="3"/>
      <c r="I282" s="93">
        <f t="shared" si="44"/>
        <v>0</v>
      </c>
      <c r="J282" s="2"/>
      <c r="K282" s="3"/>
      <c r="L282" s="94">
        <f t="shared" si="40"/>
        <v>0</v>
      </c>
      <c r="M282" s="4"/>
      <c r="N282" s="94">
        <f t="shared" si="41"/>
        <v>0</v>
      </c>
      <c r="O282" s="94">
        <f t="shared" si="42"/>
        <v>0</v>
      </c>
      <c r="P282" s="2"/>
      <c r="Q282" s="3"/>
      <c r="R282" s="94">
        <f t="shared" si="43"/>
        <v>0</v>
      </c>
      <c r="S282" s="3"/>
      <c r="T282" s="94">
        <f t="shared" si="45"/>
        <v>0</v>
      </c>
      <c r="U282" s="93">
        <f t="shared" si="46"/>
        <v>0</v>
      </c>
      <c r="V282" s="5" t="str">
        <f>IF(COUNTBLANK(G282:H282)+COUNTBLANK(J282:K282)+COUNTBLANK(M282:M282)+COUNTBLANK(P282:Q282)+COUNTBLANK(S282:S282)=8,"",
IF(G282&lt;Limity!$C$5," Data gotowości zbyt wczesna lub nie uzupełniona.","")&amp;
IF(G282&gt;Limity!$D$5," Data gotowości zbyt późna lub wypełnona nieprawidłowo.","")&amp;
IF(OR(ROUND(K282,2)&lt;=0,ROUND(Q282,2)&lt;=0,ROUND(M282,2)&lt;=0,ROUND(S282,2)&lt;=0,ROUND(H282,2)&lt;=0)," Co najmniej jedna wartość nie jest większa od zera.","")&amp;
IF(K282&gt;Limity!$D$6," Abonament za Usługę TD w Wariancie A ponad limit.","")&amp;
IF(Q282&gt;Limity!$D$7," Abonament za Usługę TD w Wariancie B ponad limit.","")&amp;
IF(Q282-K282&gt;Limity!$D$8," Różnica wartości abonamentów za Usługę TD wariantów A i B ponad limit.","")&amp;
IF(M282&gt;Limity!$D$9," Abonament za zwiększenie przepustowości w Wariancie A ponad limit.","")&amp;
IF(S282&gt;Limity!$D$10," Abonament za zwiększenie przepustowości w Wariancie B ponad limit.","")&amp;
IF(J282=""," Nie wskazano PWR. ",IF(ISERROR(VLOOKUP(J282,'Listy punktów styku'!$B$11:$B$41,1,FALSE))," Nie wskazano PWR z listy.",""))&amp;
IF(P282=""," Nie wskazano FPS. ",IF(ISERROR(VLOOKUP(P282,'Listy punktów styku'!$B$44:$B$61,1,FALSE))," Nie wskazano FPS z listy.","")))</f>
        <v/>
      </c>
    </row>
    <row r="283" spans="1:22" s="8" customFormat="1" x14ac:dyDescent="0.35">
      <c r="A283" s="112">
        <v>269</v>
      </c>
      <c r="B283" s="113">
        <v>5722940</v>
      </c>
      <c r="C283" s="114">
        <v>18990</v>
      </c>
      <c r="D283" s="116" t="s">
        <v>242</v>
      </c>
      <c r="E283" s="116" t="s">
        <v>107</v>
      </c>
      <c r="F283" s="116">
        <v>7</v>
      </c>
      <c r="G283" s="24"/>
      <c r="H283" s="3"/>
      <c r="I283" s="93">
        <f t="shared" si="44"/>
        <v>0</v>
      </c>
      <c r="J283" s="2"/>
      <c r="K283" s="3"/>
      <c r="L283" s="94">
        <f t="shared" si="40"/>
        <v>0</v>
      </c>
      <c r="M283" s="4"/>
      <c r="N283" s="94">
        <f t="shared" si="41"/>
        <v>0</v>
      </c>
      <c r="O283" s="94">
        <f t="shared" si="42"/>
        <v>0</v>
      </c>
      <c r="P283" s="2"/>
      <c r="Q283" s="3"/>
      <c r="R283" s="94">
        <f t="shared" si="43"/>
        <v>0</v>
      </c>
      <c r="S283" s="3"/>
      <c r="T283" s="94">
        <f t="shared" si="45"/>
        <v>0</v>
      </c>
      <c r="U283" s="93">
        <f t="shared" si="46"/>
        <v>0</v>
      </c>
      <c r="V283" s="5" t="str">
        <f>IF(COUNTBLANK(G283:H283)+COUNTBLANK(J283:K283)+COUNTBLANK(M283:M283)+COUNTBLANK(P283:Q283)+COUNTBLANK(S283:S283)=8,"",
IF(G283&lt;Limity!$C$5," Data gotowości zbyt wczesna lub nie uzupełniona.","")&amp;
IF(G283&gt;Limity!$D$5," Data gotowości zbyt późna lub wypełnona nieprawidłowo.","")&amp;
IF(OR(ROUND(K283,2)&lt;=0,ROUND(Q283,2)&lt;=0,ROUND(M283,2)&lt;=0,ROUND(S283,2)&lt;=0,ROUND(H283,2)&lt;=0)," Co najmniej jedna wartość nie jest większa od zera.","")&amp;
IF(K283&gt;Limity!$D$6," Abonament za Usługę TD w Wariancie A ponad limit.","")&amp;
IF(Q283&gt;Limity!$D$7," Abonament za Usługę TD w Wariancie B ponad limit.","")&amp;
IF(Q283-K283&gt;Limity!$D$8," Różnica wartości abonamentów za Usługę TD wariantów A i B ponad limit.","")&amp;
IF(M283&gt;Limity!$D$9," Abonament za zwiększenie przepustowości w Wariancie A ponad limit.","")&amp;
IF(S283&gt;Limity!$D$10," Abonament za zwiększenie przepustowości w Wariancie B ponad limit.","")&amp;
IF(J283=""," Nie wskazano PWR. ",IF(ISERROR(VLOOKUP(J283,'Listy punktów styku'!$B$11:$B$41,1,FALSE))," Nie wskazano PWR z listy.",""))&amp;
IF(P283=""," Nie wskazano FPS. ",IF(ISERROR(VLOOKUP(P283,'Listy punktów styku'!$B$44:$B$61,1,FALSE))," Nie wskazano FPS z listy.","")))</f>
        <v/>
      </c>
    </row>
    <row r="284" spans="1:22" s="8" customFormat="1" x14ac:dyDescent="0.35">
      <c r="A284" s="112">
        <v>270</v>
      </c>
      <c r="B284" s="113">
        <v>85123576</v>
      </c>
      <c r="C284" s="114">
        <v>278017</v>
      </c>
      <c r="D284" s="141" t="s">
        <v>1515</v>
      </c>
      <c r="E284" s="141" t="s">
        <v>1516</v>
      </c>
      <c r="F284" s="116">
        <v>15</v>
      </c>
      <c r="G284" s="24"/>
      <c r="H284" s="3"/>
      <c r="I284" s="93">
        <f t="shared" si="44"/>
        <v>0</v>
      </c>
      <c r="J284" s="2"/>
      <c r="K284" s="3"/>
      <c r="L284" s="94">
        <f t="shared" si="40"/>
        <v>0</v>
      </c>
      <c r="M284" s="4"/>
      <c r="N284" s="94">
        <f t="shared" si="41"/>
        <v>0</v>
      </c>
      <c r="O284" s="94">
        <f t="shared" si="42"/>
        <v>0</v>
      </c>
      <c r="P284" s="2"/>
      <c r="Q284" s="3"/>
      <c r="R284" s="94">
        <f t="shared" si="43"/>
        <v>0</v>
      </c>
      <c r="S284" s="3"/>
      <c r="T284" s="94">
        <f t="shared" si="45"/>
        <v>0</v>
      </c>
      <c r="U284" s="93">
        <f t="shared" si="46"/>
        <v>0</v>
      </c>
      <c r="V284" s="5" t="str">
        <f>IF(COUNTBLANK(G284:H284)+COUNTBLANK(J284:K284)+COUNTBLANK(M284:M284)+COUNTBLANK(P284:Q284)+COUNTBLANK(S284:S284)=8,"",
IF(G284&lt;Limity!$C$5," Data gotowości zbyt wczesna lub nie uzupełniona.","")&amp;
IF(G284&gt;Limity!$D$5," Data gotowości zbyt późna lub wypełnona nieprawidłowo.","")&amp;
IF(OR(ROUND(K284,2)&lt;=0,ROUND(Q284,2)&lt;=0,ROUND(M284,2)&lt;=0,ROUND(S284,2)&lt;=0,ROUND(H284,2)&lt;=0)," Co najmniej jedna wartość nie jest większa od zera.","")&amp;
IF(K284&gt;Limity!$D$6," Abonament za Usługę TD w Wariancie A ponad limit.","")&amp;
IF(Q284&gt;Limity!$D$7," Abonament za Usługę TD w Wariancie B ponad limit.","")&amp;
IF(Q284-K284&gt;Limity!$D$8," Różnica wartości abonamentów za Usługę TD wariantów A i B ponad limit.","")&amp;
IF(M284&gt;Limity!$D$9," Abonament za zwiększenie przepustowości w Wariancie A ponad limit.","")&amp;
IF(S284&gt;Limity!$D$10," Abonament za zwiększenie przepustowości w Wariancie B ponad limit.","")&amp;
IF(J284=""," Nie wskazano PWR. ",IF(ISERROR(VLOOKUP(J284,'Listy punktów styku'!$B$11:$B$41,1,FALSE))," Nie wskazano PWR z listy.",""))&amp;
IF(P284=""," Nie wskazano FPS. ",IF(ISERROR(VLOOKUP(P284,'Listy punktów styku'!$B$44:$B$61,1,FALSE))," Nie wskazano FPS z listy.","")))</f>
        <v/>
      </c>
    </row>
    <row r="285" spans="1:22" s="8" customFormat="1" x14ac:dyDescent="0.35">
      <c r="A285" s="112">
        <v>271</v>
      </c>
      <c r="B285" s="113">
        <v>6200298</v>
      </c>
      <c r="C285" s="114">
        <v>57099</v>
      </c>
      <c r="D285" s="116" t="s">
        <v>787</v>
      </c>
      <c r="E285" s="116" t="s">
        <v>99</v>
      </c>
      <c r="F285" s="116">
        <v>8</v>
      </c>
      <c r="G285" s="24"/>
      <c r="H285" s="3"/>
      <c r="I285" s="93">
        <f t="shared" si="44"/>
        <v>0</v>
      </c>
      <c r="J285" s="2"/>
      <c r="K285" s="3"/>
      <c r="L285" s="94">
        <f t="shared" si="40"/>
        <v>0</v>
      </c>
      <c r="M285" s="4"/>
      <c r="N285" s="94">
        <f t="shared" si="41"/>
        <v>0</v>
      </c>
      <c r="O285" s="94">
        <f t="shared" si="42"/>
        <v>0</v>
      </c>
      <c r="P285" s="2"/>
      <c r="Q285" s="3"/>
      <c r="R285" s="94">
        <f t="shared" si="43"/>
        <v>0</v>
      </c>
      <c r="S285" s="3"/>
      <c r="T285" s="94">
        <f t="shared" si="45"/>
        <v>0</v>
      </c>
      <c r="U285" s="93">
        <f t="shared" si="46"/>
        <v>0</v>
      </c>
      <c r="V285" s="5" t="str">
        <f>IF(COUNTBLANK(G285:H285)+COUNTBLANK(J285:K285)+COUNTBLANK(M285:M285)+COUNTBLANK(P285:Q285)+COUNTBLANK(S285:S285)=8,"",
IF(G285&lt;Limity!$C$5," Data gotowości zbyt wczesna lub nie uzupełniona.","")&amp;
IF(G285&gt;Limity!$D$5," Data gotowości zbyt późna lub wypełnona nieprawidłowo.","")&amp;
IF(OR(ROUND(K285,2)&lt;=0,ROUND(Q285,2)&lt;=0,ROUND(M285,2)&lt;=0,ROUND(S285,2)&lt;=0,ROUND(H285,2)&lt;=0)," Co najmniej jedna wartość nie jest większa od zera.","")&amp;
IF(K285&gt;Limity!$D$6," Abonament za Usługę TD w Wariancie A ponad limit.","")&amp;
IF(Q285&gt;Limity!$D$7," Abonament za Usługę TD w Wariancie B ponad limit.","")&amp;
IF(Q285-K285&gt;Limity!$D$8," Różnica wartości abonamentów za Usługę TD wariantów A i B ponad limit.","")&amp;
IF(M285&gt;Limity!$D$9," Abonament za zwiększenie przepustowości w Wariancie A ponad limit.","")&amp;
IF(S285&gt;Limity!$D$10," Abonament za zwiększenie przepustowości w Wariancie B ponad limit.","")&amp;
IF(J285=""," Nie wskazano PWR. ",IF(ISERROR(VLOOKUP(J285,'Listy punktów styku'!$B$11:$B$41,1,FALSE))," Nie wskazano PWR z listy.",""))&amp;
IF(P285=""," Nie wskazano FPS. ",IF(ISERROR(VLOOKUP(P285,'Listy punktów styku'!$B$44:$B$61,1,FALSE))," Nie wskazano FPS z listy.","")))</f>
        <v/>
      </c>
    </row>
    <row r="286" spans="1:22" s="8" customFormat="1" x14ac:dyDescent="0.35">
      <c r="A286" s="112">
        <v>272</v>
      </c>
      <c r="B286" s="113">
        <v>41598968</v>
      </c>
      <c r="C286" s="114">
        <v>273324</v>
      </c>
      <c r="D286" s="143" t="s">
        <v>169</v>
      </c>
      <c r="E286" s="143" t="s">
        <v>1568</v>
      </c>
      <c r="F286" s="145" t="s">
        <v>1569</v>
      </c>
      <c r="G286" s="24"/>
      <c r="H286" s="3"/>
      <c r="I286" s="93">
        <f t="shared" si="44"/>
        <v>0</v>
      </c>
      <c r="J286" s="2"/>
      <c r="K286" s="3"/>
      <c r="L286" s="94">
        <f t="shared" si="40"/>
        <v>0</v>
      </c>
      <c r="M286" s="4"/>
      <c r="N286" s="94">
        <f t="shared" ref="N286:N314" si="47">ROUND(M286*(1+$C$10),2)</f>
        <v>0</v>
      </c>
      <c r="O286" s="94">
        <f t="shared" ref="O286:O314" si="48">60*ROUND(K286*(1+$C$10),2)</f>
        <v>0</v>
      </c>
      <c r="P286" s="2"/>
      <c r="Q286" s="3"/>
      <c r="R286" s="94">
        <f t="shared" si="43"/>
        <v>0</v>
      </c>
      <c r="S286" s="3"/>
      <c r="T286" s="94">
        <f t="shared" si="45"/>
        <v>0</v>
      </c>
      <c r="U286" s="93">
        <f t="shared" si="46"/>
        <v>0</v>
      </c>
      <c r="V286" s="5" t="str">
        <f>IF(COUNTBLANK(G286:H286)+COUNTBLANK(J286:K286)+COUNTBLANK(M286:M286)+COUNTBLANK(P286:Q286)+COUNTBLANK(S286:S286)=8,"",
IF(G286&lt;Limity!$C$5," Data gotowości zbyt wczesna lub nie uzupełniona.","")&amp;
IF(G286&gt;Limity!$D$5," Data gotowości zbyt późna lub wypełnona nieprawidłowo.","")&amp;
IF(OR(ROUND(K286,2)&lt;=0,ROUND(Q286,2)&lt;=0,ROUND(M286,2)&lt;=0,ROUND(S286,2)&lt;=0,ROUND(H286,2)&lt;=0)," Co najmniej jedna wartość nie jest większa od zera.","")&amp;
IF(K286&gt;Limity!$D$6," Abonament za Usługę TD w Wariancie A ponad limit.","")&amp;
IF(Q286&gt;Limity!$D$7," Abonament za Usługę TD w Wariancie B ponad limit.","")&amp;
IF(Q286-K286&gt;Limity!$D$8," Różnica wartości abonamentów za Usługę TD wariantów A i B ponad limit.","")&amp;
IF(M286&gt;Limity!$D$9," Abonament za zwiększenie przepustowości w Wariancie A ponad limit.","")&amp;
IF(S286&gt;Limity!$D$10," Abonament za zwiększenie przepustowości w Wariancie B ponad limit.","")&amp;
IF(J286=""," Nie wskazano PWR. ",IF(ISERROR(VLOOKUP(J286,'Listy punktów styku'!$B$11:$B$41,1,FALSE))," Nie wskazano PWR z listy.",""))&amp;
IF(P286=""," Nie wskazano FPS. ",IF(ISERROR(VLOOKUP(P286,'Listy punktów styku'!$B$44:$B$61,1,FALSE))," Nie wskazano FPS z listy.","")))</f>
        <v/>
      </c>
    </row>
    <row r="287" spans="1:22" s="8" customFormat="1" x14ac:dyDescent="0.35">
      <c r="A287" s="112">
        <v>273</v>
      </c>
      <c r="B287" s="113">
        <v>549575673</v>
      </c>
      <c r="C287" s="114">
        <v>275455</v>
      </c>
      <c r="D287" s="143" t="s">
        <v>169</v>
      </c>
      <c r="E287" s="143" t="s">
        <v>1163</v>
      </c>
      <c r="F287" s="145">
        <v>2</v>
      </c>
      <c r="G287" s="24"/>
      <c r="H287" s="3"/>
      <c r="I287" s="93">
        <f t="shared" si="44"/>
        <v>0</v>
      </c>
      <c r="J287" s="2"/>
      <c r="K287" s="3"/>
      <c r="L287" s="94">
        <f t="shared" si="40"/>
        <v>0</v>
      </c>
      <c r="M287" s="4"/>
      <c r="N287" s="94">
        <f t="shared" si="47"/>
        <v>0</v>
      </c>
      <c r="O287" s="94">
        <f t="shared" si="48"/>
        <v>0</v>
      </c>
      <c r="P287" s="2"/>
      <c r="Q287" s="3"/>
      <c r="R287" s="94">
        <f t="shared" si="43"/>
        <v>0</v>
      </c>
      <c r="S287" s="3"/>
      <c r="T287" s="94">
        <f t="shared" ref="T287:T312" si="49">ROUND(S287*(1+$C$10),2)</f>
        <v>0</v>
      </c>
      <c r="U287" s="93">
        <f t="shared" ref="U287:U312" si="50">60*ROUND(Q287*(1+$C$10),2)</f>
        <v>0</v>
      </c>
      <c r="V287" s="5" t="str">
        <f>IF(COUNTBLANK(G287:H287)+COUNTBLANK(J287:K287)+COUNTBLANK(M287:M287)+COUNTBLANK(P287:Q287)+COUNTBLANK(S287:S287)=8,"",
IF(G287&lt;Limity!$C$5," Data gotowości zbyt wczesna lub nie uzupełniona.","")&amp;
IF(G287&gt;Limity!$D$5," Data gotowości zbyt późna lub wypełnona nieprawidłowo.","")&amp;
IF(OR(ROUND(K287,2)&lt;=0,ROUND(Q287,2)&lt;=0,ROUND(M287,2)&lt;=0,ROUND(S287,2)&lt;=0,ROUND(H287,2)&lt;=0)," Co najmniej jedna wartość nie jest większa od zera.","")&amp;
IF(K287&gt;Limity!$D$6," Abonament za Usługę TD w Wariancie A ponad limit.","")&amp;
IF(Q287&gt;Limity!$D$7," Abonament za Usługę TD w Wariancie B ponad limit.","")&amp;
IF(Q287-K287&gt;Limity!$D$8," Różnica wartości abonamentów za Usługę TD wariantów A i B ponad limit.","")&amp;
IF(M287&gt;Limity!$D$9," Abonament za zwiększenie przepustowości w Wariancie A ponad limit.","")&amp;
IF(S287&gt;Limity!$D$10," Abonament za zwiększenie przepustowości w Wariancie B ponad limit.","")&amp;
IF(J287=""," Nie wskazano PWR. ",IF(ISERROR(VLOOKUP(J287,'Listy punktów styku'!$B$11:$B$41,1,FALSE))," Nie wskazano PWR z listy.",""))&amp;
IF(P287=""," Nie wskazano FPS. ",IF(ISERROR(VLOOKUP(P287,'Listy punktów styku'!$B$44:$B$61,1,FALSE))," Nie wskazano FPS z listy.","")))</f>
        <v/>
      </c>
    </row>
    <row r="288" spans="1:22" s="8" customFormat="1" x14ac:dyDescent="0.35">
      <c r="A288" s="112">
        <v>274</v>
      </c>
      <c r="B288" s="113">
        <v>6236757</v>
      </c>
      <c r="C288" s="114">
        <v>119637</v>
      </c>
      <c r="D288" s="116" t="s">
        <v>793</v>
      </c>
      <c r="E288" s="116" t="s">
        <v>99</v>
      </c>
      <c r="F288" s="116">
        <v>19</v>
      </c>
      <c r="G288" s="24"/>
      <c r="H288" s="3"/>
      <c r="I288" s="93">
        <f t="shared" si="44"/>
        <v>0</v>
      </c>
      <c r="J288" s="2"/>
      <c r="K288" s="3"/>
      <c r="L288" s="94">
        <f t="shared" si="40"/>
        <v>0</v>
      </c>
      <c r="M288" s="4"/>
      <c r="N288" s="94">
        <f t="shared" si="47"/>
        <v>0</v>
      </c>
      <c r="O288" s="94">
        <f t="shared" si="48"/>
        <v>0</v>
      </c>
      <c r="P288" s="2"/>
      <c r="Q288" s="3"/>
      <c r="R288" s="94">
        <f t="shared" si="43"/>
        <v>0</v>
      </c>
      <c r="S288" s="3"/>
      <c r="T288" s="94">
        <f t="shared" si="49"/>
        <v>0</v>
      </c>
      <c r="U288" s="93">
        <f t="shared" si="50"/>
        <v>0</v>
      </c>
      <c r="V288" s="5" t="str">
        <f>IF(COUNTBLANK(G288:H288)+COUNTBLANK(J288:K288)+COUNTBLANK(M288:M288)+COUNTBLANK(P288:Q288)+COUNTBLANK(S288:S288)=8,"",
IF(G288&lt;Limity!$C$5," Data gotowości zbyt wczesna lub nie uzupełniona.","")&amp;
IF(G288&gt;Limity!$D$5," Data gotowości zbyt późna lub wypełnona nieprawidłowo.","")&amp;
IF(OR(ROUND(K288,2)&lt;=0,ROUND(Q288,2)&lt;=0,ROUND(M288,2)&lt;=0,ROUND(S288,2)&lt;=0,ROUND(H288,2)&lt;=0)," Co najmniej jedna wartość nie jest większa od zera.","")&amp;
IF(K288&gt;Limity!$D$6," Abonament za Usługę TD w Wariancie A ponad limit.","")&amp;
IF(Q288&gt;Limity!$D$7," Abonament za Usługę TD w Wariancie B ponad limit.","")&amp;
IF(Q288-K288&gt;Limity!$D$8," Różnica wartości abonamentów za Usługę TD wariantów A i B ponad limit.","")&amp;
IF(M288&gt;Limity!$D$9," Abonament za zwiększenie przepustowości w Wariancie A ponad limit.","")&amp;
IF(S288&gt;Limity!$D$10," Abonament za zwiększenie przepustowości w Wariancie B ponad limit.","")&amp;
IF(J288=""," Nie wskazano PWR. ",IF(ISERROR(VLOOKUP(J288,'Listy punktów styku'!$B$11:$B$41,1,FALSE))," Nie wskazano PWR z listy.",""))&amp;
IF(P288=""," Nie wskazano FPS. ",IF(ISERROR(VLOOKUP(P288,'Listy punktów styku'!$B$44:$B$61,1,FALSE))," Nie wskazano FPS z listy.","")))</f>
        <v/>
      </c>
    </row>
    <row r="289" spans="1:22" s="8" customFormat="1" x14ac:dyDescent="0.35">
      <c r="A289" s="112">
        <v>275</v>
      </c>
      <c r="B289" s="113">
        <v>141713113</v>
      </c>
      <c r="C289" s="114">
        <v>8190</v>
      </c>
      <c r="D289" s="141" t="s">
        <v>1369</v>
      </c>
      <c r="E289" s="141" t="s">
        <v>1371</v>
      </c>
      <c r="F289" s="141" t="s">
        <v>1373</v>
      </c>
      <c r="G289" s="24"/>
      <c r="H289" s="3"/>
      <c r="I289" s="93">
        <f t="shared" si="44"/>
        <v>0</v>
      </c>
      <c r="J289" s="2"/>
      <c r="K289" s="3"/>
      <c r="L289" s="94">
        <f t="shared" si="40"/>
        <v>0</v>
      </c>
      <c r="M289" s="4"/>
      <c r="N289" s="94">
        <f t="shared" si="47"/>
        <v>0</v>
      </c>
      <c r="O289" s="94">
        <f t="shared" si="48"/>
        <v>0</v>
      </c>
      <c r="P289" s="2"/>
      <c r="Q289" s="3"/>
      <c r="R289" s="94">
        <f t="shared" si="43"/>
        <v>0</v>
      </c>
      <c r="S289" s="3"/>
      <c r="T289" s="94">
        <f t="shared" si="49"/>
        <v>0</v>
      </c>
      <c r="U289" s="93">
        <f t="shared" si="50"/>
        <v>0</v>
      </c>
      <c r="V289" s="5" t="str">
        <f>IF(COUNTBLANK(G289:H289)+COUNTBLANK(J289:K289)+COUNTBLANK(M289:M289)+COUNTBLANK(P289:Q289)+COUNTBLANK(S289:S289)=8,"",
IF(G289&lt;Limity!$C$5," Data gotowości zbyt wczesna lub nie uzupełniona.","")&amp;
IF(G289&gt;Limity!$D$5," Data gotowości zbyt późna lub wypełnona nieprawidłowo.","")&amp;
IF(OR(ROUND(K289,2)&lt;=0,ROUND(Q289,2)&lt;=0,ROUND(M289,2)&lt;=0,ROUND(S289,2)&lt;=0,ROUND(H289,2)&lt;=0)," Co najmniej jedna wartość nie jest większa od zera.","")&amp;
IF(K289&gt;Limity!$D$6," Abonament za Usługę TD w Wariancie A ponad limit.","")&amp;
IF(Q289&gt;Limity!$D$7," Abonament za Usługę TD w Wariancie B ponad limit.","")&amp;
IF(Q289-K289&gt;Limity!$D$8," Różnica wartości abonamentów za Usługę TD wariantów A i B ponad limit.","")&amp;
IF(M289&gt;Limity!$D$9," Abonament za zwiększenie przepustowości w Wariancie A ponad limit.","")&amp;
IF(S289&gt;Limity!$D$10," Abonament za zwiększenie przepustowości w Wariancie B ponad limit.","")&amp;
IF(J289=""," Nie wskazano PWR. ",IF(ISERROR(VLOOKUP(J289,'Listy punktów styku'!$B$11:$B$41,1,FALSE))," Nie wskazano PWR z listy.",""))&amp;
IF(P289=""," Nie wskazano FPS. ",IF(ISERROR(VLOOKUP(P289,'Listy punktów styku'!$B$44:$B$61,1,FALSE))," Nie wskazano FPS z listy.","")))</f>
        <v/>
      </c>
    </row>
    <row r="290" spans="1:22" s="8" customFormat="1" x14ac:dyDescent="0.35">
      <c r="A290" s="112">
        <v>276</v>
      </c>
      <c r="B290" s="113">
        <v>6309849</v>
      </c>
      <c r="C290" s="114">
        <v>5201</v>
      </c>
      <c r="D290" s="116" t="s">
        <v>798</v>
      </c>
      <c r="E290" s="116" t="s">
        <v>99</v>
      </c>
      <c r="F290" s="116">
        <v>34</v>
      </c>
      <c r="G290" s="24"/>
      <c r="H290" s="3"/>
      <c r="I290" s="93">
        <f t="shared" si="44"/>
        <v>0</v>
      </c>
      <c r="J290" s="2"/>
      <c r="K290" s="3"/>
      <c r="L290" s="94">
        <f t="shared" si="40"/>
        <v>0</v>
      </c>
      <c r="M290" s="4"/>
      <c r="N290" s="94">
        <f t="shared" si="47"/>
        <v>0</v>
      </c>
      <c r="O290" s="94">
        <f t="shared" si="48"/>
        <v>0</v>
      </c>
      <c r="P290" s="2"/>
      <c r="Q290" s="3"/>
      <c r="R290" s="94">
        <f t="shared" si="43"/>
        <v>0</v>
      </c>
      <c r="S290" s="3"/>
      <c r="T290" s="94">
        <f t="shared" si="49"/>
        <v>0</v>
      </c>
      <c r="U290" s="93">
        <f t="shared" si="50"/>
        <v>0</v>
      </c>
      <c r="V290" s="5" t="str">
        <f>IF(COUNTBLANK(G290:H290)+COUNTBLANK(J290:K290)+COUNTBLANK(M290:M290)+COUNTBLANK(P290:Q290)+COUNTBLANK(S290:S290)=8,"",
IF(G290&lt;Limity!$C$5," Data gotowości zbyt wczesna lub nie uzupełniona.","")&amp;
IF(G290&gt;Limity!$D$5," Data gotowości zbyt późna lub wypełnona nieprawidłowo.","")&amp;
IF(OR(ROUND(K290,2)&lt;=0,ROUND(Q290,2)&lt;=0,ROUND(M290,2)&lt;=0,ROUND(S290,2)&lt;=0,ROUND(H290,2)&lt;=0)," Co najmniej jedna wartość nie jest większa od zera.","")&amp;
IF(K290&gt;Limity!$D$6," Abonament za Usługę TD w Wariancie A ponad limit.","")&amp;
IF(Q290&gt;Limity!$D$7," Abonament za Usługę TD w Wariancie B ponad limit.","")&amp;
IF(Q290-K290&gt;Limity!$D$8," Różnica wartości abonamentów za Usługę TD wariantów A i B ponad limit.","")&amp;
IF(M290&gt;Limity!$D$9," Abonament za zwiększenie przepustowości w Wariancie A ponad limit.","")&amp;
IF(S290&gt;Limity!$D$10," Abonament za zwiększenie przepustowości w Wariancie B ponad limit.","")&amp;
IF(J290=""," Nie wskazano PWR. ",IF(ISERROR(VLOOKUP(J290,'Listy punktów styku'!$B$11:$B$41,1,FALSE))," Nie wskazano PWR z listy.",""))&amp;
IF(P290=""," Nie wskazano FPS. ",IF(ISERROR(VLOOKUP(P290,'Listy punktów styku'!$B$44:$B$61,1,FALSE))," Nie wskazano FPS z listy.","")))</f>
        <v/>
      </c>
    </row>
    <row r="291" spans="1:22" s="8" customFormat="1" x14ac:dyDescent="0.35">
      <c r="A291" s="112">
        <v>277</v>
      </c>
      <c r="B291" s="113">
        <v>6312656</v>
      </c>
      <c r="C291" s="114">
        <v>54083</v>
      </c>
      <c r="D291" s="116" t="s">
        <v>1049</v>
      </c>
      <c r="E291" s="116" t="s">
        <v>99</v>
      </c>
      <c r="F291" s="116">
        <v>4</v>
      </c>
      <c r="G291" s="24"/>
      <c r="H291" s="3"/>
      <c r="I291" s="93">
        <f t="shared" si="44"/>
        <v>0</v>
      </c>
      <c r="J291" s="2"/>
      <c r="K291" s="3"/>
      <c r="L291" s="94">
        <f t="shared" si="40"/>
        <v>0</v>
      </c>
      <c r="M291" s="4"/>
      <c r="N291" s="94">
        <f t="shared" si="47"/>
        <v>0</v>
      </c>
      <c r="O291" s="94">
        <f t="shared" si="48"/>
        <v>0</v>
      </c>
      <c r="P291" s="2"/>
      <c r="Q291" s="3"/>
      <c r="R291" s="94">
        <f t="shared" si="43"/>
        <v>0</v>
      </c>
      <c r="S291" s="3"/>
      <c r="T291" s="94">
        <f t="shared" si="49"/>
        <v>0</v>
      </c>
      <c r="U291" s="93">
        <f t="shared" si="50"/>
        <v>0</v>
      </c>
      <c r="V291" s="5" t="str">
        <f>IF(COUNTBLANK(G291:H291)+COUNTBLANK(J291:K291)+COUNTBLANK(M291:M291)+COUNTBLANK(P291:Q291)+COUNTBLANK(S291:S291)=8,"",
IF(G291&lt;Limity!$C$5," Data gotowości zbyt wczesna lub nie uzupełniona.","")&amp;
IF(G291&gt;Limity!$D$5," Data gotowości zbyt późna lub wypełnona nieprawidłowo.","")&amp;
IF(OR(ROUND(K291,2)&lt;=0,ROUND(Q291,2)&lt;=0,ROUND(M291,2)&lt;=0,ROUND(S291,2)&lt;=0,ROUND(H291,2)&lt;=0)," Co najmniej jedna wartość nie jest większa od zera.","")&amp;
IF(K291&gt;Limity!$D$6," Abonament za Usługę TD w Wariancie A ponad limit.","")&amp;
IF(Q291&gt;Limity!$D$7," Abonament za Usługę TD w Wariancie B ponad limit.","")&amp;
IF(Q291-K291&gt;Limity!$D$8," Różnica wartości abonamentów za Usługę TD wariantów A i B ponad limit.","")&amp;
IF(M291&gt;Limity!$D$9," Abonament za zwiększenie przepustowości w Wariancie A ponad limit.","")&amp;
IF(S291&gt;Limity!$D$10," Abonament za zwiększenie przepustowości w Wariancie B ponad limit.","")&amp;
IF(J291=""," Nie wskazano PWR. ",IF(ISERROR(VLOOKUP(J291,'Listy punktów styku'!$B$11:$B$41,1,FALSE))," Nie wskazano PWR z listy.",""))&amp;
IF(P291=""," Nie wskazano FPS. ",IF(ISERROR(VLOOKUP(P291,'Listy punktów styku'!$B$44:$B$61,1,FALSE))," Nie wskazano FPS z listy.","")))</f>
        <v/>
      </c>
    </row>
    <row r="292" spans="1:22" s="8" customFormat="1" x14ac:dyDescent="0.35">
      <c r="A292" s="112">
        <v>278</v>
      </c>
      <c r="B292" s="113">
        <v>15990070</v>
      </c>
      <c r="C292" s="114">
        <v>27316</v>
      </c>
      <c r="D292" s="141" t="s">
        <v>1200</v>
      </c>
      <c r="E292" s="141" t="s">
        <v>1202</v>
      </c>
      <c r="F292" s="144" t="s">
        <v>1077</v>
      </c>
      <c r="G292" s="24"/>
      <c r="H292" s="3"/>
      <c r="I292" s="93">
        <f t="shared" si="44"/>
        <v>0</v>
      </c>
      <c r="J292" s="2"/>
      <c r="K292" s="3"/>
      <c r="L292" s="94">
        <f t="shared" si="40"/>
        <v>0</v>
      </c>
      <c r="M292" s="4"/>
      <c r="N292" s="94">
        <f t="shared" si="47"/>
        <v>0</v>
      </c>
      <c r="O292" s="94">
        <f t="shared" si="48"/>
        <v>0</v>
      </c>
      <c r="P292" s="2"/>
      <c r="Q292" s="3"/>
      <c r="R292" s="94">
        <f t="shared" si="43"/>
        <v>0</v>
      </c>
      <c r="S292" s="3"/>
      <c r="T292" s="94">
        <f t="shared" si="49"/>
        <v>0</v>
      </c>
      <c r="U292" s="93">
        <f t="shared" si="50"/>
        <v>0</v>
      </c>
      <c r="V292" s="5" t="str">
        <f>IF(COUNTBLANK(G292:H292)+COUNTBLANK(J292:K292)+COUNTBLANK(M292:M292)+COUNTBLANK(P292:Q292)+COUNTBLANK(S292:S292)=8,"",
IF(G292&lt;Limity!$C$5," Data gotowości zbyt wczesna lub nie uzupełniona.","")&amp;
IF(G292&gt;Limity!$D$5," Data gotowości zbyt późna lub wypełnona nieprawidłowo.","")&amp;
IF(OR(ROUND(K292,2)&lt;=0,ROUND(Q292,2)&lt;=0,ROUND(M292,2)&lt;=0,ROUND(S292,2)&lt;=0,ROUND(H292,2)&lt;=0)," Co najmniej jedna wartość nie jest większa od zera.","")&amp;
IF(K292&gt;Limity!$D$6," Abonament za Usługę TD w Wariancie A ponad limit.","")&amp;
IF(Q292&gt;Limity!$D$7," Abonament za Usługę TD w Wariancie B ponad limit.","")&amp;
IF(Q292-K292&gt;Limity!$D$8," Różnica wartości abonamentów za Usługę TD wariantów A i B ponad limit.","")&amp;
IF(M292&gt;Limity!$D$9," Abonament za zwiększenie przepustowości w Wariancie A ponad limit.","")&amp;
IF(S292&gt;Limity!$D$10," Abonament za zwiększenie przepustowości w Wariancie B ponad limit.","")&amp;
IF(J292=""," Nie wskazano PWR. ",IF(ISERROR(VLOOKUP(J292,'Listy punktów styku'!$B$11:$B$41,1,FALSE))," Nie wskazano PWR z listy.",""))&amp;
IF(P292=""," Nie wskazano FPS. ",IF(ISERROR(VLOOKUP(P292,'Listy punktów styku'!$B$44:$B$61,1,FALSE))," Nie wskazano FPS z listy.","")))</f>
        <v/>
      </c>
    </row>
    <row r="293" spans="1:22" s="8" customFormat="1" x14ac:dyDescent="0.35">
      <c r="A293" s="112">
        <v>279</v>
      </c>
      <c r="B293" s="113">
        <v>6341526</v>
      </c>
      <c r="C293" s="114">
        <v>127796</v>
      </c>
      <c r="D293" s="141" t="s">
        <v>1280</v>
      </c>
      <c r="E293" s="141" t="s">
        <v>1282</v>
      </c>
      <c r="F293" s="141" t="s">
        <v>1284</v>
      </c>
      <c r="G293" s="24"/>
      <c r="H293" s="3"/>
      <c r="I293" s="93">
        <f t="shared" si="44"/>
        <v>0</v>
      </c>
      <c r="J293" s="2"/>
      <c r="K293" s="3"/>
      <c r="L293" s="94">
        <f t="shared" si="40"/>
        <v>0</v>
      </c>
      <c r="M293" s="4"/>
      <c r="N293" s="94">
        <f t="shared" si="47"/>
        <v>0</v>
      </c>
      <c r="O293" s="94">
        <f t="shared" si="48"/>
        <v>0</v>
      </c>
      <c r="P293" s="2"/>
      <c r="Q293" s="3"/>
      <c r="R293" s="94">
        <f t="shared" si="43"/>
        <v>0</v>
      </c>
      <c r="S293" s="3"/>
      <c r="T293" s="94">
        <f t="shared" si="49"/>
        <v>0</v>
      </c>
      <c r="U293" s="93">
        <f t="shared" si="50"/>
        <v>0</v>
      </c>
      <c r="V293" s="5" t="str">
        <f>IF(COUNTBLANK(G293:H293)+COUNTBLANK(J293:K293)+COUNTBLANK(M293:M293)+COUNTBLANK(P293:Q293)+COUNTBLANK(S293:S293)=8,"",
IF(G293&lt;Limity!$C$5," Data gotowości zbyt wczesna lub nie uzupełniona.","")&amp;
IF(G293&gt;Limity!$D$5," Data gotowości zbyt późna lub wypełnona nieprawidłowo.","")&amp;
IF(OR(ROUND(K293,2)&lt;=0,ROUND(Q293,2)&lt;=0,ROUND(M293,2)&lt;=0,ROUND(S293,2)&lt;=0,ROUND(H293,2)&lt;=0)," Co najmniej jedna wartość nie jest większa od zera.","")&amp;
IF(K293&gt;Limity!$D$6," Abonament za Usługę TD w Wariancie A ponad limit.","")&amp;
IF(Q293&gt;Limity!$D$7," Abonament za Usługę TD w Wariancie B ponad limit.","")&amp;
IF(Q293-K293&gt;Limity!$D$8," Różnica wartości abonamentów za Usługę TD wariantów A i B ponad limit.","")&amp;
IF(M293&gt;Limity!$D$9," Abonament za zwiększenie przepustowości w Wariancie A ponad limit.","")&amp;
IF(S293&gt;Limity!$D$10," Abonament za zwiększenie przepustowości w Wariancie B ponad limit.","")&amp;
IF(J293=""," Nie wskazano PWR. ",IF(ISERROR(VLOOKUP(J293,'Listy punktów styku'!$B$11:$B$41,1,FALSE))," Nie wskazano PWR z listy.",""))&amp;
IF(P293=""," Nie wskazano FPS. ",IF(ISERROR(VLOOKUP(P293,'Listy punktów styku'!$B$44:$B$61,1,FALSE))," Nie wskazano FPS z listy.","")))</f>
        <v/>
      </c>
    </row>
    <row r="294" spans="1:22" s="8" customFormat="1" x14ac:dyDescent="0.35">
      <c r="A294" s="112">
        <v>280</v>
      </c>
      <c r="B294" s="113">
        <v>6362567</v>
      </c>
      <c r="C294" s="114">
        <v>104667</v>
      </c>
      <c r="D294" s="116" t="s">
        <v>932</v>
      </c>
      <c r="E294" s="116" t="s">
        <v>99</v>
      </c>
      <c r="F294" s="116">
        <v>12</v>
      </c>
      <c r="G294" s="24"/>
      <c r="H294" s="3"/>
      <c r="I294" s="93">
        <f t="shared" si="44"/>
        <v>0</v>
      </c>
      <c r="J294" s="2"/>
      <c r="K294" s="3"/>
      <c r="L294" s="94">
        <f t="shared" si="40"/>
        <v>0</v>
      </c>
      <c r="M294" s="4"/>
      <c r="N294" s="94">
        <f t="shared" si="47"/>
        <v>0</v>
      </c>
      <c r="O294" s="94">
        <f t="shared" si="48"/>
        <v>0</v>
      </c>
      <c r="P294" s="2"/>
      <c r="Q294" s="3"/>
      <c r="R294" s="94">
        <f t="shared" si="43"/>
        <v>0</v>
      </c>
      <c r="S294" s="3"/>
      <c r="T294" s="94">
        <f t="shared" si="49"/>
        <v>0</v>
      </c>
      <c r="U294" s="93">
        <f t="shared" si="50"/>
        <v>0</v>
      </c>
      <c r="V294" s="5" t="str">
        <f>IF(COUNTBLANK(G294:H294)+COUNTBLANK(J294:K294)+COUNTBLANK(M294:M294)+COUNTBLANK(P294:Q294)+COUNTBLANK(S294:S294)=8,"",
IF(G294&lt;Limity!$C$5," Data gotowości zbyt wczesna lub nie uzupełniona.","")&amp;
IF(G294&gt;Limity!$D$5," Data gotowości zbyt późna lub wypełnona nieprawidłowo.","")&amp;
IF(OR(ROUND(K294,2)&lt;=0,ROUND(Q294,2)&lt;=0,ROUND(M294,2)&lt;=0,ROUND(S294,2)&lt;=0,ROUND(H294,2)&lt;=0)," Co najmniej jedna wartość nie jest większa od zera.","")&amp;
IF(K294&gt;Limity!$D$6," Abonament za Usługę TD w Wariancie A ponad limit.","")&amp;
IF(Q294&gt;Limity!$D$7," Abonament za Usługę TD w Wariancie B ponad limit.","")&amp;
IF(Q294-K294&gt;Limity!$D$8," Różnica wartości abonamentów za Usługę TD wariantów A i B ponad limit.","")&amp;
IF(M294&gt;Limity!$D$9," Abonament za zwiększenie przepustowości w Wariancie A ponad limit.","")&amp;
IF(S294&gt;Limity!$D$10," Abonament za zwiększenie przepustowości w Wariancie B ponad limit.","")&amp;
IF(J294=""," Nie wskazano PWR. ",IF(ISERROR(VLOOKUP(J294,'Listy punktów styku'!$B$11:$B$41,1,FALSE))," Nie wskazano PWR z listy.",""))&amp;
IF(P294=""," Nie wskazano FPS. ",IF(ISERROR(VLOOKUP(P294,'Listy punktów styku'!$B$44:$B$61,1,FALSE))," Nie wskazano FPS z listy.","")))</f>
        <v/>
      </c>
    </row>
    <row r="295" spans="1:22" s="8" customFormat="1" x14ac:dyDescent="0.35">
      <c r="A295" s="112">
        <v>281</v>
      </c>
      <c r="B295" s="113">
        <v>6435372</v>
      </c>
      <c r="C295" s="114">
        <v>43551</v>
      </c>
      <c r="D295" s="116" t="s">
        <v>804</v>
      </c>
      <c r="E295" s="116" t="s">
        <v>99</v>
      </c>
      <c r="F295" s="116">
        <v>31</v>
      </c>
      <c r="G295" s="24"/>
      <c r="H295" s="3"/>
      <c r="I295" s="93">
        <f t="shared" si="44"/>
        <v>0</v>
      </c>
      <c r="J295" s="2"/>
      <c r="K295" s="3"/>
      <c r="L295" s="94">
        <f t="shared" si="40"/>
        <v>0</v>
      </c>
      <c r="M295" s="4"/>
      <c r="N295" s="94">
        <f t="shared" si="47"/>
        <v>0</v>
      </c>
      <c r="O295" s="94">
        <f t="shared" si="48"/>
        <v>0</v>
      </c>
      <c r="P295" s="2"/>
      <c r="Q295" s="3"/>
      <c r="R295" s="94">
        <f t="shared" si="43"/>
        <v>0</v>
      </c>
      <c r="S295" s="3"/>
      <c r="T295" s="94">
        <f t="shared" si="49"/>
        <v>0</v>
      </c>
      <c r="U295" s="93">
        <f t="shared" si="50"/>
        <v>0</v>
      </c>
      <c r="V295" s="5" t="str">
        <f>IF(COUNTBLANK(G295:H295)+COUNTBLANK(J295:K295)+COUNTBLANK(M295:M295)+COUNTBLANK(P295:Q295)+COUNTBLANK(S295:S295)=8,"",
IF(G295&lt;Limity!$C$5," Data gotowości zbyt wczesna lub nie uzupełniona.","")&amp;
IF(G295&gt;Limity!$D$5," Data gotowości zbyt późna lub wypełnona nieprawidłowo.","")&amp;
IF(OR(ROUND(K295,2)&lt;=0,ROUND(Q295,2)&lt;=0,ROUND(M295,2)&lt;=0,ROUND(S295,2)&lt;=0,ROUND(H295,2)&lt;=0)," Co najmniej jedna wartość nie jest większa od zera.","")&amp;
IF(K295&gt;Limity!$D$6," Abonament za Usługę TD w Wariancie A ponad limit.","")&amp;
IF(Q295&gt;Limity!$D$7," Abonament za Usługę TD w Wariancie B ponad limit.","")&amp;
IF(Q295-K295&gt;Limity!$D$8," Różnica wartości abonamentów za Usługę TD wariantów A i B ponad limit.","")&amp;
IF(M295&gt;Limity!$D$9," Abonament za zwiększenie przepustowości w Wariancie A ponad limit.","")&amp;
IF(S295&gt;Limity!$D$10," Abonament za zwiększenie przepustowości w Wariancie B ponad limit.","")&amp;
IF(J295=""," Nie wskazano PWR. ",IF(ISERROR(VLOOKUP(J295,'Listy punktów styku'!$B$11:$B$41,1,FALSE))," Nie wskazano PWR z listy.",""))&amp;
IF(P295=""," Nie wskazano FPS. ",IF(ISERROR(VLOOKUP(P295,'Listy punktów styku'!$B$44:$B$61,1,FALSE))," Nie wskazano FPS z listy.","")))</f>
        <v/>
      </c>
    </row>
    <row r="296" spans="1:22" s="8" customFormat="1" x14ac:dyDescent="0.35">
      <c r="A296" s="112">
        <v>282</v>
      </c>
      <c r="B296" s="113">
        <v>6434835</v>
      </c>
      <c r="C296" s="114">
        <v>43632</v>
      </c>
      <c r="D296" s="116" t="s">
        <v>943</v>
      </c>
      <c r="E296" s="116" t="s">
        <v>99</v>
      </c>
      <c r="F296" s="116">
        <v>135</v>
      </c>
      <c r="G296" s="24"/>
      <c r="H296" s="3"/>
      <c r="I296" s="93">
        <f t="shared" si="44"/>
        <v>0</v>
      </c>
      <c r="J296" s="2"/>
      <c r="K296" s="3"/>
      <c r="L296" s="94">
        <f t="shared" si="40"/>
        <v>0</v>
      </c>
      <c r="M296" s="4"/>
      <c r="N296" s="94">
        <f t="shared" si="47"/>
        <v>0</v>
      </c>
      <c r="O296" s="94">
        <f t="shared" si="48"/>
        <v>0</v>
      </c>
      <c r="P296" s="2"/>
      <c r="Q296" s="3"/>
      <c r="R296" s="94">
        <f t="shared" si="43"/>
        <v>0</v>
      </c>
      <c r="S296" s="3"/>
      <c r="T296" s="94">
        <f t="shared" si="49"/>
        <v>0</v>
      </c>
      <c r="U296" s="93">
        <f t="shared" si="50"/>
        <v>0</v>
      </c>
      <c r="V296" s="5" t="str">
        <f>IF(COUNTBLANK(G296:H296)+COUNTBLANK(J296:K296)+COUNTBLANK(M296:M296)+COUNTBLANK(P296:Q296)+COUNTBLANK(S296:S296)=8,"",
IF(G296&lt;Limity!$C$5," Data gotowości zbyt wczesna lub nie uzupełniona.","")&amp;
IF(G296&gt;Limity!$D$5," Data gotowości zbyt późna lub wypełnona nieprawidłowo.","")&amp;
IF(OR(ROUND(K296,2)&lt;=0,ROUND(Q296,2)&lt;=0,ROUND(M296,2)&lt;=0,ROUND(S296,2)&lt;=0,ROUND(H296,2)&lt;=0)," Co najmniej jedna wartość nie jest większa od zera.","")&amp;
IF(K296&gt;Limity!$D$6," Abonament za Usługę TD w Wariancie A ponad limit.","")&amp;
IF(Q296&gt;Limity!$D$7," Abonament za Usługę TD w Wariancie B ponad limit.","")&amp;
IF(Q296-K296&gt;Limity!$D$8," Różnica wartości abonamentów za Usługę TD wariantów A i B ponad limit.","")&amp;
IF(M296&gt;Limity!$D$9," Abonament za zwiększenie przepustowości w Wariancie A ponad limit.","")&amp;
IF(S296&gt;Limity!$D$10," Abonament za zwiększenie przepustowości w Wariancie B ponad limit.","")&amp;
IF(J296=""," Nie wskazano PWR. ",IF(ISERROR(VLOOKUP(J296,'Listy punktów styku'!$B$11:$B$41,1,FALSE))," Nie wskazano PWR z listy.",""))&amp;
IF(P296=""," Nie wskazano FPS. ",IF(ISERROR(VLOOKUP(P296,'Listy punktów styku'!$B$44:$B$61,1,FALSE))," Nie wskazano FPS z listy.","")))</f>
        <v/>
      </c>
    </row>
    <row r="297" spans="1:22" s="8" customFormat="1" x14ac:dyDescent="0.35">
      <c r="A297" s="112">
        <v>283</v>
      </c>
      <c r="B297" s="113">
        <v>6437211</v>
      </c>
      <c r="C297" s="114">
        <v>13244</v>
      </c>
      <c r="D297" s="116" t="s">
        <v>806</v>
      </c>
      <c r="E297" s="116" t="s">
        <v>809</v>
      </c>
      <c r="F297" s="116">
        <v>1</v>
      </c>
      <c r="G297" s="24"/>
      <c r="H297" s="3"/>
      <c r="I297" s="93">
        <f t="shared" si="44"/>
        <v>0</v>
      </c>
      <c r="J297" s="2"/>
      <c r="K297" s="3"/>
      <c r="L297" s="94">
        <f t="shared" si="40"/>
        <v>0</v>
      </c>
      <c r="M297" s="4"/>
      <c r="N297" s="94">
        <f t="shared" si="47"/>
        <v>0</v>
      </c>
      <c r="O297" s="94">
        <f t="shared" si="48"/>
        <v>0</v>
      </c>
      <c r="P297" s="2"/>
      <c r="Q297" s="3"/>
      <c r="R297" s="94">
        <f t="shared" si="43"/>
        <v>0</v>
      </c>
      <c r="S297" s="3"/>
      <c r="T297" s="94">
        <f t="shared" si="49"/>
        <v>0</v>
      </c>
      <c r="U297" s="93">
        <f t="shared" si="50"/>
        <v>0</v>
      </c>
      <c r="V297" s="5" t="str">
        <f>IF(COUNTBLANK(G297:H297)+COUNTBLANK(J297:K297)+COUNTBLANK(M297:M297)+COUNTBLANK(P297:Q297)+COUNTBLANK(S297:S297)=8,"",
IF(G297&lt;Limity!$C$5," Data gotowości zbyt wczesna lub nie uzupełniona.","")&amp;
IF(G297&gt;Limity!$D$5," Data gotowości zbyt późna lub wypełnona nieprawidłowo.","")&amp;
IF(OR(ROUND(K297,2)&lt;=0,ROUND(Q297,2)&lt;=0,ROUND(M297,2)&lt;=0,ROUND(S297,2)&lt;=0,ROUND(H297,2)&lt;=0)," Co najmniej jedna wartość nie jest większa od zera.","")&amp;
IF(K297&gt;Limity!$D$6," Abonament za Usługę TD w Wariancie A ponad limit.","")&amp;
IF(Q297&gt;Limity!$D$7," Abonament za Usługę TD w Wariancie B ponad limit.","")&amp;
IF(Q297-K297&gt;Limity!$D$8," Różnica wartości abonamentów za Usługę TD wariantów A i B ponad limit.","")&amp;
IF(M297&gt;Limity!$D$9," Abonament za zwiększenie przepustowości w Wariancie A ponad limit.","")&amp;
IF(S297&gt;Limity!$D$10," Abonament za zwiększenie przepustowości w Wariancie B ponad limit.","")&amp;
IF(J297=""," Nie wskazano PWR. ",IF(ISERROR(VLOOKUP(J297,'Listy punktów styku'!$B$11:$B$41,1,FALSE))," Nie wskazano PWR z listy.",""))&amp;
IF(P297=""," Nie wskazano FPS. ",IF(ISERROR(VLOOKUP(P297,'Listy punktów styku'!$B$44:$B$61,1,FALSE))," Nie wskazano FPS z listy.","")))</f>
        <v/>
      </c>
    </row>
    <row r="298" spans="1:22" s="8" customFormat="1" x14ac:dyDescent="0.35">
      <c r="A298" s="112">
        <v>284</v>
      </c>
      <c r="B298" s="113">
        <v>6447161</v>
      </c>
      <c r="C298" s="114">
        <v>129333</v>
      </c>
      <c r="D298" s="116" t="s">
        <v>813</v>
      </c>
      <c r="E298" s="116" t="s">
        <v>99</v>
      </c>
      <c r="F298" s="116">
        <v>100</v>
      </c>
      <c r="G298" s="24"/>
      <c r="H298" s="3"/>
      <c r="I298" s="93">
        <f t="shared" si="44"/>
        <v>0</v>
      </c>
      <c r="J298" s="2"/>
      <c r="K298" s="3"/>
      <c r="L298" s="94">
        <f t="shared" si="40"/>
        <v>0</v>
      </c>
      <c r="M298" s="4"/>
      <c r="N298" s="94">
        <f t="shared" si="47"/>
        <v>0</v>
      </c>
      <c r="O298" s="94">
        <f t="shared" si="48"/>
        <v>0</v>
      </c>
      <c r="P298" s="2"/>
      <c r="Q298" s="3"/>
      <c r="R298" s="94">
        <f t="shared" si="43"/>
        <v>0</v>
      </c>
      <c r="S298" s="3"/>
      <c r="T298" s="94">
        <f t="shared" si="49"/>
        <v>0</v>
      </c>
      <c r="U298" s="93">
        <f t="shared" si="50"/>
        <v>0</v>
      </c>
      <c r="V298" s="5" t="str">
        <f>IF(COUNTBLANK(G298:H298)+COUNTBLANK(J298:K298)+COUNTBLANK(M298:M298)+COUNTBLANK(P298:Q298)+COUNTBLANK(S298:S298)=8,"",
IF(G298&lt;Limity!$C$5," Data gotowości zbyt wczesna lub nie uzupełniona.","")&amp;
IF(G298&gt;Limity!$D$5," Data gotowości zbyt późna lub wypełnona nieprawidłowo.","")&amp;
IF(OR(ROUND(K298,2)&lt;=0,ROUND(Q298,2)&lt;=0,ROUND(M298,2)&lt;=0,ROUND(S298,2)&lt;=0,ROUND(H298,2)&lt;=0)," Co najmniej jedna wartość nie jest większa od zera.","")&amp;
IF(K298&gt;Limity!$D$6," Abonament za Usługę TD w Wariancie A ponad limit.","")&amp;
IF(Q298&gt;Limity!$D$7," Abonament za Usługę TD w Wariancie B ponad limit.","")&amp;
IF(Q298-K298&gt;Limity!$D$8," Różnica wartości abonamentów za Usługę TD wariantów A i B ponad limit.","")&amp;
IF(M298&gt;Limity!$D$9," Abonament za zwiększenie przepustowości w Wariancie A ponad limit.","")&amp;
IF(S298&gt;Limity!$D$10," Abonament za zwiększenie przepustowości w Wariancie B ponad limit.","")&amp;
IF(J298=""," Nie wskazano PWR. ",IF(ISERROR(VLOOKUP(J298,'Listy punktów styku'!$B$11:$B$41,1,FALSE))," Nie wskazano PWR z listy.",""))&amp;
IF(P298=""," Nie wskazano FPS. ",IF(ISERROR(VLOOKUP(P298,'Listy punktów styku'!$B$44:$B$61,1,FALSE))," Nie wskazano FPS z listy.","")))</f>
        <v/>
      </c>
    </row>
    <row r="299" spans="1:22" s="8" customFormat="1" x14ac:dyDescent="0.35">
      <c r="A299" s="112">
        <v>285</v>
      </c>
      <c r="B299" s="113">
        <v>157041059</v>
      </c>
      <c r="C299" s="114">
        <v>17637</v>
      </c>
      <c r="D299" s="141" t="s">
        <v>1169</v>
      </c>
      <c r="E299" s="141"/>
      <c r="F299" s="145">
        <v>46</v>
      </c>
      <c r="G299" s="24"/>
      <c r="H299" s="3"/>
      <c r="I299" s="93">
        <f t="shared" si="44"/>
        <v>0</v>
      </c>
      <c r="J299" s="2"/>
      <c r="K299" s="3"/>
      <c r="L299" s="94">
        <f t="shared" si="40"/>
        <v>0</v>
      </c>
      <c r="M299" s="4"/>
      <c r="N299" s="94">
        <f t="shared" si="47"/>
        <v>0</v>
      </c>
      <c r="O299" s="94">
        <f t="shared" si="48"/>
        <v>0</v>
      </c>
      <c r="P299" s="2"/>
      <c r="Q299" s="3"/>
      <c r="R299" s="94">
        <f t="shared" si="43"/>
        <v>0</v>
      </c>
      <c r="S299" s="3"/>
      <c r="T299" s="94">
        <f t="shared" si="49"/>
        <v>0</v>
      </c>
      <c r="U299" s="93">
        <f t="shared" si="50"/>
        <v>0</v>
      </c>
      <c r="V299" s="5" t="str">
        <f>IF(COUNTBLANK(G299:H299)+COUNTBLANK(J299:K299)+COUNTBLANK(M299:M299)+COUNTBLANK(P299:Q299)+COUNTBLANK(S299:S299)=8,"",
IF(G299&lt;Limity!$C$5," Data gotowości zbyt wczesna lub nie uzupełniona.","")&amp;
IF(G299&gt;Limity!$D$5," Data gotowości zbyt późna lub wypełnona nieprawidłowo.","")&amp;
IF(OR(ROUND(K299,2)&lt;=0,ROUND(Q299,2)&lt;=0,ROUND(M299,2)&lt;=0,ROUND(S299,2)&lt;=0,ROUND(H299,2)&lt;=0)," Co najmniej jedna wartość nie jest większa od zera.","")&amp;
IF(K299&gt;Limity!$D$6," Abonament za Usługę TD w Wariancie A ponad limit.","")&amp;
IF(Q299&gt;Limity!$D$7," Abonament za Usługę TD w Wariancie B ponad limit.","")&amp;
IF(Q299-K299&gt;Limity!$D$8," Różnica wartości abonamentów za Usługę TD wariantów A i B ponad limit.","")&amp;
IF(M299&gt;Limity!$D$9," Abonament za zwiększenie przepustowości w Wariancie A ponad limit.","")&amp;
IF(S299&gt;Limity!$D$10," Abonament za zwiększenie przepustowości w Wariancie B ponad limit.","")&amp;
IF(J299=""," Nie wskazano PWR. ",IF(ISERROR(VLOOKUP(J299,'Listy punktów styku'!$B$11:$B$41,1,FALSE))," Nie wskazano PWR z listy.",""))&amp;
IF(P299=""," Nie wskazano FPS. ",IF(ISERROR(VLOOKUP(P299,'Listy punktów styku'!$B$44:$B$61,1,FALSE))," Nie wskazano FPS z listy.","")))</f>
        <v/>
      </c>
    </row>
    <row r="300" spans="1:22" s="8" customFormat="1" x14ac:dyDescent="0.35">
      <c r="A300" s="112">
        <v>286</v>
      </c>
      <c r="B300" s="113">
        <v>6600452</v>
      </c>
      <c r="C300" s="114">
        <v>3523</v>
      </c>
      <c r="D300" s="116" t="s">
        <v>818</v>
      </c>
      <c r="E300" s="116" t="s">
        <v>99</v>
      </c>
      <c r="F300" s="116">
        <v>6</v>
      </c>
      <c r="G300" s="24"/>
      <c r="H300" s="3"/>
      <c r="I300" s="93">
        <f t="shared" si="44"/>
        <v>0</v>
      </c>
      <c r="J300" s="2"/>
      <c r="K300" s="3"/>
      <c r="L300" s="94">
        <f t="shared" si="40"/>
        <v>0</v>
      </c>
      <c r="M300" s="4"/>
      <c r="N300" s="94">
        <f t="shared" si="47"/>
        <v>0</v>
      </c>
      <c r="O300" s="94">
        <f t="shared" si="48"/>
        <v>0</v>
      </c>
      <c r="P300" s="2"/>
      <c r="Q300" s="3"/>
      <c r="R300" s="94">
        <f t="shared" si="43"/>
        <v>0</v>
      </c>
      <c r="S300" s="3"/>
      <c r="T300" s="94">
        <f t="shared" si="49"/>
        <v>0</v>
      </c>
      <c r="U300" s="93">
        <f t="shared" si="50"/>
        <v>0</v>
      </c>
      <c r="V300" s="5" t="str">
        <f>IF(COUNTBLANK(G300:H300)+COUNTBLANK(J300:K300)+COUNTBLANK(M300:M300)+COUNTBLANK(P300:Q300)+COUNTBLANK(S300:S300)=8,"",
IF(G300&lt;Limity!$C$5," Data gotowości zbyt wczesna lub nie uzupełniona.","")&amp;
IF(G300&gt;Limity!$D$5," Data gotowości zbyt późna lub wypełnona nieprawidłowo.","")&amp;
IF(OR(ROUND(K300,2)&lt;=0,ROUND(Q300,2)&lt;=0,ROUND(M300,2)&lt;=0,ROUND(S300,2)&lt;=0,ROUND(H300,2)&lt;=0)," Co najmniej jedna wartość nie jest większa od zera.","")&amp;
IF(K300&gt;Limity!$D$6," Abonament za Usługę TD w Wariancie A ponad limit.","")&amp;
IF(Q300&gt;Limity!$D$7," Abonament za Usługę TD w Wariancie B ponad limit.","")&amp;
IF(Q300-K300&gt;Limity!$D$8," Różnica wartości abonamentów za Usługę TD wariantów A i B ponad limit.","")&amp;
IF(M300&gt;Limity!$D$9," Abonament za zwiększenie przepustowości w Wariancie A ponad limit.","")&amp;
IF(S300&gt;Limity!$D$10," Abonament za zwiększenie przepustowości w Wariancie B ponad limit.","")&amp;
IF(J300=""," Nie wskazano PWR. ",IF(ISERROR(VLOOKUP(J300,'Listy punktów styku'!$B$11:$B$41,1,FALSE))," Nie wskazano PWR z listy.",""))&amp;
IF(P300=""," Nie wskazano FPS. ",IF(ISERROR(VLOOKUP(P300,'Listy punktów styku'!$B$44:$B$61,1,FALSE))," Nie wskazano FPS z listy.","")))</f>
        <v/>
      </c>
    </row>
    <row r="301" spans="1:22" s="8" customFormat="1" x14ac:dyDescent="0.35">
      <c r="A301" s="112">
        <v>287</v>
      </c>
      <c r="B301" s="113">
        <v>6602667</v>
      </c>
      <c r="C301" s="114">
        <v>79842</v>
      </c>
      <c r="D301" s="116" t="s">
        <v>822</v>
      </c>
      <c r="E301" s="116" t="s">
        <v>99</v>
      </c>
      <c r="F301" s="116">
        <v>14</v>
      </c>
      <c r="G301" s="24"/>
      <c r="H301" s="3"/>
      <c r="I301" s="93">
        <f t="shared" si="44"/>
        <v>0</v>
      </c>
      <c r="J301" s="2"/>
      <c r="K301" s="3"/>
      <c r="L301" s="94">
        <f t="shared" si="40"/>
        <v>0</v>
      </c>
      <c r="M301" s="4"/>
      <c r="N301" s="94">
        <f t="shared" si="47"/>
        <v>0</v>
      </c>
      <c r="O301" s="94">
        <f t="shared" si="48"/>
        <v>0</v>
      </c>
      <c r="P301" s="2"/>
      <c r="Q301" s="3"/>
      <c r="R301" s="94">
        <f t="shared" si="43"/>
        <v>0</v>
      </c>
      <c r="S301" s="3"/>
      <c r="T301" s="94">
        <f t="shared" si="49"/>
        <v>0</v>
      </c>
      <c r="U301" s="93">
        <f t="shared" si="50"/>
        <v>0</v>
      </c>
      <c r="V301" s="5" t="str">
        <f>IF(COUNTBLANK(G301:H301)+COUNTBLANK(J301:K301)+COUNTBLANK(M301:M301)+COUNTBLANK(P301:Q301)+COUNTBLANK(S301:S301)=8,"",
IF(G301&lt;Limity!$C$5," Data gotowości zbyt wczesna lub nie uzupełniona.","")&amp;
IF(G301&gt;Limity!$D$5," Data gotowości zbyt późna lub wypełnona nieprawidłowo.","")&amp;
IF(OR(ROUND(K301,2)&lt;=0,ROUND(Q301,2)&lt;=0,ROUND(M301,2)&lt;=0,ROUND(S301,2)&lt;=0,ROUND(H301,2)&lt;=0)," Co najmniej jedna wartość nie jest większa od zera.","")&amp;
IF(K301&gt;Limity!$D$6," Abonament za Usługę TD w Wariancie A ponad limit.","")&amp;
IF(Q301&gt;Limity!$D$7," Abonament za Usługę TD w Wariancie B ponad limit.","")&amp;
IF(Q301-K301&gt;Limity!$D$8," Różnica wartości abonamentów za Usługę TD wariantów A i B ponad limit.","")&amp;
IF(M301&gt;Limity!$D$9," Abonament za zwiększenie przepustowości w Wariancie A ponad limit.","")&amp;
IF(S301&gt;Limity!$D$10," Abonament za zwiększenie przepustowości w Wariancie B ponad limit.","")&amp;
IF(J301=""," Nie wskazano PWR. ",IF(ISERROR(VLOOKUP(J301,'Listy punktów styku'!$B$11:$B$41,1,FALSE))," Nie wskazano PWR z listy.",""))&amp;
IF(P301=""," Nie wskazano FPS. ",IF(ISERROR(VLOOKUP(P301,'Listy punktów styku'!$B$44:$B$61,1,FALSE))," Nie wskazano FPS z listy.","")))</f>
        <v/>
      </c>
    </row>
    <row r="302" spans="1:22" s="8" customFormat="1" x14ac:dyDescent="0.35">
      <c r="A302" s="112">
        <v>288</v>
      </c>
      <c r="B302" s="113">
        <v>41416597</v>
      </c>
      <c r="C302" s="114">
        <v>276928</v>
      </c>
      <c r="D302" s="141" t="s">
        <v>772</v>
      </c>
      <c r="E302" s="156" t="s">
        <v>1457</v>
      </c>
      <c r="F302" s="141" t="s">
        <v>1450</v>
      </c>
      <c r="G302" s="24"/>
      <c r="H302" s="3"/>
      <c r="I302" s="93">
        <f t="shared" si="44"/>
        <v>0</v>
      </c>
      <c r="J302" s="2"/>
      <c r="K302" s="3"/>
      <c r="L302" s="94">
        <f t="shared" si="40"/>
        <v>0</v>
      </c>
      <c r="M302" s="4"/>
      <c r="N302" s="94">
        <f t="shared" si="47"/>
        <v>0</v>
      </c>
      <c r="O302" s="94">
        <f t="shared" si="48"/>
        <v>0</v>
      </c>
      <c r="P302" s="2"/>
      <c r="Q302" s="3"/>
      <c r="R302" s="94">
        <f t="shared" si="43"/>
        <v>0</v>
      </c>
      <c r="S302" s="3"/>
      <c r="T302" s="94">
        <f t="shared" si="49"/>
        <v>0</v>
      </c>
      <c r="U302" s="93">
        <f t="shared" si="50"/>
        <v>0</v>
      </c>
      <c r="V302" s="5" t="str">
        <f>IF(COUNTBLANK(G302:H302)+COUNTBLANK(J302:K302)+COUNTBLANK(M302:M302)+COUNTBLANK(P302:Q302)+COUNTBLANK(S302:S302)=8,"",
IF(G302&lt;Limity!$C$5," Data gotowości zbyt wczesna lub nie uzupełniona.","")&amp;
IF(G302&gt;Limity!$D$5," Data gotowości zbyt późna lub wypełnona nieprawidłowo.","")&amp;
IF(OR(ROUND(K302,2)&lt;=0,ROUND(Q302,2)&lt;=0,ROUND(M302,2)&lt;=0,ROUND(S302,2)&lt;=0,ROUND(H302,2)&lt;=0)," Co najmniej jedna wartość nie jest większa od zera.","")&amp;
IF(K302&gt;Limity!$D$6," Abonament za Usługę TD w Wariancie A ponad limit.","")&amp;
IF(Q302&gt;Limity!$D$7," Abonament za Usługę TD w Wariancie B ponad limit.","")&amp;
IF(Q302-K302&gt;Limity!$D$8," Różnica wartości abonamentów za Usługę TD wariantów A i B ponad limit.","")&amp;
IF(M302&gt;Limity!$D$9," Abonament za zwiększenie przepustowości w Wariancie A ponad limit.","")&amp;
IF(S302&gt;Limity!$D$10," Abonament za zwiększenie przepustowości w Wariancie B ponad limit.","")&amp;
IF(J302=""," Nie wskazano PWR. ",IF(ISERROR(VLOOKUP(J302,'Listy punktów styku'!$B$11:$B$41,1,FALSE))," Nie wskazano PWR z listy.",""))&amp;
IF(P302=""," Nie wskazano FPS. ",IF(ISERROR(VLOOKUP(P302,'Listy punktów styku'!$B$44:$B$61,1,FALSE))," Nie wskazano FPS z listy.","")))</f>
        <v/>
      </c>
    </row>
    <row r="303" spans="1:22" s="8" customFormat="1" x14ac:dyDescent="0.35">
      <c r="A303" s="112">
        <v>289</v>
      </c>
      <c r="B303" s="113">
        <v>16038428</v>
      </c>
      <c r="C303" s="114">
        <v>13671</v>
      </c>
      <c r="D303" s="141" t="s">
        <v>772</v>
      </c>
      <c r="E303" s="141" t="s">
        <v>1385</v>
      </c>
      <c r="F303" s="145">
        <v>4</v>
      </c>
      <c r="G303" s="24"/>
      <c r="H303" s="3"/>
      <c r="I303" s="93">
        <f t="shared" si="44"/>
        <v>0</v>
      </c>
      <c r="J303" s="2"/>
      <c r="K303" s="3"/>
      <c r="L303" s="94">
        <f t="shared" si="40"/>
        <v>0</v>
      </c>
      <c r="M303" s="4"/>
      <c r="N303" s="94">
        <f t="shared" si="47"/>
        <v>0</v>
      </c>
      <c r="O303" s="94">
        <f t="shared" si="48"/>
        <v>0</v>
      </c>
      <c r="P303" s="2"/>
      <c r="Q303" s="3"/>
      <c r="R303" s="94">
        <f t="shared" si="43"/>
        <v>0</v>
      </c>
      <c r="S303" s="3"/>
      <c r="T303" s="94">
        <f t="shared" si="49"/>
        <v>0</v>
      </c>
      <c r="U303" s="93">
        <f t="shared" si="50"/>
        <v>0</v>
      </c>
      <c r="V303" s="5" t="str">
        <f>IF(COUNTBLANK(G303:H303)+COUNTBLANK(J303:K303)+COUNTBLANK(M303:M303)+COUNTBLANK(P303:Q303)+COUNTBLANK(S303:S303)=8,"",
IF(G303&lt;Limity!$C$5," Data gotowości zbyt wczesna lub nie uzupełniona.","")&amp;
IF(G303&gt;Limity!$D$5," Data gotowości zbyt późna lub wypełnona nieprawidłowo.","")&amp;
IF(OR(ROUND(K303,2)&lt;=0,ROUND(Q303,2)&lt;=0,ROUND(M303,2)&lt;=0,ROUND(S303,2)&lt;=0,ROUND(H303,2)&lt;=0)," Co najmniej jedna wartość nie jest większa od zera.","")&amp;
IF(K303&gt;Limity!$D$6," Abonament za Usługę TD w Wariancie A ponad limit.","")&amp;
IF(Q303&gt;Limity!$D$7," Abonament za Usługę TD w Wariancie B ponad limit.","")&amp;
IF(Q303-K303&gt;Limity!$D$8," Różnica wartości abonamentów za Usługę TD wariantów A i B ponad limit.","")&amp;
IF(M303&gt;Limity!$D$9," Abonament za zwiększenie przepustowości w Wariancie A ponad limit.","")&amp;
IF(S303&gt;Limity!$D$10," Abonament za zwiększenie przepustowości w Wariancie B ponad limit.","")&amp;
IF(J303=""," Nie wskazano PWR. ",IF(ISERROR(VLOOKUP(J303,'Listy punktów styku'!$B$11:$B$41,1,FALSE))," Nie wskazano PWR z listy.",""))&amp;
IF(P303=""," Nie wskazano FPS. ",IF(ISERROR(VLOOKUP(P303,'Listy punktów styku'!$B$44:$B$61,1,FALSE))," Nie wskazano FPS z listy.","")))</f>
        <v/>
      </c>
    </row>
    <row r="304" spans="1:22" s="8" customFormat="1" x14ac:dyDescent="0.35">
      <c r="A304" s="112">
        <v>290</v>
      </c>
      <c r="B304" s="113">
        <v>6622829</v>
      </c>
      <c r="C304" s="114">
        <v>25186</v>
      </c>
      <c r="D304" s="116" t="s">
        <v>827</v>
      </c>
      <c r="E304" s="116" t="s">
        <v>99</v>
      </c>
      <c r="F304" s="116">
        <v>25</v>
      </c>
      <c r="G304" s="24"/>
      <c r="H304" s="3"/>
      <c r="I304" s="93">
        <f t="shared" si="44"/>
        <v>0</v>
      </c>
      <c r="J304" s="2"/>
      <c r="K304" s="3"/>
      <c r="L304" s="94">
        <f t="shared" si="40"/>
        <v>0</v>
      </c>
      <c r="M304" s="4"/>
      <c r="N304" s="94">
        <f t="shared" si="47"/>
        <v>0</v>
      </c>
      <c r="O304" s="94">
        <f t="shared" si="48"/>
        <v>0</v>
      </c>
      <c r="P304" s="2"/>
      <c r="Q304" s="3"/>
      <c r="R304" s="94">
        <f t="shared" si="43"/>
        <v>0</v>
      </c>
      <c r="S304" s="3"/>
      <c r="T304" s="94">
        <f t="shared" si="49"/>
        <v>0</v>
      </c>
      <c r="U304" s="93">
        <f t="shared" si="50"/>
        <v>0</v>
      </c>
      <c r="V304" s="5" t="str">
        <f>IF(COUNTBLANK(G304:H304)+COUNTBLANK(J304:K304)+COUNTBLANK(M304:M304)+COUNTBLANK(P304:Q304)+COUNTBLANK(S304:S304)=8,"",
IF(G304&lt;Limity!$C$5," Data gotowości zbyt wczesna lub nie uzupełniona.","")&amp;
IF(G304&gt;Limity!$D$5," Data gotowości zbyt późna lub wypełnona nieprawidłowo.","")&amp;
IF(OR(ROUND(K304,2)&lt;=0,ROUND(Q304,2)&lt;=0,ROUND(M304,2)&lt;=0,ROUND(S304,2)&lt;=0,ROUND(H304,2)&lt;=0)," Co najmniej jedna wartość nie jest większa od zera.","")&amp;
IF(K304&gt;Limity!$D$6," Abonament za Usługę TD w Wariancie A ponad limit.","")&amp;
IF(Q304&gt;Limity!$D$7," Abonament za Usługę TD w Wariancie B ponad limit.","")&amp;
IF(Q304-K304&gt;Limity!$D$8," Różnica wartości abonamentów za Usługę TD wariantów A i B ponad limit.","")&amp;
IF(M304&gt;Limity!$D$9," Abonament za zwiększenie przepustowości w Wariancie A ponad limit.","")&amp;
IF(S304&gt;Limity!$D$10," Abonament za zwiększenie przepustowości w Wariancie B ponad limit.","")&amp;
IF(J304=""," Nie wskazano PWR. ",IF(ISERROR(VLOOKUP(J304,'Listy punktów styku'!$B$11:$B$41,1,FALSE))," Nie wskazano PWR z listy.",""))&amp;
IF(P304=""," Nie wskazano FPS. ",IF(ISERROR(VLOOKUP(P304,'Listy punktów styku'!$B$44:$B$61,1,FALSE))," Nie wskazano FPS z listy.","")))</f>
        <v/>
      </c>
    </row>
    <row r="305" spans="1:22" s="8" customFormat="1" x14ac:dyDescent="0.35">
      <c r="A305" s="112">
        <v>291</v>
      </c>
      <c r="B305" s="113">
        <v>6682052</v>
      </c>
      <c r="C305" s="114">
        <v>113645</v>
      </c>
      <c r="D305" s="116" t="s">
        <v>830</v>
      </c>
      <c r="E305" s="116" t="s">
        <v>105</v>
      </c>
      <c r="F305" s="116">
        <v>1</v>
      </c>
      <c r="G305" s="24"/>
      <c r="H305" s="3"/>
      <c r="I305" s="93">
        <f t="shared" si="44"/>
        <v>0</v>
      </c>
      <c r="J305" s="2"/>
      <c r="K305" s="3"/>
      <c r="L305" s="94">
        <f t="shared" si="40"/>
        <v>0</v>
      </c>
      <c r="M305" s="4"/>
      <c r="N305" s="94">
        <f t="shared" si="47"/>
        <v>0</v>
      </c>
      <c r="O305" s="94">
        <f t="shared" si="48"/>
        <v>0</v>
      </c>
      <c r="P305" s="2"/>
      <c r="Q305" s="3"/>
      <c r="R305" s="94">
        <f t="shared" si="43"/>
        <v>0</v>
      </c>
      <c r="S305" s="3"/>
      <c r="T305" s="94">
        <f t="shared" si="49"/>
        <v>0</v>
      </c>
      <c r="U305" s="93">
        <f t="shared" si="50"/>
        <v>0</v>
      </c>
      <c r="V305" s="5" t="str">
        <f>IF(COUNTBLANK(G305:H305)+COUNTBLANK(J305:K305)+COUNTBLANK(M305:M305)+COUNTBLANK(P305:Q305)+COUNTBLANK(S305:S305)=8,"",
IF(G305&lt;Limity!$C$5," Data gotowości zbyt wczesna lub nie uzupełniona.","")&amp;
IF(G305&gt;Limity!$D$5," Data gotowości zbyt późna lub wypełnona nieprawidłowo.","")&amp;
IF(OR(ROUND(K305,2)&lt;=0,ROUND(Q305,2)&lt;=0,ROUND(M305,2)&lt;=0,ROUND(S305,2)&lt;=0,ROUND(H305,2)&lt;=0)," Co najmniej jedna wartość nie jest większa od zera.","")&amp;
IF(K305&gt;Limity!$D$6," Abonament za Usługę TD w Wariancie A ponad limit.","")&amp;
IF(Q305&gt;Limity!$D$7," Abonament za Usługę TD w Wariancie B ponad limit.","")&amp;
IF(Q305-K305&gt;Limity!$D$8," Różnica wartości abonamentów za Usługę TD wariantów A i B ponad limit.","")&amp;
IF(M305&gt;Limity!$D$9," Abonament za zwiększenie przepustowości w Wariancie A ponad limit.","")&amp;
IF(S305&gt;Limity!$D$10," Abonament za zwiększenie przepustowości w Wariancie B ponad limit.","")&amp;
IF(J305=""," Nie wskazano PWR. ",IF(ISERROR(VLOOKUP(J305,'Listy punktów styku'!$B$11:$B$41,1,FALSE))," Nie wskazano PWR z listy.",""))&amp;
IF(P305=""," Nie wskazano FPS. ",IF(ISERROR(VLOOKUP(P305,'Listy punktów styku'!$B$44:$B$61,1,FALSE))," Nie wskazano FPS z listy.","")))</f>
        <v/>
      </c>
    </row>
    <row r="306" spans="1:22" s="8" customFormat="1" x14ac:dyDescent="0.35">
      <c r="A306" s="112">
        <v>292</v>
      </c>
      <c r="B306" s="113">
        <v>99139794</v>
      </c>
      <c r="C306" s="114">
        <v>14088</v>
      </c>
      <c r="D306" s="116" t="s">
        <v>1549</v>
      </c>
      <c r="E306" s="116" t="s">
        <v>1551</v>
      </c>
      <c r="F306" s="116">
        <v>90</v>
      </c>
      <c r="G306" s="24"/>
      <c r="H306" s="3"/>
      <c r="I306" s="93">
        <f t="shared" si="44"/>
        <v>0</v>
      </c>
      <c r="J306" s="2"/>
      <c r="K306" s="3"/>
      <c r="L306" s="94">
        <f t="shared" si="40"/>
        <v>0</v>
      </c>
      <c r="M306" s="4"/>
      <c r="N306" s="94">
        <f t="shared" si="47"/>
        <v>0</v>
      </c>
      <c r="O306" s="94">
        <f t="shared" si="48"/>
        <v>0</v>
      </c>
      <c r="P306" s="2"/>
      <c r="Q306" s="3"/>
      <c r="R306" s="94">
        <f t="shared" si="43"/>
        <v>0</v>
      </c>
      <c r="S306" s="3"/>
      <c r="T306" s="94">
        <f t="shared" si="49"/>
        <v>0</v>
      </c>
      <c r="U306" s="93">
        <f t="shared" si="50"/>
        <v>0</v>
      </c>
      <c r="V306" s="5" t="str">
        <f>IF(COUNTBLANK(G306:H306)+COUNTBLANK(J306:K306)+COUNTBLANK(M306:M306)+COUNTBLANK(P306:Q306)+COUNTBLANK(S306:S306)=8,"",
IF(G306&lt;Limity!$C$5," Data gotowości zbyt wczesna lub nie uzupełniona.","")&amp;
IF(G306&gt;Limity!$D$5," Data gotowości zbyt późna lub wypełnona nieprawidłowo.","")&amp;
IF(OR(ROUND(K306,2)&lt;=0,ROUND(Q306,2)&lt;=0,ROUND(M306,2)&lt;=0,ROUND(S306,2)&lt;=0,ROUND(H306,2)&lt;=0)," Co najmniej jedna wartość nie jest większa od zera.","")&amp;
IF(K306&gt;Limity!$D$6," Abonament za Usługę TD w Wariancie A ponad limit.","")&amp;
IF(Q306&gt;Limity!$D$7," Abonament za Usługę TD w Wariancie B ponad limit.","")&amp;
IF(Q306-K306&gt;Limity!$D$8," Różnica wartości abonamentów za Usługę TD wariantów A i B ponad limit.","")&amp;
IF(M306&gt;Limity!$D$9," Abonament za zwiększenie przepustowości w Wariancie A ponad limit.","")&amp;
IF(S306&gt;Limity!$D$10," Abonament za zwiększenie przepustowości w Wariancie B ponad limit.","")&amp;
IF(J306=""," Nie wskazano PWR. ",IF(ISERROR(VLOOKUP(J306,'Listy punktów styku'!$B$11:$B$41,1,FALSE))," Nie wskazano PWR z listy.",""))&amp;
IF(P306=""," Nie wskazano FPS. ",IF(ISERROR(VLOOKUP(P306,'Listy punktów styku'!$B$44:$B$61,1,FALSE))," Nie wskazano FPS z listy.","")))</f>
        <v/>
      </c>
    </row>
    <row r="307" spans="1:22" x14ac:dyDescent="0.35">
      <c r="A307" s="112">
        <v>293</v>
      </c>
      <c r="B307" s="113">
        <v>80914064</v>
      </c>
      <c r="C307" s="114">
        <v>14088</v>
      </c>
      <c r="D307" s="116" t="s">
        <v>1549</v>
      </c>
      <c r="E307" s="116" t="s">
        <v>1551</v>
      </c>
      <c r="F307" s="116" t="s">
        <v>1553</v>
      </c>
      <c r="G307" s="24"/>
      <c r="H307" s="3"/>
      <c r="I307" s="93">
        <f t="shared" si="44"/>
        <v>0</v>
      </c>
      <c r="J307" s="2"/>
      <c r="K307" s="3"/>
      <c r="L307" s="94">
        <f t="shared" si="40"/>
        <v>0</v>
      </c>
      <c r="M307" s="4"/>
      <c r="N307" s="94">
        <f t="shared" si="47"/>
        <v>0</v>
      </c>
      <c r="O307" s="94">
        <f t="shared" si="48"/>
        <v>0</v>
      </c>
      <c r="P307" s="2"/>
      <c r="Q307" s="3"/>
      <c r="R307" s="94">
        <f t="shared" si="43"/>
        <v>0</v>
      </c>
      <c r="S307" s="3"/>
      <c r="T307" s="94">
        <f t="shared" si="49"/>
        <v>0</v>
      </c>
      <c r="U307" s="93">
        <f t="shared" si="50"/>
        <v>0</v>
      </c>
      <c r="V307" s="5" t="str">
        <f>IF(COUNTBLANK(G307:H307)+COUNTBLANK(J307:K307)+COUNTBLANK(M307:M307)+COUNTBLANK(P307:Q307)+COUNTBLANK(S307:S307)=8,"",
IF(G307&lt;Limity!$C$5," Data gotowości zbyt wczesna lub nie uzupełniona.","")&amp;
IF(G307&gt;Limity!$D$5," Data gotowości zbyt późna lub wypełnona nieprawidłowo.","")&amp;
IF(OR(ROUND(K307,2)&lt;=0,ROUND(Q307,2)&lt;=0,ROUND(M307,2)&lt;=0,ROUND(S307,2)&lt;=0,ROUND(H307,2)&lt;=0)," Co najmniej jedna wartość nie jest większa od zera.","")&amp;
IF(K307&gt;Limity!$D$6," Abonament za Usługę TD w Wariancie A ponad limit.","")&amp;
IF(Q307&gt;Limity!$D$7," Abonament za Usługę TD w Wariancie B ponad limit.","")&amp;
IF(Q307-K307&gt;Limity!$D$8," Różnica wartości abonamentów za Usługę TD wariantów A i B ponad limit.","")&amp;
IF(M307&gt;Limity!$D$9," Abonament za zwiększenie przepustowości w Wariancie A ponad limit.","")&amp;
IF(S307&gt;Limity!$D$10," Abonament za zwiększenie przepustowości w Wariancie B ponad limit.","")&amp;
IF(J307=""," Nie wskazano PWR. ",IF(ISERROR(VLOOKUP(J307,'Listy punktów styku'!$B$11:$B$41,1,FALSE))," Nie wskazano PWR z listy.",""))&amp;
IF(P307=""," Nie wskazano FPS. ",IF(ISERROR(VLOOKUP(P307,'Listy punktów styku'!$B$44:$B$61,1,FALSE))," Nie wskazano FPS z listy.","")))</f>
        <v/>
      </c>
    </row>
    <row r="308" spans="1:22" x14ac:dyDescent="0.35">
      <c r="A308" s="112">
        <v>294</v>
      </c>
      <c r="B308" s="113">
        <v>96737908</v>
      </c>
      <c r="C308" s="114">
        <v>277834</v>
      </c>
      <c r="D308" s="141" t="s">
        <v>834</v>
      </c>
      <c r="E308" s="155" t="s">
        <v>1454</v>
      </c>
      <c r="F308" s="116">
        <v>8</v>
      </c>
      <c r="G308" s="24"/>
      <c r="H308" s="3"/>
      <c r="I308" s="93">
        <f t="shared" si="44"/>
        <v>0</v>
      </c>
      <c r="J308" s="2"/>
      <c r="K308" s="3"/>
      <c r="L308" s="94">
        <f t="shared" si="40"/>
        <v>0</v>
      </c>
      <c r="M308" s="4"/>
      <c r="N308" s="94">
        <f t="shared" si="47"/>
        <v>0</v>
      </c>
      <c r="O308" s="94">
        <f t="shared" si="48"/>
        <v>0</v>
      </c>
      <c r="P308" s="2"/>
      <c r="Q308" s="3"/>
      <c r="R308" s="94">
        <f t="shared" si="43"/>
        <v>0</v>
      </c>
      <c r="S308" s="3"/>
      <c r="T308" s="94">
        <f t="shared" si="49"/>
        <v>0</v>
      </c>
      <c r="U308" s="93">
        <f t="shared" si="50"/>
        <v>0</v>
      </c>
      <c r="V308" s="5" t="str">
        <f>IF(COUNTBLANK(G308:H308)+COUNTBLANK(J308:K308)+COUNTBLANK(M308:M308)+COUNTBLANK(P308:Q308)+COUNTBLANK(S308:S308)=8,"",
IF(G308&lt;Limity!$C$5," Data gotowości zbyt wczesna lub nie uzupełniona.","")&amp;
IF(G308&gt;Limity!$D$5," Data gotowości zbyt późna lub wypełnona nieprawidłowo.","")&amp;
IF(OR(ROUND(K308,2)&lt;=0,ROUND(Q308,2)&lt;=0,ROUND(M308,2)&lt;=0,ROUND(S308,2)&lt;=0,ROUND(H308,2)&lt;=0)," Co najmniej jedna wartość nie jest większa od zera.","")&amp;
IF(K308&gt;Limity!$D$6," Abonament za Usługę TD w Wariancie A ponad limit.","")&amp;
IF(Q308&gt;Limity!$D$7," Abonament za Usługę TD w Wariancie B ponad limit.","")&amp;
IF(Q308-K308&gt;Limity!$D$8," Różnica wartości abonamentów za Usługę TD wariantów A i B ponad limit.","")&amp;
IF(M308&gt;Limity!$D$9," Abonament za zwiększenie przepustowości w Wariancie A ponad limit.","")&amp;
IF(S308&gt;Limity!$D$10," Abonament za zwiększenie przepustowości w Wariancie B ponad limit.","")&amp;
IF(J308=""," Nie wskazano PWR. ",IF(ISERROR(VLOOKUP(J308,'Listy punktów styku'!$B$11:$B$41,1,FALSE))," Nie wskazano PWR z listy.",""))&amp;
IF(P308=""," Nie wskazano FPS. ",IF(ISERROR(VLOOKUP(P308,'Listy punktów styku'!$B$44:$B$61,1,FALSE))," Nie wskazano FPS z listy.","")))</f>
        <v/>
      </c>
    </row>
    <row r="309" spans="1:22" x14ac:dyDescent="0.35">
      <c r="A309" s="112">
        <v>295</v>
      </c>
      <c r="B309" s="113">
        <v>6748741</v>
      </c>
      <c r="C309" s="114">
        <v>31909</v>
      </c>
      <c r="D309" s="116" t="s">
        <v>941</v>
      </c>
      <c r="E309" s="116" t="s">
        <v>99</v>
      </c>
      <c r="F309" s="116">
        <v>27</v>
      </c>
      <c r="G309" s="24"/>
      <c r="H309" s="3"/>
      <c r="I309" s="93">
        <f t="shared" si="44"/>
        <v>0</v>
      </c>
      <c r="J309" s="2"/>
      <c r="K309" s="3"/>
      <c r="L309" s="94">
        <f t="shared" si="40"/>
        <v>0</v>
      </c>
      <c r="M309" s="4"/>
      <c r="N309" s="94">
        <f t="shared" si="47"/>
        <v>0</v>
      </c>
      <c r="O309" s="94">
        <f t="shared" si="48"/>
        <v>0</v>
      </c>
      <c r="P309" s="2"/>
      <c r="Q309" s="3"/>
      <c r="R309" s="94">
        <f t="shared" si="43"/>
        <v>0</v>
      </c>
      <c r="S309" s="3"/>
      <c r="T309" s="94">
        <f t="shared" si="49"/>
        <v>0</v>
      </c>
      <c r="U309" s="93">
        <f t="shared" si="50"/>
        <v>0</v>
      </c>
      <c r="V309" s="5" t="str">
        <f>IF(COUNTBLANK(G309:H309)+COUNTBLANK(J309:K309)+COUNTBLANK(M309:M309)+COUNTBLANK(P309:Q309)+COUNTBLANK(S309:S309)=8,"",
IF(G309&lt;Limity!$C$5," Data gotowości zbyt wczesna lub nie uzupełniona.","")&amp;
IF(G309&gt;Limity!$D$5," Data gotowości zbyt późna lub wypełnona nieprawidłowo.","")&amp;
IF(OR(ROUND(K309,2)&lt;=0,ROUND(Q309,2)&lt;=0,ROUND(M309,2)&lt;=0,ROUND(S309,2)&lt;=0,ROUND(H309,2)&lt;=0)," Co najmniej jedna wartość nie jest większa od zera.","")&amp;
IF(K309&gt;Limity!$D$6," Abonament za Usługę TD w Wariancie A ponad limit.","")&amp;
IF(Q309&gt;Limity!$D$7," Abonament za Usługę TD w Wariancie B ponad limit.","")&amp;
IF(Q309-K309&gt;Limity!$D$8," Różnica wartości abonamentów za Usługę TD wariantów A i B ponad limit.","")&amp;
IF(M309&gt;Limity!$D$9," Abonament za zwiększenie przepustowości w Wariancie A ponad limit.","")&amp;
IF(S309&gt;Limity!$D$10," Abonament za zwiększenie przepustowości w Wariancie B ponad limit.","")&amp;
IF(J309=""," Nie wskazano PWR. ",IF(ISERROR(VLOOKUP(J309,'Listy punktów styku'!$B$11:$B$41,1,FALSE))," Nie wskazano PWR z listy.",""))&amp;
IF(P309=""," Nie wskazano FPS. ",IF(ISERROR(VLOOKUP(P309,'Listy punktów styku'!$B$44:$B$61,1,FALSE))," Nie wskazano FPS z listy.","")))</f>
        <v/>
      </c>
    </row>
    <row r="310" spans="1:22" x14ac:dyDescent="0.35">
      <c r="A310" s="112">
        <v>296</v>
      </c>
      <c r="B310" s="113">
        <v>63598864</v>
      </c>
      <c r="C310" s="114">
        <v>27747</v>
      </c>
      <c r="D310" s="116" t="s">
        <v>967</v>
      </c>
      <c r="E310" s="116"/>
      <c r="F310" s="116">
        <v>136</v>
      </c>
      <c r="G310" s="24"/>
      <c r="H310" s="3"/>
      <c r="I310" s="93">
        <f t="shared" si="44"/>
        <v>0</v>
      </c>
      <c r="J310" s="2"/>
      <c r="K310" s="3"/>
      <c r="L310" s="94">
        <f t="shared" si="40"/>
        <v>0</v>
      </c>
      <c r="M310" s="4"/>
      <c r="N310" s="94">
        <f t="shared" si="47"/>
        <v>0</v>
      </c>
      <c r="O310" s="94">
        <f t="shared" si="48"/>
        <v>0</v>
      </c>
      <c r="P310" s="2"/>
      <c r="Q310" s="3"/>
      <c r="R310" s="94">
        <f t="shared" si="43"/>
        <v>0</v>
      </c>
      <c r="S310" s="3"/>
      <c r="T310" s="94">
        <f t="shared" si="49"/>
        <v>0</v>
      </c>
      <c r="U310" s="93">
        <f t="shared" si="50"/>
        <v>0</v>
      </c>
      <c r="V310" s="5" t="str">
        <f>IF(COUNTBLANK(G310:H310)+COUNTBLANK(J310:K310)+COUNTBLANK(M310:M310)+COUNTBLANK(P310:Q310)+COUNTBLANK(S310:S310)=8,"",
IF(G310&lt;Limity!$C$5," Data gotowości zbyt wczesna lub nie uzupełniona.","")&amp;
IF(G310&gt;Limity!$D$5," Data gotowości zbyt późna lub wypełnona nieprawidłowo.","")&amp;
IF(OR(ROUND(K310,2)&lt;=0,ROUND(Q310,2)&lt;=0,ROUND(M310,2)&lt;=0,ROUND(S310,2)&lt;=0,ROUND(H310,2)&lt;=0)," Co najmniej jedna wartość nie jest większa od zera.","")&amp;
IF(K310&gt;Limity!$D$6," Abonament za Usługę TD w Wariancie A ponad limit.","")&amp;
IF(Q310&gt;Limity!$D$7," Abonament za Usługę TD w Wariancie B ponad limit.","")&amp;
IF(Q310-K310&gt;Limity!$D$8," Różnica wartości abonamentów za Usługę TD wariantów A i B ponad limit.","")&amp;
IF(M310&gt;Limity!$D$9," Abonament za zwiększenie przepustowości w Wariancie A ponad limit.","")&amp;
IF(S310&gt;Limity!$D$10," Abonament za zwiększenie przepustowości w Wariancie B ponad limit.","")&amp;
IF(J310=""," Nie wskazano PWR. ",IF(ISERROR(VLOOKUP(J310,'Listy punktów styku'!$B$11:$B$41,1,FALSE))," Nie wskazano PWR z listy.",""))&amp;
IF(P310=""," Nie wskazano FPS. ",IF(ISERROR(VLOOKUP(P310,'Listy punktów styku'!$B$44:$B$61,1,FALSE))," Nie wskazano FPS z listy.","")))</f>
        <v/>
      </c>
    </row>
    <row r="311" spans="1:22" x14ac:dyDescent="0.35">
      <c r="A311" s="112">
        <v>297</v>
      </c>
      <c r="B311" s="113">
        <v>58286284</v>
      </c>
      <c r="C311" s="114">
        <v>59707</v>
      </c>
      <c r="D311" s="141" t="s">
        <v>1346</v>
      </c>
      <c r="E311" s="141"/>
      <c r="F311" s="141" t="s">
        <v>1081</v>
      </c>
      <c r="G311" s="24"/>
      <c r="H311" s="3"/>
      <c r="I311" s="93">
        <f t="shared" si="44"/>
        <v>0</v>
      </c>
      <c r="J311" s="2"/>
      <c r="K311" s="3"/>
      <c r="L311" s="94">
        <f t="shared" si="40"/>
        <v>0</v>
      </c>
      <c r="M311" s="4"/>
      <c r="N311" s="94">
        <f t="shared" si="47"/>
        <v>0</v>
      </c>
      <c r="O311" s="94">
        <f t="shared" si="48"/>
        <v>0</v>
      </c>
      <c r="P311" s="2"/>
      <c r="Q311" s="3"/>
      <c r="R311" s="94">
        <f t="shared" si="43"/>
        <v>0</v>
      </c>
      <c r="S311" s="3"/>
      <c r="T311" s="94">
        <f t="shared" si="49"/>
        <v>0</v>
      </c>
      <c r="U311" s="93">
        <f t="shared" si="50"/>
        <v>0</v>
      </c>
      <c r="V311" s="5" t="str">
        <f>IF(COUNTBLANK(G311:H311)+COUNTBLANK(J311:K311)+COUNTBLANK(M311:M311)+COUNTBLANK(P311:Q311)+COUNTBLANK(S311:S311)=8,"",
IF(G311&lt;Limity!$C$5," Data gotowości zbyt wczesna lub nie uzupełniona.","")&amp;
IF(G311&gt;Limity!$D$5," Data gotowości zbyt późna lub wypełnona nieprawidłowo.","")&amp;
IF(OR(ROUND(K311,2)&lt;=0,ROUND(Q311,2)&lt;=0,ROUND(M311,2)&lt;=0,ROUND(S311,2)&lt;=0,ROUND(H311,2)&lt;=0)," Co najmniej jedna wartość nie jest większa od zera.","")&amp;
IF(K311&gt;Limity!$D$6," Abonament za Usługę TD w Wariancie A ponad limit.","")&amp;
IF(Q311&gt;Limity!$D$7," Abonament za Usługę TD w Wariancie B ponad limit.","")&amp;
IF(Q311-K311&gt;Limity!$D$8," Różnica wartości abonamentów za Usługę TD wariantów A i B ponad limit.","")&amp;
IF(M311&gt;Limity!$D$9," Abonament za zwiększenie przepustowości w Wariancie A ponad limit.","")&amp;
IF(S311&gt;Limity!$D$10," Abonament za zwiększenie przepustowości w Wariancie B ponad limit.","")&amp;
IF(J311=""," Nie wskazano PWR. ",IF(ISERROR(VLOOKUP(J311,'Listy punktów styku'!$B$11:$B$41,1,FALSE))," Nie wskazano PWR z listy.",""))&amp;
IF(P311=""," Nie wskazano FPS. ",IF(ISERROR(VLOOKUP(P311,'Listy punktów styku'!$B$44:$B$61,1,FALSE))," Nie wskazano FPS z listy.","")))</f>
        <v/>
      </c>
    </row>
    <row r="312" spans="1:22" x14ac:dyDescent="0.35">
      <c r="A312" s="112">
        <v>298</v>
      </c>
      <c r="B312" s="113">
        <v>6855351</v>
      </c>
      <c r="C312" s="114">
        <v>88151</v>
      </c>
      <c r="D312" s="116" t="s">
        <v>839</v>
      </c>
      <c r="E312" s="116" t="s">
        <v>99</v>
      </c>
      <c r="F312" s="116">
        <v>21</v>
      </c>
      <c r="G312" s="24"/>
      <c r="H312" s="3"/>
      <c r="I312" s="93">
        <f t="shared" si="44"/>
        <v>0</v>
      </c>
      <c r="J312" s="2"/>
      <c r="K312" s="3"/>
      <c r="L312" s="94">
        <f t="shared" si="40"/>
        <v>0</v>
      </c>
      <c r="M312" s="4"/>
      <c r="N312" s="94">
        <f t="shared" si="47"/>
        <v>0</v>
      </c>
      <c r="O312" s="94">
        <f t="shared" si="48"/>
        <v>0</v>
      </c>
      <c r="P312" s="2"/>
      <c r="Q312" s="3"/>
      <c r="R312" s="94">
        <f t="shared" si="43"/>
        <v>0</v>
      </c>
      <c r="S312" s="3"/>
      <c r="T312" s="94">
        <f t="shared" si="49"/>
        <v>0</v>
      </c>
      <c r="U312" s="93">
        <f t="shared" si="50"/>
        <v>0</v>
      </c>
      <c r="V312" s="5" t="str">
        <f>IF(COUNTBLANK(G312:H312)+COUNTBLANK(J312:K312)+COUNTBLANK(M312:M312)+COUNTBLANK(P312:Q312)+COUNTBLANK(S312:S312)=8,"",
IF(G312&lt;Limity!$C$5," Data gotowości zbyt wczesna lub nie uzupełniona.","")&amp;
IF(G312&gt;Limity!$D$5," Data gotowości zbyt późna lub wypełnona nieprawidłowo.","")&amp;
IF(OR(ROUND(K312,2)&lt;=0,ROUND(Q312,2)&lt;=0,ROUND(M312,2)&lt;=0,ROUND(S312,2)&lt;=0,ROUND(H312,2)&lt;=0)," Co najmniej jedna wartość nie jest większa od zera.","")&amp;
IF(K312&gt;Limity!$D$6," Abonament za Usługę TD w Wariancie A ponad limit.","")&amp;
IF(Q312&gt;Limity!$D$7," Abonament za Usługę TD w Wariancie B ponad limit.","")&amp;
IF(Q312-K312&gt;Limity!$D$8," Różnica wartości abonamentów za Usługę TD wariantów A i B ponad limit.","")&amp;
IF(M312&gt;Limity!$D$9," Abonament za zwiększenie przepustowości w Wariancie A ponad limit.","")&amp;
IF(S312&gt;Limity!$D$10," Abonament za zwiększenie przepustowości w Wariancie B ponad limit.","")&amp;
IF(J312=""," Nie wskazano PWR. ",IF(ISERROR(VLOOKUP(J312,'Listy punktów styku'!$B$11:$B$41,1,FALSE))," Nie wskazano PWR z listy.",""))&amp;
IF(P312=""," Nie wskazano FPS. ",IF(ISERROR(VLOOKUP(P312,'Listy punktów styku'!$B$44:$B$61,1,FALSE))," Nie wskazano FPS z listy.","")))</f>
        <v/>
      </c>
    </row>
    <row r="313" spans="1:22" x14ac:dyDescent="0.35">
      <c r="A313" s="112">
        <v>299</v>
      </c>
      <c r="B313" s="113">
        <v>98639820</v>
      </c>
      <c r="C313" s="114">
        <v>277697</v>
      </c>
      <c r="D313" s="116" t="s">
        <v>1453</v>
      </c>
      <c r="E313" s="155" t="s">
        <v>1456</v>
      </c>
      <c r="F313" s="116">
        <v>3</v>
      </c>
      <c r="G313" s="24"/>
      <c r="H313" s="3"/>
      <c r="I313" s="93">
        <f t="shared" ref="I313" si="51">ROUND(H313*(1+$C$10),2)</f>
        <v>0</v>
      </c>
      <c r="J313" s="2"/>
      <c r="K313" s="3"/>
      <c r="L313" s="94">
        <f t="shared" si="40"/>
        <v>0</v>
      </c>
      <c r="M313" s="4"/>
      <c r="N313" s="94">
        <f t="shared" si="47"/>
        <v>0</v>
      </c>
      <c r="O313" s="94">
        <f t="shared" si="48"/>
        <v>0</v>
      </c>
      <c r="P313" s="2"/>
      <c r="Q313" s="3"/>
      <c r="R313" s="94">
        <f t="shared" ref="R313" si="52">ROUND(Q313*(1+$C$10),2)</f>
        <v>0</v>
      </c>
      <c r="S313" s="3"/>
      <c r="T313" s="94">
        <f t="shared" ref="T313" si="53">ROUND(S313*(1+$C$10),2)</f>
        <v>0</v>
      </c>
      <c r="U313" s="93">
        <f t="shared" ref="U313" si="54">60*ROUND(Q313*(1+$C$10),2)</f>
        <v>0</v>
      </c>
      <c r="V313" s="5" t="str">
        <f>IF(COUNTBLANK(G313:H313)+COUNTBLANK(J313:K313)+COUNTBLANK(M313:M313)+COUNTBLANK(P313:Q313)+COUNTBLANK(S313:S313)=8,"",
IF(G313&lt;Limity!$C$5," Data gotowości zbyt wczesna lub nie uzupełniona.","")&amp;
IF(G313&gt;Limity!$D$5," Data gotowości zbyt późna lub wypełnona nieprawidłowo.","")&amp;
IF(OR(ROUND(K313,2)&lt;=0,ROUND(Q313,2)&lt;=0,ROUND(M313,2)&lt;=0,ROUND(S313,2)&lt;=0,ROUND(H313,2)&lt;=0)," Co najmniej jedna wartość nie jest większa od zera.","")&amp;
IF(K313&gt;Limity!$D$6," Abonament za Usługę TD w Wariancie A ponad limit.","")&amp;
IF(Q313&gt;Limity!$D$7," Abonament za Usługę TD w Wariancie B ponad limit.","")&amp;
IF(Q313-K313&gt;Limity!$D$8," Różnica wartości abonamentów za Usługę TD wariantów A i B ponad limit.","")&amp;
IF(M313&gt;Limity!$D$9," Abonament za zwiększenie przepustowości w Wariancie A ponad limit.","")&amp;
IF(S313&gt;Limity!$D$10," Abonament za zwiększenie przepustowości w Wariancie B ponad limit.","")&amp;
IF(J313=""," Nie wskazano PWR. ",IF(ISERROR(VLOOKUP(J313,'Listy punktów styku'!$B$11:$B$41,1,FALSE))," Nie wskazano PWR z listy.",""))&amp;
IF(P313=""," Nie wskazano FPS. ",IF(ISERROR(VLOOKUP(P313,'Listy punktów styku'!$B$44:$B$61,1,FALSE))," Nie wskazano FPS z listy.","")))</f>
        <v/>
      </c>
    </row>
    <row r="314" spans="1:22" x14ac:dyDescent="0.35">
      <c r="A314" s="112">
        <v>300</v>
      </c>
      <c r="B314" s="113">
        <v>6874356</v>
      </c>
      <c r="C314" s="114">
        <v>3704</v>
      </c>
      <c r="D314" s="116" t="s">
        <v>934</v>
      </c>
      <c r="E314" s="116" t="s">
        <v>99</v>
      </c>
      <c r="F314" s="116" t="s">
        <v>935</v>
      </c>
      <c r="G314" s="24"/>
      <c r="H314" s="3"/>
      <c r="I314" s="93">
        <f t="shared" ref="I314:I338" si="55">ROUND(H314*(1+$C$10),2)</f>
        <v>0</v>
      </c>
      <c r="J314" s="2"/>
      <c r="K314" s="3"/>
      <c r="L314" s="94">
        <f t="shared" ref="L314:L338" si="56">ROUND(K314*(1+$C$10),2)</f>
        <v>0</v>
      </c>
      <c r="M314" s="4"/>
      <c r="N314" s="94">
        <f t="shared" si="47"/>
        <v>0</v>
      </c>
      <c r="O314" s="94">
        <f t="shared" si="48"/>
        <v>0</v>
      </c>
      <c r="P314" s="2"/>
      <c r="Q314" s="3"/>
      <c r="R314" s="94">
        <f t="shared" ref="R314:R338" si="57">ROUND(Q314*(1+$C$10),2)</f>
        <v>0</v>
      </c>
      <c r="S314" s="3"/>
      <c r="T314" s="94">
        <f t="shared" ref="T314:T338" si="58">ROUND(S314*(1+$C$10),2)</f>
        <v>0</v>
      </c>
      <c r="U314" s="93">
        <f t="shared" ref="U314:U338" si="59">60*ROUND(Q314*(1+$C$10),2)</f>
        <v>0</v>
      </c>
      <c r="V314" s="5" t="str">
        <f>IF(COUNTBLANK(G314:H314)+COUNTBLANK(J314:K314)+COUNTBLANK(M314:M314)+COUNTBLANK(P314:Q314)+COUNTBLANK(S314:S314)=8,"",
IF(G314&lt;Limity!$C$5," Data gotowości zbyt wczesna lub nie uzupełniona.","")&amp;
IF(G314&gt;Limity!$D$5," Data gotowości zbyt późna lub wypełnona nieprawidłowo.","")&amp;
IF(OR(ROUND(K314,2)&lt;=0,ROUND(Q314,2)&lt;=0,ROUND(M314,2)&lt;=0,ROUND(S314,2)&lt;=0,ROUND(H314,2)&lt;=0)," Co najmniej jedna wartość nie jest większa od zera.","")&amp;
IF(K314&gt;Limity!$D$6," Abonament za Usługę TD w Wariancie A ponad limit.","")&amp;
IF(Q314&gt;Limity!$D$7," Abonament za Usługę TD w Wariancie B ponad limit.","")&amp;
IF(Q314-K314&gt;Limity!$D$8," Różnica wartości abonamentów za Usługę TD wariantów A i B ponad limit.","")&amp;
IF(M314&gt;Limity!$D$9," Abonament za zwiększenie przepustowości w Wariancie A ponad limit.","")&amp;
IF(S314&gt;Limity!$D$10," Abonament za zwiększenie przepustowości w Wariancie B ponad limit.","")&amp;
IF(J314=""," Nie wskazano PWR. ",IF(ISERROR(VLOOKUP(J314,'Listy punktów styku'!$B$11:$B$41,1,FALSE))," Nie wskazano PWR z listy.",""))&amp;
IF(P314=""," Nie wskazano FPS. ",IF(ISERROR(VLOOKUP(P314,'Listy punktów styku'!$B$44:$B$61,1,FALSE))," Nie wskazano FPS z listy.","")))</f>
        <v/>
      </c>
    </row>
    <row r="315" spans="1:22" x14ac:dyDescent="0.35">
      <c r="A315" s="112">
        <v>301</v>
      </c>
      <c r="B315" s="113">
        <v>6875494</v>
      </c>
      <c r="C315" s="114">
        <v>11580</v>
      </c>
      <c r="D315" s="116" t="s">
        <v>844</v>
      </c>
      <c r="E315" s="116" t="s">
        <v>99</v>
      </c>
      <c r="F315" s="116">
        <v>72</v>
      </c>
      <c r="G315" s="24"/>
      <c r="H315" s="3"/>
      <c r="I315" s="93">
        <f t="shared" si="55"/>
        <v>0</v>
      </c>
      <c r="J315" s="2"/>
      <c r="K315" s="3"/>
      <c r="L315" s="94">
        <f t="shared" si="56"/>
        <v>0</v>
      </c>
      <c r="M315" s="4"/>
      <c r="N315" s="94">
        <f t="shared" ref="N315:N338" si="60">ROUND(M315*(1+$C$10),2)</f>
        <v>0</v>
      </c>
      <c r="O315" s="94">
        <f t="shared" ref="O315:O338" si="61">60*ROUND(K315*(1+$C$10),2)</f>
        <v>0</v>
      </c>
      <c r="P315" s="2"/>
      <c r="Q315" s="3"/>
      <c r="R315" s="94">
        <f t="shared" si="57"/>
        <v>0</v>
      </c>
      <c r="S315" s="3"/>
      <c r="T315" s="94">
        <f t="shared" si="58"/>
        <v>0</v>
      </c>
      <c r="U315" s="93">
        <f t="shared" si="59"/>
        <v>0</v>
      </c>
      <c r="V315" s="5" t="str">
        <f>IF(COUNTBLANK(G315:H315)+COUNTBLANK(J315:K315)+COUNTBLANK(M315:M315)+COUNTBLANK(P315:Q315)+COUNTBLANK(S315:S315)=8,"",
IF(G315&lt;Limity!$C$5," Data gotowości zbyt wczesna lub nie uzupełniona.","")&amp;
IF(G315&gt;Limity!$D$5," Data gotowości zbyt późna lub wypełnona nieprawidłowo.","")&amp;
IF(OR(ROUND(K315,2)&lt;=0,ROUND(Q315,2)&lt;=0,ROUND(M315,2)&lt;=0,ROUND(S315,2)&lt;=0,ROUND(H315,2)&lt;=0)," Co najmniej jedna wartość nie jest większa od zera.","")&amp;
IF(K315&gt;Limity!$D$6," Abonament za Usługę TD w Wariancie A ponad limit.","")&amp;
IF(Q315&gt;Limity!$D$7," Abonament za Usługę TD w Wariancie B ponad limit.","")&amp;
IF(Q315-K315&gt;Limity!$D$8," Różnica wartości abonamentów za Usługę TD wariantów A i B ponad limit.","")&amp;
IF(M315&gt;Limity!$D$9," Abonament za zwiększenie przepustowości w Wariancie A ponad limit.","")&amp;
IF(S315&gt;Limity!$D$10," Abonament za zwiększenie przepustowości w Wariancie B ponad limit.","")&amp;
IF(J315=""," Nie wskazano PWR. ",IF(ISERROR(VLOOKUP(J315,'Listy punktów styku'!$B$11:$B$41,1,FALSE))," Nie wskazano PWR z listy.",""))&amp;
IF(P315=""," Nie wskazano FPS. ",IF(ISERROR(VLOOKUP(P315,'Listy punktów styku'!$B$44:$B$61,1,FALSE))," Nie wskazano FPS z listy.","")))</f>
        <v/>
      </c>
    </row>
    <row r="316" spans="1:22" x14ac:dyDescent="0.35">
      <c r="A316" s="112">
        <v>302</v>
      </c>
      <c r="B316" s="113">
        <v>4830438</v>
      </c>
      <c r="C316" s="114">
        <v>104004</v>
      </c>
      <c r="D316" s="116" t="s">
        <v>979</v>
      </c>
      <c r="E316" s="116"/>
      <c r="F316" s="116">
        <v>19</v>
      </c>
      <c r="G316" s="24"/>
      <c r="H316" s="3"/>
      <c r="I316" s="93">
        <f t="shared" si="55"/>
        <v>0</v>
      </c>
      <c r="J316" s="2"/>
      <c r="K316" s="3"/>
      <c r="L316" s="94">
        <f t="shared" si="56"/>
        <v>0</v>
      </c>
      <c r="M316" s="4"/>
      <c r="N316" s="94">
        <f t="shared" si="60"/>
        <v>0</v>
      </c>
      <c r="O316" s="94">
        <f t="shared" si="61"/>
        <v>0</v>
      </c>
      <c r="P316" s="2"/>
      <c r="Q316" s="3"/>
      <c r="R316" s="94">
        <f t="shared" si="57"/>
        <v>0</v>
      </c>
      <c r="S316" s="3"/>
      <c r="T316" s="94">
        <f t="shared" si="58"/>
        <v>0</v>
      </c>
      <c r="U316" s="93">
        <f t="shared" si="59"/>
        <v>0</v>
      </c>
      <c r="V316" s="5" t="str">
        <f>IF(COUNTBLANK(G316:H316)+COUNTBLANK(J316:K316)+COUNTBLANK(M316:M316)+COUNTBLANK(P316:Q316)+COUNTBLANK(S316:S316)=8,"",
IF(G316&lt;Limity!$C$5," Data gotowości zbyt wczesna lub nie uzupełniona.","")&amp;
IF(G316&gt;Limity!$D$5," Data gotowości zbyt późna lub wypełnona nieprawidłowo.","")&amp;
IF(OR(ROUND(K316,2)&lt;=0,ROUND(Q316,2)&lt;=0,ROUND(M316,2)&lt;=0,ROUND(S316,2)&lt;=0,ROUND(H316,2)&lt;=0)," Co najmniej jedna wartość nie jest większa od zera.","")&amp;
IF(K316&gt;Limity!$D$6," Abonament za Usługę TD w Wariancie A ponad limit.","")&amp;
IF(Q316&gt;Limity!$D$7," Abonament za Usługę TD w Wariancie B ponad limit.","")&amp;
IF(Q316-K316&gt;Limity!$D$8," Różnica wartości abonamentów za Usługę TD wariantów A i B ponad limit.","")&amp;
IF(M316&gt;Limity!$D$9," Abonament za zwiększenie przepustowości w Wariancie A ponad limit.","")&amp;
IF(S316&gt;Limity!$D$10," Abonament za zwiększenie przepustowości w Wariancie B ponad limit.","")&amp;
IF(J316=""," Nie wskazano PWR. ",IF(ISERROR(VLOOKUP(J316,'Listy punktów styku'!$B$11:$B$41,1,FALSE))," Nie wskazano PWR z listy.",""))&amp;
IF(P316=""," Nie wskazano FPS. ",IF(ISERROR(VLOOKUP(P316,'Listy punktów styku'!$B$44:$B$61,1,FALSE))," Nie wskazano FPS z listy.","")))</f>
        <v/>
      </c>
    </row>
    <row r="317" spans="1:22" x14ac:dyDescent="0.35">
      <c r="A317" s="112">
        <v>303</v>
      </c>
      <c r="B317" s="113">
        <v>7012650</v>
      </c>
      <c r="C317" s="114">
        <v>62081</v>
      </c>
      <c r="D317" s="116" t="s">
        <v>1418</v>
      </c>
      <c r="E317" s="116"/>
      <c r="F317" s="116">
        <v>3</v>
      </c>
      <c r="G317" s="24"/>
      <c r="H317" s="3"/>
      <c r="I317" s="93">
        <f t="shared" si="55"/>
        <v>0</v>
      </c>
      <c r="J317" s="2"/>
      <c r="K317" s="3"/>
      <c r="L317" s="94">
        <f t="shared" si="56"/>
        <v>0</v>
      </c>
      <c r="M317" s="4"/>
      <c r="N317" s="94">
        <f t="shared" si="60"/>
        <v>0</v>
      </c>
      <c r="O317" s="94">
        <f t="shared" si="61"/>
        <v>0</v>
      </c>
      <c r="P317" s="2"/>
      <c r="Q317" s="3"/>
      <c r="R317" s="94">
        <f t="shared" si="57"/>
        <v>0</v>
      </c>
      <c r="S317" s="3"/>
      <c r="T317" s="94">
        <f t="shared" si="58"/>
        <v>0</v>
      </c>
      <c r="U317" s="93">
        <f t="shared" si="59"/>
        <v>0</v>
      </c>
      <c r="V317" s="5" t="str">
        <f>IF(COUNTBLANK(G317:H317)+COUNTBLANK(J317:K317)+COUNTBLANK(M317:M317)+COUNTBLANK(P317:Q317)+COUNTBLANK(S317:S317)=8,"",
IF(G317&lt;Limity!$C$5," Data gotowości zbyt wczesna lub nie uzupełniona.","")&amp;
IF(G317&gt;Limity!$D$5," Data gotowości zbyt późna lub wypełnona nieprawidłowo.","")&amp;
IF(OR(ROUND(K317,2)&lt;=0,ROUND(Q317,2)&lt;=0,ROUND(M317,2)&lt;=0,ROUND(S317,2)&lt;=0,ROUND(H317,2)&lt;=0)," Co najmniej jedna wartość nie jest większa od zera.","")&amp;
IF(K317&gt;Limity!$D$6," Abonament za Usługę TD w Wariancie A ponad limit.","")&amp;
IF(Q317&gt;Limity!$D$7," Abonament za Usługę TD w Wariancie B ponad limit.","")&amp;
IF(Q317-K317&gt;Limity!$D$8," Różnica wartości abonamentów za Usługę TD wariantów A i B ponad limit.","")&amp;
IF(M317&gt;Limity!$D$9," Abonament za zwiększenie przepustowości w Wariancie A ponad limit.","")&amp;
IF(S317&gt;Limity!$D$10," Abonament za zwiększenie przepustowości w Wariancie B ponad limit.","")&amp;
IF(J317=""," Nie wskazano PWR. ",IF(ISERROR(VLOOKUP(J317,'Listy punktów styku'!$B$11:$B$41,1,FALSE))," Nie wskazano PWR z listy.",""))&amp;
IF(P317=""," Nie wskazano FPS. ",IF(ISERROR(VLOOKUP(P317,'Listy punktów styku'!$B$44:$B$61,1,FALSE))," Nie wskazano FPS z listy.","")))</f>
        <v/>
      </c>
    </row>
    <row r="318" spans="1:22" x14ac:dyDescent="0.35">
      <c r="A318" s="112">
        <v>304</v>
      </c>
      <c r="B318" s="113">
        <v>64731149</v>
      </c>
      <c r="C318" s="114">
        <v>277934</v>
      </c>
      <c r="D318" s="141" t="s">
        <v>1489</v>
      </c>
      <c r="E318" s="155" t="s">
        <v>1472</v>
      </c>
      <c r="F318" s="116">
        <v>16</v>
      </c>
      <c r="G318" s="24"/>
      <c r="H318" s="3"/>
      <c r="I318" s="93">
        <f t="shared" si="55"/>
        <v>0</v>
      </c>
      <c r="J318" s="2"/>
      <c r="K318" s="3"/>
      <c r="L318" s="94">
        <f t="shared" si="56"/>
        <v>0</v>
      </c>
      <c r="M318" s="4"/>
      <c r="N318" s="94">
        <f t="shared" si="60"/>
        <v>0</v>
      </c>
      <c r="O318" s="94">
        <f t="shared" si="61"/>
        <v>0</v>
      </c>
      <c r="P318" s="2"/>
      <c r="Q318" s="3"/>
      <c r="R318" s="94">
        <f t="shared" si="57"/>
        <v>0</v>
      </c>
      <c r="S318" s="3"/>
      <c r="T318" s="94">
        <f t="shared" si="58"/>
        <v>0</v>
      </c>
      <c r="U318" s="93">
        <f t="shared" si="59"/>
        <v>0</v>
      </c>
      <c r="V318" s="5" t="str">
        <f>IF(COUNTBLANK(G318:H318)+COUNTBLANK(J318:K318)+COUNTBLANK(M318:M318)+COUNTBLANK(P318:Q318)+COUNTBLANK(S318:S318)=8,"",
IF(G318&lt;Limity!$C$5," Data gotowości zbyt wczesna lub nie uzupełniona.","")&amp;
IF(G318&gt;Limity!$D$5," Data gotowości zbyt późna lub wypełnona nieprawidłowo.","")&amp;
IF(OR(ROUND(K318,2)&lt;=0,ROUND(Q318,2)&lt;=0,ROUND(M318,2)&lt;=0,ROUND(S318,2)&lt;=0,ROUND(H318,2)&lt;=0)," Co najmniej jedna wartość nie jest większa od zera.","")&amp;
IF(K318&gt;Limity!$D$6," Abonament za Usługę TD w Wariancie A ponad limit.","")&amp;
IF(Q318&gt;Limity!$D$7," Abonament za Usługę TD w Wariancie B ponad limit.","")&amp;
IF(Q318-K318&gt;Limity!$D$8," Różnica wartości abonamentów za Usługę TD wariantów A i B ponad limit.","")&amp;
IF(M318&gt;Limity!$D$9," Abonament za zwiększenie przepustowości w Wariancie A ponad limit.","")&amp;
IF(S318&gt;Limity!$D$10," Abonament za zwiększenie przepustowości w Wariancie B ponad limit.","")&amp;
IF(J318=""," Nie wskazano PWR. ",IF(ISERROR(VLOOKUP(J318,'Listy punktów styku'!$B$11:$B$41,1,FALSE))," Nie wskazano PWR z listy.",""))&amp;
IF(P318=""," Nie wskazano FPS. ",IF(ISERROR(VLOOKUP(P318,'Listy punktów styku'!$B$44:$B$61,1,FALSE))," Nie wskazano FPS z listy.","")))</f>
        <v/>
      </c>
    </row>
    <row r="319" spans="1:22" x14ac:dyDescent="0.35">
      <c r="A319" s="112">
        <v>305</v>
      </c>
      <c r="B319" s="113">
        <v>7128302</v>
      </c>
      <c r="C319" s="114">
        <v>80010</v>
      </c>
      <c r="D319" s="141" t="s">
        <v>1565</v>
      </c>
      <c r="E319" s="116" t="s">
        <v>1566</v>
      </c>
      <c r="F319" s="116">
        <v>10</v>
      </c>
      <c r="G319" s="24"/>
      <c r="H319" s="3"/>
      <c r="I319" s="93">
        <f t="shared" si="55"/>
        <v>0</v>
      </c>
      <c r="J319" s="2"/>
      <c r="K319" s="3"/>
      <c r="L319" s="94">
        <f t="shared" si="56"/>
        <v>0</v>
      </c>
      <c r="M319" s="4"/>
      <c r="N319" s="94">
        <f t="shared" si="60"/>
        <v>0</v>
      </c>
      <c r="O319" s="94">
        <f t="shared" si="61"/>
        <v>0</v>
      </c>
      <c r="P319" s="2"/>
      <c r="Q319" s="3"/>
      <c r="R319" s="94">
        <f t="shared" si="57"/>
        <v>0</v>
      </c>
      <c r="S319" s="3"/>
      <c r="T319" s="94">
        <f t="shared" si="58"/>
        <v>0</v>
      </c>
      <c r="U319" s="93">
        <f t="shared" si="59"/>
        <v>0</v>
      </c>
      <c r="V319" s="5" t="str">
        <f>IF(COUNTBLANK(G319:H319)+COUNTBLANK(J319:K319)+COUNTBLANK(M319:M319)+COUNTBLANK(P319:Q319)+COUNTBLANK(S319:S319)=8,"",
IF(G319&lt;Limity!$C$5," Data gotowości zbyt wczesna lub nie uzupełniona.","")&amp;
IF(G319&gt;Limity!$D$5," Data gotowości zbyt późna lub wypełnona nieprawidłowo.","")&amp;
IF(OR(ROUND(K319,2)&lt;=0,ROUND(Q319,2)&lt;=0,ROUND(M319,2)&lt;=0,ROUND(S319,2)&lt;=0,ROUND(H319,2)&lt;=0)," Co najmniej jedna wartość nie jest większa od zera.","")&amp;
IF(K319&gt;Limity!$D$6," Abonament za Usługę TD w Wariancie A ponad limit.","")&amp;
IF(Q319&gt;Limity!$D$7," Abonament za Usługę TD w Wariancie B ponad limit.","")&amp;
IF(Q319-K319&gt;Limity!$D$8," Różnica wartości abonamentów za Usługę TD wariantów A i B ponad limit.","")&amp;
IF(M319&gt;Limity!$D$9," Abonament za zwiększenie przepustowości w Wariancie A ponad limit.","")&amp;
IF(S319&gt;Limity!$D$10," Abonament za zwiększenie przepustowości w Wariancie B ponad limit.","")&amp;
IF(J319=""," Nie wskazano PWR. ",IF(ISERROR(VLOOKUP(J319,'Listy punktów styku'!$B$11:$B$41,1,FALSE))," Nie wskazano PWR z listy.",""))&amp;
IF(P319=""," Nie wskazano FPS. ",IF(ISERROR(VLOOKUP(P319,'Listy punktów styku'!$B$44:$B$61,1,FALSE))," Nie wskazano FPS z listy.","")))</f>
        <v/>
      </c>
    </row>
    <row r="320" spans="1:22" x14ac:dyDescent="0.35">
      <c r="A320" s="112">
        <v>306</v>
      </c>
      <c r="B320" s="113">
        <v>18807025</v>
      </c>
      <c r="C320" s="114">
        <v>34711</v>
      </c>
      <c r="D320" s="116" t="s">
        <v>970</v>
      </c>
      <c r="E320" s="116" t="s">
        <v>971</v>
      </c>
      <c r="F320" s="116">
        <v>12</v>
      </c>
      <c r="G320" s="24"/>
      <c r="H320" s="3"/>
      <c r="I320" s="93">
        <f t="shared" si="55"/>
        <v>0</v>
      </c>
      <c r="J320" s="2"/>
      <c r="K320" s="3"/>
      <c r="L320" s="94">
        <f t="shared" si="56"/>
        <v>0</v>
      </c>
      <c r="M320" s="4"/>
      <c r="N320" s="94">
        <f t="shared" si="60"/>
        <v>0</v>
      </c>
      <c r="O320" s="94">
        <f t="shared" si="61"/>
        <v>0</v>
      </c>
      <c r="P320" s="2"/>
      <c r="Q320" s="3"/>
      <c r="R320" s="94">
        <f t="shared" si="57"/>
        <v>0</v>
      </c>
      <c r="S320" s="3"/>
      <c r="T320" s="94">
        <f t="shared" si="58"/>
        <v>0</v>
      </c>
      <c r="U320" s="93">
        <f t="shared" si="59"/>
        <v>0</v>
      </c>
      <c r="V320" s="5" t="str">
        <f>IF(COUNTBLANK(G320:H320)+COUNTBLANK(J320:K320)+COUNTBLANK(M320:M320)+COUNTBLANK(P320:Q320)+COUNTBLANK(S320:S320)=8,"",
IF(G320&lt;Limity!$C$5," Data gotowości zbyt wczesna lub nie uzupełniona.","")&amp;
IF(G320&gt;Limity!$D$5," Data gotowości zbyt późna lub wypełnona nieprawidłowo.","")&amp;
IF(OR(ROUND(K320,2)&lt;=0,ROUND(Q320,2)&lt;=0,ROUND(M320,2)&lt;=0,ROUND(S320,2)&lt;=0,ROUND(H320,2)&lt;=0)," Co najmniej jedna wartość nie jest większa od zera.","")&amp;
IF(K320&gt;Limity!$D$6," Abonament za Usługę TD w Wariancie A ponad limit.","")&amp;
IF(Q320&gt;Limity!$D$7," Abonament za Usługę TD w Wariancie B ponad limit.","")&amp;
IF(Q320-K320&gt;Limity!$D$8," Różnica wartości abonamentów za Usługę TD wariantów A i B ponad limit.","")&amp;
IF(M320&gt;Limity!$D$9," Abonament za zwiększenie przepustowości w Wariancie A ponad limit.","")&amp;
IF(S320&gt;Limity!$D$10," Abonament za zwiększenie przepustowości w Wariancie B ponad limit.","")&amp;
IF(J320=""," Nie wskazano PWR. ",IF(ISERROR(VLOOKUP(J320,'Listy punktów styku'!$B$11:$B$41,1,FALSE))," Nie wskazano PWR z listy.",""))&amp;
IF(P320=""," Nie wskazano FPS. ",IF(ISERROR(VLOOKUP(P320,'Listy punktów styku'!$B$44:$B$61,1,FALSE))," Nie wskazano FPS z listy.","")))</f>
        <v/>
      </c>
    </row>
    <row r="321" spans="1:22" x14ac:dyDescent="0.35">
      <c r="A321" s="112">
        <v>307</v>
      </c>
      <c r="B321" s="113">
        <v>45427376</v>
      </c>
      <c r="C321" s="114">
        <v>277898</v>
      </c>
      <c r="D321" s="141" t="s">
        <v>1461</v>
      </c>
      <c r="E321" s="155" t="s">
        <v>1476</v>
      </c>
      <c r="F321" s="116">
        <v>124</v>
      </c>
      <c r="G321" s="24"/>
      <c r="H321" s="3"/>
      <c r="I321" s="93">
        <f t="shared" si="55"/>
        <v>0</v>
      </c>
      <c r="J321" s="2"/>
      <c r="K321" s="3"/>
      <c r="L321" s="94">
        <f t="shared" si="56"/>
        <v>0</v>
      </c>
      <c r="M321" s="4"/>
      <c r="N321" s="94">
        <f t="shared" si="60"/>
        <v>0</v>
      </c>
      <c r="O321" s="94">
        <f t="shared" si="61"/>
        <v>0</v>
      </c>
      <c r="P321" s="2"/>
      <c r="Q321" s="3"/>
      <c r="R321" s="94">
        <f t="shared" si="57"/>
        <v>0</v>
      </c>
      <c r="S321" s="3"/>
      <c r="T321" s="94">
        <f t="shared" si="58"/>
        <v>0</v>
      </c>
      <c r="U321" s="93">
        <f t="shared" si="59"/>
        <v>0</v>
      </c>
      <c r="V321" s="5" t="str">
        <f>IF(COUNTBLANK(G321:H321)+COUNTBLANK(J321:K321)+COUNTBLANK(M321:M321)+COUNTBLANK(P321:Q321)+COUNTBLANK(S321:S321)=8,"",
IF(G321&lt;Limity!$C$5," Data gotowości zbyt wczesna lub nie uzupełniona.","")&amp;
IF(G321&gt;Limity!$D$5," Data gotowości zbyt późna lub wypełnona nieprawidłowo.","")&amp;
IF(OR(ROUND(K321,2)&lt;=0,ROUND(Q321,2)&lt;=0,ROUND(M321,2)&lt;=0,ROUND(S321,2)&lt;=0,ROUND(H321,2)&lt;=0)," Co najmniej jedna wartość nie jest większa od zera.","")&amp;
IF(K321&gt;Limity!$D$6," Abonament za Usługę TD w Wariancie A ponad limit.","")&amp;
IF(Q321&gt;Limity!$D$7," Abonament za Usługę TD w Wariancie B ponad limit.","")&amp;
IF(Q321-K321&gt;Limity!$D$8," Różnica wartości abonamentów za Usługę TD wariantów A i B ponad limit.","")&amp;
IF(M321&gt;Limity!$D$9," Abonament za zwiększenie przepustowości w Wariancie A ponad limit.","")&amp;
IF(S321&gt;Limity!$D$10," Abonament za zwiększenie przepustowości w Wariancie B ponad limit.","")&amp;
IF(J321=""," Nie wskazano PWR. ",IF(ISERROR(VLOOKUP(J321,'Listy punktów styku'!$B$11:$B$41,1,FALSE))," Nie wskazano PWR z listy.",""))&amp;
IF(P321=""," Nie wskazano FPS. ",IF(ISERROR(VLOOKUP(P321,'Listy punktów styku'!$B$44:$B$61,1,FALSE))," Nie wskazano FPS z listy.","")))</f>
        <v/>
      </c>
    </row>
    <row r="322" spans="1:22" x14ac:dyDescent="0.35">
      <c r="A322" s="112">
        <v>308</v>
      </c>
      <c r="B322" s="113">
        <v>7162444</v>
      </c>
      <c r="C322" s="114">
        <v>85154</v>
      </c>
      <c r="D322" s="116" t="s">
        <v>849</v>
      </c>
      <c r="E322" s="116" t="s">
        <v>851</v>
      </c>
      <c r="F322" s="116">
        <v>3</v>
      </c>
      <c r="G322" s="24"/>
      <c r="H322" s="3"/>
      <c r="I322" s="93">
        <f t="shared" si="55"/>
        <v>0</v>
      </c>
      <c r="J322" s="2"/>
      <c r="K322" s="3"/>
      <c r="L322" s="94">
        <f t="shared" si="56"/>
        <v>0</v>
      </c>
      <c r="M322" s="4"/>
      <c r="N322" s="94">
        <f t="shared" si="60"/>
        <v>0</v>
      </c>
      <c r="O322" s="94">
        <f t="shared" si="61"/>
        <v>0</v>
      </c>
      <c r="P322" s="2"/>
      <c r="Q322" s="3"/>
      <c r="R322" s="94">
        <f t="shared" si="57"/>
        <v>0</v>
      </c>
      <c r="S322" s="3"/>
      <c r="T322" s="94">
        <f t="shared" si="58"/>
        <v>0</v>
      </c>
      <c r="U322" s="93">
        <f t="shared" si="59"/>
        <v>0</v>
      </c>
      <c r="V322" s="5" t="str">
        <f>IF(COUNTBLANK(G322:H322)+COUNTBLANK(J322:K322)+COUNTBLANK(M322:M322)+COUNTBLANK(P322:Q322)+COUNTBLANK(S322:S322)=8,"",
IF(G322&lt;Limity!$C$5," Data gotowości zbyt wczesna lub nie uzupełniona.","")&amp;
IF(G322&gt;Limity!$D$5," Data gotowości zbyt późna lub wypełnona nieprawidłowo.","")&amp;
IF(OR(ROUND(K322,2)&lt;=0,ROUND(Q322,2)&lt;=0,ROUND(M322,2)&lt;=0,ROUND(S322,2)&lt;=0,ROUND(H322,2)&lt;=0)," Co najmniej jedna wartość nie jest większa od zera.","")&amp;
IF(K322&gt;Limity!$D$6," Abonament za Usługę TD w Wariancie A ponad limit.","")&amp;
IF(Q322&gt;Limity!$D$7," Abonament za Usługę TD w Wariancie B ponad limit.","")&amp;
IF(Q322-K322&gt;Limity!$D$8," Różnica wartości abonamentów za Usługę TD wariantów A i B ponad limit.","")&amp;
IF(M322&gt;Limity!$D$9," Abonament za zwiększenie przepustowości w Wariancie A ponad limit.","")&amp;
IF(S322&gt;Limity!$D$10," Abonament za zwiększenie przepustowości w Wariancie B ponad limit.","")&amp;
IF(J322=""," Nie wskazano PWR. ",IF(ISERROR(VLOOKUP(J322,'Listy punktów styku'!$B$11:$B$41,1,FALSE))," Nie wskazano PWR z listy.",""))&amp;
IF(P322=""," Nie wskazano FPS. ",IF(ISERROR(VLOOKUP(P322,'Listy punktów styku'!$B$44:$B$61,1,FALSE))," Nie wskazano FPS z listy.","")))</f>
        <v/>
      </c>
    </row>
    <row r="323" spans="1:22" x14ac:dyDescent="0.35">
      <c r="A323" s="112">
        <v>309</v>
      </c>
      <c r="B323" s="113">
        <v>14911507</v>
      </c>
      <c r="C323" s="114">
        <v>196378</v>
      </c>
      <c r="D323" s="116" t="s">
        <v>1427</v>
      </c>
      <c r="E323" s="116" t="s">
        <v>176</v>
      </c>
      <c r="F323" s="116" t="s">
        <v>1429</v>
      </c>
      <c r="G323" s="24"/>
      <c r="H323" s="3"/>
      <c r="I323" s="93">
        <f t="shared" si="55"/>
        <v>0</v>
      </c>
      <c r="J323" s="2"/>
      <c r="K323" s="3"/>
      <c r="L323" s="94">
        <f t="shared" si="56"/>
        <v>0</v>
      </c>
      <c r="M323" s="4"/>
      <c r="N323" s="94">
        <f t="shared" si="60"/>
        <v>0</v>
      </c>
      <c r="O323" s="94">
        <f t="shared" si="61"/>
        <v>0</v>
      </c>
      <c r="P323" s="2"/>
      <c r="Q323" s="3"/>
      <c r="R323" s="94">
        <f t="shared" si="57"/>
        <v>0</v>
      </c>
      <c r="S323" s="3"/>
      <c r="T323" s="94">
        <f t="shared" si="58"/>
        <v>0</v>
      </c>
      <c r="U323" s="93">
        <f t="shared" si="59"/>
        <v>0</v>
      </c>
      <c r="V323" s="5" t="str">
        <f>IF(COUNTBLANK(G323:H323)+COUNTBLANK(J323:K323)+COUNTBLANK(M323:M323)+COUNTBLANK(P323:Q323)+COUNTBLANK(S323:S323)=8,"",
IF(G323&lt;Limity!$C$5," Data gotowości zbyt wczesna lub nie uzupełniona.","")&amp;
IF(G323&gt;Limity!$D$5," Data gotowości zbyt późna lub wypełnona nieprawidłowo.","")&amp;
IF(OR(ROUND(K323,2)&lt;=0,ROUND(Q323,2)&lt;=0,ROUND(M323,2)&lt;=0,ROUND(S323,2)&lt;=0,ROUND(H323,2)&lt;=0)," Co najmniej jedna wartość nie jest większa od zera.","")&amp;
IF(K323&gt;Limity!$D$6," Abonament za Usługę TD w Wariancie A ponad limit.","")&amp;
IF(Q323&gt;Limity!$D$7," Abonament za Usługę TD w Wariancie B ponad limit.","")&amp;
IF(Q323-K323&gt;Limity!$D$8," Różnica wartości abonamentów za Usługę TD wariantów A i B ponad limit.","")&amp;
IF(M323&gt;Limity!$D$9," Abonament za zwiększenie przepustowości w Wariancie A ponad limit.","")&amp;
IF(S323&gt;Limity!$D$10," Abonament za zwiększenie przepustowości w Wariancie B ponad limit.","")&amp;
IF(J323=""," Nie wskazano PWR. ",IF(ISERROR(VLOOKUP(J323,'Listy punktów styku'!$B$11:$B$41,1,FALSE))," Nie wskazano PWR z listy.",""))&amp;
IF(P323=""," Nie wskazano FPS. ",IF(ISERROR(VLOOKUP(P323,'Listy punktów styku'!$B$44:$B$61,1,FALSE))," Nie wskazano FPS z listy.","")))</f>
        <v/>
      </c>
    </row>
    <row r="324" spans="1:22" x14ac:dyDescent="0.35">
      <c r="A324" s="112">
        <v>310</v>
      </c>
      <c r="B324" s="113">
        <v>7220356</v>
      </c>
      <c r="C324" s="114">
        <v>133818</v>
      </c>
      <c r="D324" s="116" t="s">
        <v>856</v>
      </c>
      <c r="E324" s="116" t="s">
        <v>99</v>
      </c>
      <c r="F324" s="116">
        <v>25</v>
      </c>
      <c r="G324" s="24"/>
      <c r="H324" s="3"/>
      <c r="I324" s="93">
        <f t="shared" si="55"/>
        <v>0</v>
      </c>
      <c r="J324" s="2"/>
      <c r="K324" s="3"/>
      <c r="L324" s="94">
        <f t="shared" si="56"/>
        <v>0</v>
      </c>
      <c r="M324" s="4"/>
      <c r="N324" s="94">
        <f t="shared" si="60"/>
        <v>0</v>
      </c>
      <c r="O324" s="94">
        <f t="shared" si="61"/>
        <v>0</v>
      </c>
      <c r="P324" s="2"/>
      <c r="Q324" s="3"/>
      <c r="R324" s="94">
        <f t="shared" si="57"/>
        <v>0</v>
      </c>
      <c r="S324" s="3"/>
      <c r="T324" s="94">
        <f t="shared" si="58"/>
        <v>0</v>
      </c>
      <c r="U324" s="93">
        <f t="shared" si="59"/>
        <v>0</v>
      </c>
      <c r="V324" s="5" t="str">
        <f>IF(COUNTBLANK(G324:H324)+COUNTBLANK(J324:K324)+COUNTBLANK(M324:M324)+COUNTBLANK(P324:Q324)+COUNTBLANK(S324:S324)=8,"",
IF(G324&lt;Limity!$C$5," Data gotowości zbyt wczesna lub nie uzupełniona.","")&amp;
IF(G324&gt;Limity!$D$5," Data gotowości zbyt późna lub wypełnona nieprawidłowo.","")&amp;
IF(OR(ROUND(K324,2)&lt;=0,ROUND(Q324,2)&lt;=0,ROUND(M324,2)&lt;=0,ROUND(S324,2)&lt;=0,ROUND(H324,2)&lt;=0)," Co najmniej jedna wartość nie jest większa od zera.","")&amp;
IF(K324&gt;Limity!$D$6," Abonament za Usługę TD w Wariancie A ponad limit.","")&amp;
IF(Q324&gt;Limity!$D$7," Abonament za Usługę TD w Wariancie B ponad limit.","")&amp;
IF(Q324-K324&gt;Limity!$D$8," Różnica wartości abonamentów za Usługę TD wariantów A i B ponad limit.","")&amp;
IF(M324&gt;Limity!$D$9," Abonament za zwiększenie przepustowości w Wariancie A ponad limit.","")&amp;
IF(S324&gt;Limity!$D$10," Abonament za zwiększenie przepustowości w Wariancie B ponad limit.","")&amp;
IF(J324=""," Nie wskazano PWR. ",IF(ISERROR(VLOOKUP(J324,'Listy punktów styku'!$B$11:$B$41,1,FALSE))," Nie wskazano PWR z listy.",""))&amp;
IF(P324=""," Nie wskazano FPS. ",IF(ISERROR(VLOOKUP(P324,'Listy punktów styku'!$B$44:$B$61,1,FALSE))," Nie wskazano FPS z listy.","")))</f>
        <v/>
      </c>
    </row>
    <row r="325" spans="1:22" x14ac:dyDescent="0.35">
      <c r="A325" s="112">
        <v>311</v>
      </c>
      <c r="B325" s="113">
        <v>7229908</v>
      </c>
      <c r="C325" s="114">
        <v>34280</v>
      </c>
      <c r="D325" s="141" t="s">
        <v>1171</v>
      </c>
      <c r="E325" s="141" t="s">
        <v>176</v>
      </c>
      <c r="F325" s="145">
        <v>12</v>
      </c>
      <c r="G325" s="24"/>
      <c r="H325" s="3"/>
      <c r="I325" s="93">
        <f t="shared" si="55"/>
        <v>0</v>
      </c>
      <c r="J325" s="2"/>
      <c r="K325" s="3"/>
      <c r="L325" s="94">
        <f t="shared" si="56"/>
        <v>0</v>
      </c>
      <c r="M325" s="4"/>
      <c r="N325" s="94">
        <f t="shared" si="60"/>
        <v>0</v>
      </c>
      <c r="O325" s="94">
        <f t="shared" si="61"/>
        <v>0</v>
      </c>
      <c r="P325" s="2"/>
      <c r="Q325" s="3"/>
      <c r="R325" s="94">
        <f t="shared" si="57"/>
        <v>0</v>
      </c>
      <c r="S325" s="3"/>
      <c r="T325" s="94">
        <f t="shared" si="58"/>
        <v>0</v>
      </c>
      <c r="U325" s="93">
        <f t="shared" si="59"/>
        <v>0</v>
      </c>
      <c r="V325" s="5" t="str">
        <f>IF(COUNTBLANK(G325:H325)+COUNTBLANK(J325:K325)+COUNTBLANK(M325:M325)+COUNTBLANK(P325:Q325)+COUNTBLANK(S325:S325)=8,"",
IF(G325&lt;Limity!$C$5," Data gotowości zbyt wczesna lub nie uzupełniona.","")&amp;
IF(G325&gt;Limity!$D$5," Data gotowości zbyt późna lub wypełnona nieprawidłowo.","")&amp;
IF(OR(ROUND(K325,2)&lt;=0,ROUND(Q325,2)&lt;=0,ROUND(M325,2)&lt;=0,ROUND(S325,2)&lt;=0,ROUND(H325,2)&lt;=0)," Co najmniej jedna wartość nie jest większa od zera.","")&amp;
IF(K325&gt;Limity!$D$6," Abonament za Usługę TD w Wariancie A ponad limit.","")&amp;
IF(Q325&gt;Limity!$D$7," Abonament za Usługę TD w Wariancie B ponad limit.","")&amp;
IF(Q325-K325&gt;Limity!$D$8," Różnica wartości abonamentów za Usługę TD wariantów A i B ponad limit.","")&amp;
IF(M325&gt;Limity!$D$9," Abonament za zwiększenie przepustowości w Wariancie A ponad limit.","")&amp;
IF(S325&gt;Limity!$D$10," Abonament za zwiększenie przepustowości w Wariancie B ponad limit.","")&amp;
IF(J325=""," Nie wskazano PWR. ",IF(ISERROR(VLOOKUP(J325,'Listy punktów styku'!$B$11:$B$41,1,FALSE))," Nie wskazano PWR z listy.",""))&amp;
IF(P325=""," Nie wskazano FPS. ",IF(ISERROR(VLOOKUP(P325,'Listy punktów styku'!$B$44:$B$61,1,FALSE))," Nie wskazano FPS z listy.","")))</f>
        <v/>
      </c>
    </row>
    <row r="326" spans="1:22" x14ac:dyDescent="0.35">
      <c r="A326" s="112">
        <v>312</v>
      </c>
      <c r="B326" s="113">
        <v>7230132</v>
      </c>
      <c r="C326" s="114">
        <v>31817</v>
      </c>
      <c r="D326" s="116" t="s">
        <v>860</v>
      </c>
      <c r="E326" s="116" t="s">
        <v>99</v>
      </c>
      <c r="F326" s="116" t="s">
        <v>381</v>
      </c>
      <c r="G326" s="24"/>
      <c r="H326" s="3"/>
      <c r="I326" s="93">
        <f t="shared" si="55"/>
        <v>0</v>
      </c>
      <c r="J326" s="2"/>
      <c r="K326" s="3"/>
      <c r="L326" s="94">
        <f t="shared" si="56"/>
        <v>0</v>
      </c>
      <c r="M326" s="4"/>
      <c r="N326" s="94">
        <f t="shared" si="60"/>
        <v>0</v>
      </c>
      <c r="O326" s="94">
        <f t="shared" si="61"/>
        <v>0</v>
      </c>
      <c r="P326" s="2"/>
      <c r="Q326" s="3"/>
      <c r="R326" s="94">
        <f t="shared" si="57"/>
        <v>0</v>
      </c>
      <c r="S326" s="3"/>
      <c r="T326" s="94">
        <f t="shared" si="58"/>
        <v>0</v>
      </c>
      <c r="U326" s="93">
        <f t="shared" si="59"/>
        <v>0</v>
      </c>
      <c r="V326" s="5" t="str">
        <f>IF(COUNTBLANK(G326:H326)+COUNTBLANK(J326:K326)+COUNTBLANK(M326:M326)+COUNTBLANK(P326:Q326)+COUNTBLANK(S326:S326)=8,"",
IF(G326&lt;Limity!$C$5," Data gotowości zbyt wczesna lub nie uzupełniona.","")&amp;
IF(G326&gt;Limity!$D$5," Data gotowości zbyt późna lub wypełnona nieprawidłowo.","")&amp;
IF(OR(ROUND(K326,2)&lt;=0,ROUND(Q326,2)&lt;=0,ROUND(M326,2)&lt;=0,ROUND(S326,2)&lt;=0,ROUND(H326,2)&lt;=0)," Co najmniej jedna wartość nie jest większa od zera.","")&amp;
IF(K326&gt;Limity!$D$6," Abonament za Usługę TD w Wariancie A ponad limit.","")&amp;
IF(Q326&gt;Limity!$D$7," Abonament za Usługę TD w Wariancie B ponad limit.","")&amp;
IF(Q326-K326&gt;Limity!$D$8," Różnica wartości abonamentów za Usługę TD wariantów A i B ponad limit.","")&amp;
IF(M326&gt;Limity!$D$9," Abonament za zwiększenie przepustowości w Wariancie A ponad limit.","")&amp;
IF(S326&gt;Limity!$D$10," Abonament za zwiększenie przepustowości w Wariancie B ponad limit.","")&amp;
IF(J326=""," Nie wskazano PWR. ",IF(ISERROR(VLOOKUP(J326,'Listy punktów styku'!$B$11:$B$41,1,FALSE))," Nie wskazano PWR z listy.",""))&amp;
IF(P326=""," Nie wskazano FPS. ",IF(ISERROR(VLOOKUP(P326,'Listy punktów styku'!$B$44:$B$61,1,FALSE))," Nie wskazano FPS z listy.","")))</f>
        <v/>
      </c>
    </row>
    <row r="327" spans="1:22" x14ac:dyDescent="0.35">
      <c r="A327" s="112">
        <v>313</v>
      </c>
      <c r="B327" s="113">
        <v>7238439</v>
      </c>
      <c r="C327" s="114">
        <v>52778</v>
      </c>
      <c r="D327" s="141" t="s">
        <v>1288</v>
      </c>
      <c r="E327" s="141" t="s">
        <v>1110</v>
      </c>
      <c r="F327" s="141" t="s">
        <v>1074</v>
      </c>
      <c r="G327" s="24"/>
      <c r="H327" s="3"/>
      <c r="I327" s="93">
        <f t="shared" si="55"/>
        <v>0</v>
      </c>
      <c r="J327" s="2"/>
      <c r="K327" s="3"/>
      <c r="L327" s="94">
        <f t="shared" si="56"/>
        <v>0</v>
      </c>
      <c r="M327" s="4"/>
      <c r="N327" s="94">
        <f t="shared" si="60"/>
        <v>0</v>
      </c>
      <c r="O327" s="94">
        <f t="shared" si="61"/>
        <v>0</v>
      </c>
      <c r="P327" s="2"/>
      <c r="Q327" s="3"/>
      <c r="R327" s="94">
        <f t="shared" si="57"/>
        <v>0</v>
      </c>
      <c r="S327" s="3"/>
      <c r="T327" s="94">
        <f t="shared" si="58"/>
        <v>0</v>
      </c>
      <c r="U327" s="93">
        <f t="shared" si="59"/>
        <v>0</v>
      </c>
      <c r="V327" s="5" t="str">
        <f>IF(COUNTBLANK(G327:H327)+COUNTBLANK(J327:K327)+COUNTBLANK(M327:M327)+COUNTBLANK(P327:Q327)+COUNTBLANK(S327:S327)=8,"",
IF(G327&lt;Limity!$C$5," Data gotowości zbyt wczesna lub nie uzupełniona.","")&amp;
IF(G327&gt;Limity!$D$5," Data gotowości zbyt późna lub wypełnona nieprawidłowo.","")&amp;
IF(OR(ROUND(K327,2)&lt;=0,ROUND(Q327,2)&lt;=0,ROUND(M327,2)&lt;=0,ROUND(S327,2)&lt;=0,ROUND(H327,2)&lt;=0)," Co najmniej jedna wartość nie jest większa od zera.","")&amp;
IF(K327&gt;Limity!$D$6," Abonament za Usługę TD w Wariancie A ponad limit.","")&amp;
IF(Q327&gt;Limity!$D$7," Abonament za Usługę TD w Wariancie B ponad limit.","")&amp;
IF(Q327-K327&gt;Limity!$D$8," Różnica wartości abonamentów za Usługę TD wariantów A i B ponad limit.","")&amp;
IF(M327&gt;Limity!$D$9," Abonament za zwiększenie przepustowości w Wariancie A ponad limit.","")&amp;
IF(S327&gt;Limity!$D$10," Abonament za zwiększenie przepustowości w Wariancie B ponad limit.","")&amp;
IF(J327=""," Nie wskazano PWR. ",IF(ISERROR(VLOOKUP(J327,'Listy punktów styku'!$B$11:$B$41,1,FALSE))," Nie wskazano PWR z listy.",""))&amp;
IF(P327=""," Nie wskazano FPS. ",IF(ISERROR(VLOOKUP(P327,'Listy punktów styku'!$B$44:$B$61,1,FALSE))," Nie wskazano FPS z listy.","")))</f>
        <v/>
      </c>
    </row>
    <row r="328" spans="1:22" x14ac:dyDescent="0.35">
      <c r="A328" s="112">
        <v>314</v>
      </c>
      <c r="B328" s="113">
        <v>80518798</v>
      </c>
      <c r="C328" s="114">
        <v>52778</v>
      </c>
      <c r="D328" s="141" t="s">
        <v>1288</v>
      </c>
      <c r="E328" s="141" t="s">
        <v>1110</v>
      </c>
      <c r="F328" s="141" t="s">
        <v>1379</v>
      </c>
      <c r="G328" s="24"/>
      <c r="H328" s="3"/>
      <c r="I328" s="93">
        <f t="shared" si="55"/>
        <v>0</v>
      </c>
      <c r="J328" s="2"/>
      <c r="K328" s="3"/>
      <c r="L328" s="94">
        <f t="shared" si="56"/>
        <v>0</v>
      </c>
      <c r="M328" s="4"/>
      <c r="N328" s="94">
        <f t="shared" si="60"/>
        <v>0</v>
      </c>
      <c r="O328" s="94">
        <f t="shared" si="61"/>
        <v>0</v>
      </c>
      <c r="P328" s="2"/>
      <c r="Q328" s="3"/>
      <c r="R328" s="94">
        <f t="shared" si="57"/>
        <v>0</v>
      </c>
      <c r="S328" s="3"/>
      <c r="T328" s="94">
        <f t="shared" si="58"/>
        <v>0</v>
      </c>
      <c r="U328" s="93">
        <f t="shared" si="59"/>
        <v>0</v>
      </c>
      <c r="V328" s="5" t="str">
        <f>IF(COUNTBLANK(G328:H328)+COUNTBLANK(J328:K328)+COUNTBLANK(M328:M328)+COUNTBLANK(P328:Q328)+COUNTBLANK(S328:S328)=8,"",
IF(G328&lt;Limity!$C$5," Data gotowości zbyt wczesna lub nie uzupełniona.","")&amp;
IF(G328&gt;Limity!$D$5," Data gotowości zbyt późna lub wypełnona nieprawidłowo.","")&amp;
IF(OR(ROUND(K328,2)&lt;=0,ROUND(Q328,2)&lt;=0,ROUND(M328,2)&lt;=0,ROUND(S328,2)&lt;=0,ROUND(H328,2)&lt;=0)," Co najmniej jedna wartość nie jest większa od zera.","")&amp;
IF(K328&gt;Limity!$D$6," Abonament za Usługę TD w Wariancie A ponad limit.","")&amp;
IF(Q328&gt;Limity!$D$7," Abonament za Usługę TD w Wariancie B ponad limit.","")&amp;
IF(Q328-K328&gt;Limity!$D$8," Różnica wartości abonamentów za Usługę TD wariantów A i B ponad limit.","")&amp;
IF(M328&gt;Limity!$D$9," Abonament za zwiększenie przepustowości w Wariancie A ponad limit.","")&amp;
IF(S328&gt;Limity!$D$10," Abonament za zwiększenie przepustowości w Wariancie B ponad limit.","")&amp;
IF(J328=""," Nie wskazano PWR. ",IF(ISERROR(VLOOKUP(J328,'Listy punktów styku'!$B$11:$B$41,1,FALSE))," Nie wskazano PWR z listy.",""))&amp;
IF(P328=""," Nie wskazano FPS. ",IF(ISERROR(VLOOKUP(P328,'Listy punktów styku'!$B$44:$B$61,1,FALSE))," Nie wskazano FPS z listy.","")))</f>
        <v/>
      </c>
    </row>
    <row r="329" spans="1:22" x14ac:dyDescent="0.35">
      <c r="A329" s="112">
        <v>315</v>
      </c>
      <c r="B329" s="113">
        <v>7246755</v>
      </c>
      <c r="C329" s="114">
        <v>56245</v>
      </c>
      <c r="D329" s="116" t="s">
        <v>865</v>
      </c>
      <c r="E329" s="116" t="s">
        <v>99</v>
      </c>
      <c r="F329" s="116">
        <v>2</v>
      </c>
      <c r="G329" s="24"/>
      <c r="H329" s="3"/>
      <c r="I329" s="93">
        <f t="shared" si="55"/>
        <v>0</v>
      </c>
      <c r="J329" s="2"/>
      <c r="K329" s="3"/>
      <c r="L329" s="94">
        <f t="shared" si="56"/>
        <v>0</v>
      </c>
      <c r="M329" s="4"/>
      <c r="N329" s="94">
        <f t="shared" si="60"/>
        <v>0</v>
      </c>
      <c r="O329" s="94">
        <f t="shared" si="61"/>
        <v>0</v>
      </c>
      <c r="P329" s="2"/>
      <c r="Q329" s="3"/>
      <c r="R329" s="94">
        <f t="shared" si="57"/>
        <v>0</v>
      </c>
      <c r="S329" s="3"/>
      <c r="T329" s="94">
        <f t="shared" si="58"/>
        <v>0</v>
      </c>
      <c r="U329" s="93">
        <f t="shared" si="59"/>
        <v>0</v>
      </c>
      <c r="V329" s="5" t="str">
        <f>IF(COUNTBLANK(G329:H329)+COUNTBLANK(J329:K329)+COUNTBLANK(M329:M329)+COUNTBLANK(P329:Q329)+COUNTBLANK(S329:S329)=8,"",
IF(G329&lt;Limity!$C$5," Data gotowości zbyt wczesna lub nie uzupełniona.","")&amp;
IF(G329&gt;Limity!$D$5," Data gotowości zbyt późna lub wypełnona nieprawidłowo.","")&amp;
IF(OR(ROUND(K329,2)&lt;=0,ROUND(Q329,2)&lt;=0,ROUND(M329,2)&lt;=0,ROUND(S329,2)&lt;=0,ROUND(H329,2)&lt;=0)," Co najmniej jedna wartość nie jest większa od zera.","")&amp;
IF(K329&gt;Limity!$D$6," Abonament za Usługę TD w Wariancie A ponad limit.","")&amp;
IF(Q329&gt;Limity!$D$7," Abonament za Usługę TD w Wariancie B ponad limit.","")&amp;
IF(Q329-K329&gt;Limity!$D$8," Różnica wartości abonamentów za Usługę TD wariantów A i B ponad limit.","")&amp;
IF(M329&gt;Limity!$D$9," Abonament za zwiększenie przepustowości w Wariancie A ponad limit.","")&amp;
IF(S329&gt;Limity!$D$10," Abonament za zwiększenie przepustowości w Wariancie B ponad limit.","")&amp;
IF(J329=""," Nie wskazano PWR. ",IF(ISERROR(VLOOKUP(J329,'Listy punktów styku'!$B$11:$B$41,1,FALSE))," Nie wskazano PWR z listy.",""))&amp;
IF(P329=""," Nie wskazano FPS. ",IF(ISERROR(VLOOKUP(P329,'Listy punktów styku'!$B$44:$B$61,1,FALSE))," Nie wskazano FPS z listy.","")))</f>
        <v/>
      </c>
    </row>
    <row r="330" spans="1:22" x14ac:dyDescent="0.35">
      <c r="A330" s="112">
        <v>316</v>
      </c>
      <c r="B330" s="113">
        <v>9136618</v>
      </c>
      <c r="C330" s="114">
        <v>22887</v>
      </c>
      <c r="D330" s="141" t="s">
        <v>1308</v>
      </c>
      <c r="E330" s="141"/>
      <c r="F330" s="141" t="s">
        <v>1309</v>
      </c>
      <c r="G330" s="24"/>
      <c r="H330" s="3"/>
      <c r="I330" s="93">
        <f t="shared" si="55"/>
        <v>0</v>
      </c>
      <c r="J330" s="2"/>
      <c r="K330" s="3"/>
      <c r="L330" s="94">
        <f t="shared" si="56"/>
        <v>0</v>
      </c>
      <c r="M330" s="4"/>
      <c r="N330" s="94">
        <f t="shared" si="60"/>
        <v>0</v>
      </c>
      <c r="O330" s="94">
        <f t="shared" si="61"/>
        <v>0</v>
      </c>
      <c r="P330" s="2"/>
      <c r="Q330" s="3"/>
      <c r="R330" s="94">
        <f t="shared" si="57"/>
        <v>0</v>
      </c>
      <c r="S330" s="3"/>
      <c r="T330" s="94">
        <f t="shared" si="58"/>
        <v>0</v>
      </c>
      <c r="U330" s="93">
        <f t="shared" si="59"/>
        <v>0</v>
      </c>
      <c r="V330" s="5" t="str">
        <f>IF(COUNTBLANK(G330:H330)+COUNTBLANK(J330:K330)+COUNTBLANK(M330:M330)+COUNTBLANK(P330:Q330)+COUNTBLANK(S330:S330)=8,"",
IF(G330&lt;Limity!$C$5," Data gotowości zbyt wczesna lub nie uzupełniona.","")&amp;
IF(G330&gt;Limity!$D$5," Data gotowości zbyt późna lub wypełnona nieprawidłowo.","")&amp;
IF(OR(ROUND(K330,2)&lt;=0,ROUND(Q330,2)&lt;=0,ROUND(M330,2)&lt;=0,ROUND(S330,2)&lt;=0,ROUND(H330,2)&lt;=0)," Co najmniej jedna wartość nie jest większa od zera.","")&amp;
IF(K330&gt;Limity!$D$6," Abonament za Usługę TD w Wariancie A ponad limit.","")&amp;
IF(Q330&gt;Limity!$D$7," Abonament za Usługę TD w Wariancie B ponad limit.","")&amp;
IF(Q330-K330&gt;Limity!$D$8," Różnica wartości abonamentów za Usługę TD wariantów A i B ponad limit.","")&amp;
IF(M330&gt;Limity!$D$9," Abonament za zwiększenie przepustowości w Wariancie A ponad limit.","")&amp;
IF(S330&gt;Limity!$D$10," Abonament za zwiększenie przepustowości w Wariancie B ponad limit.","")&amp;
IF(J330=""," Nie wskazano PWR. ",IF(ISERROR(VLOOKUP(J330,'Listy punktów styku'!$B$11:$B$41,1,FALSE))," Nie wskazano PWR z listy.",""))&amp;
IF(P330=""," Nie wskazano FPS. ",IF(ISERROR(VLOOKUP(P330,'Listy punktów styku'!$B$44:$B$61,1,FALSE))," Nie wskazano FPS z listy.","")))</f>
        <v/>
      </c>
    </row>
    <row r="331" spans="1:22" x14ac:dyDescent="0.35">
      <c r="A331" s="112">
        <v>317</v>
      </c>
      <c r="B331" s="113">
        <v>82487035</v>
      </c>
      <c r="C331" s="114">
        <v>86248</v>
      </c>
      <c r="D331" s="116" t="s">
        <v>1420</v>
      </c>
      <c r="E331" s="141" t="s">
        <v>1428</v>
      </c>
      <c r="F331" s="116" t="s">
        <v>1430</v>
      </c>
      <c r="G331" s="24"/>
      <c r="H331" s="3"/>
      <c r="I331" s="93">
        <f t="shared" si="55"/>
        <v>0</v>
      </c>
      <c r="J331" s="2"/>
      <c r="K331" s="3"/>
      <c r="L331" s="94">
        <f t="shared" si="56"/>
        <v>0</v>
      </c>
      <c r="M331" s="4"/>
      <c r="N331" s="94">
        <f t="shared" si="60"/>
        <v>0</v>
      </c>
      <c r="O331" s="94">
        <f t="shared" si="61"/>
        <v>0</v>
      </c>
      <c r="P331" s="2"/>
      <c r="Q331" s="3"/>
      <c r="R331" s="94">
        <f t="shared" si="57"/>
        <v>0</v>
      </c>
      <c r="S331" s="3"/>
      <c r="T331" s="94">
        <f t="shared" si="58"/>
        <v>0</v>
      </c>
      <c r="U331" s="93">
        <f t="shared" si="59"/>
        <v>0</v>
      </c>
      <c r="V331" s="5" t="str">
        <f>IF(COUNTBLANK(G331:H331)+COUNTBLANK(J331:K331)+COUNTBLANK(M331:M331)+COUNTBLANK(P331:Q331)+COUNTBLANK(S331:S331)=8,"",
IF(G331&lt;Limity!$C$5," Data gotowości zbyt wczesna lub nie uzupełniona.","")&amp;
IF(G331&gt;Limity!$D$5," Data gotowości zbyt późna lub wypełnona nieprawidłowo.","")&amp;
IF(OR(ROUND(K331,2)&lt;=0,ROUND(Q331,2)&lt;=0,ROUND(M331,2)&lt;=0,ROUND(S331,2)&lt;=0,ROUND(H331,2)&lt;=0)," Co najmniej jedna wartość nie jest większa od zera.","")&amp;
IF(K331&gt;Limity!$D$6," Abonament za Usługę TD w Wariancie A ponad limit.","")&amp;
IF(Q331&gt;Limity!$D$7," Abonament za Usługę TD w Wariancie B ponad limit.","")&amp;
IF(Q331-K331&gt;Limity!$D$8," Różnica wartości abonamentów za Usługę TD wariantów A i B ponad limit.","")&amp;
IF(M331&gt;Limity!$D$9," Abonament za zwiększenie przepustowości w Wariancie A ponad limit.","")&amp;
IF(S331&gt;Limity!$D$10," Abonament za zwiększenie przepustowości w Wariancie B ponad limit.","")&amp;
IF(J331=""," Nie wskazano PWR. ",IF(ISERROR(VLOOKUP(J331,'Listy punktów styku'!$B$11:$B$41,1,FALSE))," Nie wskazano PWR z listy.",""))&amp;
IF(P331=""," Nie wskazano FPS. ",IF(ISERROR(VLOOKUP(P331,'Listy punktów styku'!$B$44:$B$61,1,FALSE))," Nie wskazano FPS z listy.","")))</f>
        <v/>
      </c>
    </row>
    <row r="332" spans="1:22" x14ac:dyDescent="0.35">
      <c r="A332" s="112">
        <v>318</v>
      </c>
      <c r="B332" s="113">
        <v>7276077</v>
      </c>
      <c r="C332" s="114">
        <v>83499</v>
      </c>
      <c r="D332" s="116" t="s">
        <v>1421</v>
      </c>
      <c r="E332" s="141"/>
      <c r="F332" s="153">
        <v>27</v>
      </c>
      <c r="G332" s="24"/>
      <c r="H332" s="3"/>
      <c r="I332" s="93">
        <f t="shared" si="55"/>
        <v>0</v>
      </c>
      <c r="J332" s="2"/>
      <c r="K332" s="3"/>
      <c r="L332" s="94">
        <f t="shared" si="56"/>
        <v>0</v>
      </c>
      <c r="M332" s="4"/>
      <c r="N332" s="94">
        <f t="shared" si="60"/>
        <v>0</v>
      </c>
      <c r="O332" s="94">
        <f t="shared" si="61"/>
        <v>0</v>
      </c>
      <c r="P332" s="2"/>
      <c r="Q332" s="3"/>
      <c r="R332" s="94">
        <f t="shared" si="57"/>
        <v>0</v>
      </c>
      <c r="S332" s="3"/>
      <c r="T332" s="94">
        <f t="shared" si="58"/>
        <v>0</v>
      </c>
      <c r="U332" s="93">
        <f t="shared" si="59"/>
        <v>0</v>
      </c>
      <c r="V332" s="5" t="str">
        <f>IF(COUNTBLANK(G332:H332)+COUNTBLANK(J332:K332)+COUNTBLANK(M332:M332)+COUNTBLANK(P332:Q332)+COUNTBLANK(S332:S332)=8,"",
IF(G332&lt;Limity!$C$5," Data gotowości zbyt wczesna lub nie uzupełniona.","")&amp;
IF(G332&gt;Limity!$D$5," Data gotowości zbyt późna lub wypełnona nieprawidłowo.","")&amp;
IF(OR(ROUND(K332,2)&lt;=0,ROUND(Q332,2)&lt;=0,ROUND(M332,2)&lt;=0,ROUND(S332,2)&lt;=0,ROUND(H332,2)&lt;=0)," Co najmniej jedna wartość nie jest większa od zera.","")&amp;
IF(K332&gt;Limity!$D$6," Abonament za Usługę TD w Wariancie A ponad limit.","")&amp;
IF(Q332&gt;Limity!$D$7," Abonament za Usługę TD w Wariancie B ponad limit.","")&amp;
IF(Q332-K332&gt;Limity!$D$8," Różnica wartości abonamentów za Usługę TD wariantów A i B ponad limit.","")&amp;
IF(M332&gt;Limity!$D$9," Abonament za zwiększenie przepustowości w Wariancie A ponad limit.","")&amp;
IF(S332&gt;Limity!$D$10," Abonament za zwiększenie przepustowości w Wariancie B ponad limit.","")&amp;
IF(J332=""," Nie wskazano PWR. ",IF(ISERROR(VLOOKUP(J332,'Listy punktów styku'!$B$11:$B$41,1,FALSE))," Nie wskazano PWR z listy.",""))&amp;
IF(P332=""," Nie wskazano FPS. ",IF(ISERROR(VLOOKUP(P332,'Listy punktów styku'!$B$44:$B$61,1,FALSE))," Nie wskazano FPS z listy.","")))</f>
        <v/>
      </c>
    </row>
    <row r="333" spans="1:22" x14ac:dyDescent="0.35">
      <c r="A333" s="112">
        <v>319</v>
      </c>
      <c r="B333" s="113">
        <v>52718977</v>
      </c>
      <c r="C333" s="114">
        <v>123929</v>
      </c>
      <c r="D333" s="141" t="s">
        <v>1335</v>
      </c>
      <c r="E333" s="141"/>
      <c r="F333" s="141" t="s">
        <v>1336</v>
      </c>
      <c r="G333" s="24"/>
      <c r="H333" s="3"/>
      <c r="I333" s="93">
        <f t="shared" si="55"/>
        <v>0</v>
      </c>
      <c r="J333" s="2"/>
      <c r="K333" s="3"/>
      <c r="L333" s="94">
        <f t="shared" si="56"/>
        <v>0</v>
      </c>
      <c r="M333" s="4"/>
      <c r="N333" s="94">
        <f t="shared" si="60"/>
        <v>0</v>
      </c>
      <c r="O333" s="94">
        <f t="shared" si="61"/>
        <v>0</v>
      </c>
      <c r="P333" s="2"/>
      <c r="Q333" s="3"/>
      <c r="R333" s="94">
        <f t="shared" si="57"/>
        <v>0</v>
      </c>
      <c r="S333" s="3"/>
      <c r="T333" s="94">
        <f t="shared" si="58"/>
        <v>0</v>
      </c>
      <c r="U333" s="93">
        <f t="shared" si="59"/>
        <v>0</v>
      </c>
      <c r="V333" s="5" t="str">
        <f>IF(COUNTBLANK(G333:H333)+COUNTBLANK(J333:K333)+COUNTBLANK(M333:M333)+COUNTBLANK(P333:Q333)+COUNTBLANK(S333:S333)=8,"",
IF(G333&lt;Limity!$C$5," Data gotowości zbyt wczesna lub nie uzupełniona.","")&amp;
IF(G333&gt;Limity!$D$5," Data gotowości zbyt późna lub wypełnona nieprawidłowo.","")&amp;
IF(OR(ROUND(K333,2)&lt;=0,ROUND(Q333,2)&lt;=0,ROUND(M333,2)&lt;=0,ROUND(S333,2)&lt;=0,ROUND(H333,2)&lt;=0)," Co najmniej jedna wartość nie jest większa od zera.","")&amp;
IF(K333&gt;Limity!$D$6," Abonament za Usługę TD w Wariancie A ponad limit.","")&amp;
IF(Q333&gt;Limity!$D$7," Abonament za Usługę TD w Wariancie B ponad limit.","")&amp;
IF(Q333-K333&gt;Limity!$D$8," Różnica wartości abonamentów za Usługę TD wariantów A i B ponad limit.","")&amp;
IF(M333&gt;Limity!$D$9," Abonament za zwiększenie przepustowości w Wariancie A ponad limit.","")&amp;
IF(S333&gt;Limity!$D$10," Abonament za zwiększenie przepustowości w Wariancie B ponad limit.","")&amp;
IF(J333=""," Nie wskazano PWR. ",IF(ISERROR(VLOOKUP(J333,'Listy punktów styku'!$B$11:$B$41,1,FALSE))," Nie wskazano PWR z listy.",""))&amp;
IF(P333=""," Nie wskazano FPS. ",IF(ISERROR(VLOOKUP(P333,'Listy punktów styku'!$B$44:$B$61,1,FALSE))," Nie wskazano FPS z listy.","")))</f>
        <v/>
      </c>
    </row>
    <row r="334" spans="1:22" x14ac:dyDescent="0.35">
      <c r="A334" s="112">
        <v>320</v>
      </c>
      <c r="B334" s="113">
        <v>84082081</v>
      </c>
      <c r="C334" s="114">
        <v>272176</v>
      </c>
      <c r="D334" s="141" t="s">
        <v>1431</v>
      </c>
      <c r="E334" s="141" t="s">
        <v>120</v>
      </c>
      <c r="F334" s="116" t="s">
        <v>1394</v>
      </c>
      <c r="G334" s="24"/>
      <c r="H334" s="3"/>
      <c r="I334" s="93">
        <f t="shared" si="55"/>
        <v>0</v>
      </c>
      <c r="J334" s="2"/>
      <c r="K334" s="3"/>
      <c r="L334" s="94">
        <f t="shared" si="56"/>
        <v>0</v>
      </c>
      <c r="M334" s="4"/>
      <c r="N334" s="94">
        <f t="shared" si="60"/>
        <v>0</v>
      </c>
      <c r="O334" s="94">
        <f t="shared" si="61"/>
        <v>0</v>
      </c>
      <c r="P334" s="2"/>
      <c r="Q334" s="3"/>
      <c r="R334" s="94">
        <f t="shared" si="57"/>
        <v>0</v>
      </c>
      <c r="S334" s="3"/>
      <c r="T334" s="94">
        <f t="shared" si="58"/>
        <v>0</v>
      </c>
      <c r="U334" s="93">
        <f t="shared" si="59"/>
        <v>0</v>
      </c>
      <c r="V334" s="5" t="str">
        <f>IF(COUNTBLANK(G334:H334)+COUNTBLANK(J334:K334)+COUNTBLANK(M334:M334)+COUNTBLANK(P334:Q334)+COUNTBLANK(S334:S334)=8,"",
IF(G334&lt;Limity!$C$5," Data gotowości zbyt wczesna lub nie uzupełniona.","")&amp;
IF(G334&gt;Limity!$D$5," Data gotowości zbyt późna lub wypełnona nieprawidłowo.","")&amp;
IF(OR(ROUND(K334,2)&lt;=0,ROUND(Q334,2)&lt;=0,ROUND(M334,2)&lt;=0,ROUND(S334,2)&lt;=0,ROUND(H334,2)&lt;=0)," Co najmniej jedna wartość nie jest większa od zera.","")&amp;
IF(K334&gt;Limity!$D$6," Abonament za Usługę TD w Wariancie A ponad limit.","")&amp;
IF(Q334&gt;Limity!$D$7," Abonament za Usługę TD w Wariancie B ponad limit.","")&amp;
IF(Q334-K334&gt;Limity!$D$8," Różnica wartości abonamentów za Usługę TD wariantów A i B ponad limit.","")&amp;
IF(M334&gt;Limity!$D$9," Abonament za zwiększenie przepustowości w Wariancie A ponad limit.","")&amp;
IF(S334&gt;Limity!$D$10," Abonament za zwiększenie przepustowości w Wariancie B ponad limit.","")&amp;
IF(J334=""," Nie wskazano PWR. ",IF(ISERROR(VLOOKUP(J334,'Listy punktów styku'!$B$11:$B$41,1,FALSE))," Nie wskazano PWR z listy.",""))&amp;
IF(P334=""," Nie wskazano FPS. ",IF(ISERROR(VLOOKUP(P334,'Listy punktów styku'!$B$44:$B$61,1,FALSE))," Nie wskazano FPS z listy.","")))</f>
        <v/>
      </c>
    </row>
    <row r="335" spans="1:22" x14ac:dyDescent="0.35">
      <c r="A335" s="112">
        <v>321</v>
      </c>
      <c r="B335" s="113">
        <v>63582765</v>
      </c>
      <c r="C335" s="114">
        <v>58395</v>
      </c>
      <c r="D335" s="141" t="s">
        <v>1351</v>
      </c>
      <c r="E335" s="141" t="s">
        <v>971</v>
      </c>
      <c r="F335" s="141" t="s">
        <v>1078</v>
      </c>
      <c r="G335" s="24"/>
      <c r="H335" s="3"/>
      <c r="I335" s="93">
        <f t="shared" si="55"/>
        <v>0</v>
      </c>
      <c r="J335" s="2"/>
      <c r="K335" s="3"/>
      <c r="L335" s="94">
        <f t="shared" si="56"/>
        <v>0</v>
      </c>
      <c r="M335" s="4"/>
      <c r="N335" s="94">
        <f t="shared" si="60"/>
        <v>0</v>
      </c>
      <c r="O335" s="94">
        <f t="shared" si="61"/>
        <v>0</v>
      </c>
      <c r="P335" s="2"/>
      <c r="Q335" s="3"/>
      <c r="R335" s="94">
        <f t="shared" si="57"/>
        <v>0</v>
      </c>
      <c r="S335" s="3"/>
      <c r="T335" s="94">
        <f t="shared" si="58"/>
        <v>0</v>
      </c>
      <c r="U335" s="93">
        <f t="shared" si="59"/>
        <v>0</v>
      </c>
      <c r="V335" s="5" t="str">
        <f>IF(COUNTBLANK(G335:H335)+COUNTBLANK(J335:K335)+COUNTBLANK(M335:M335)+COUNTBLANK(P335:Q335)+COUNTBLANK(S335:S335)=8,"",
IF(G335&lt;Limity!$C$5," Data gotowości zbyt wczesna lub nie uzupełniona.","")&amp;
IF(G335&gt;Limity!$D$5," Data gotowości zbyt późna lub wypełnona nieprawidłowo.","")&amp;
IF(OR(ROUND(K335,2)&lt;=0,ROUND(Q335,2)&lt;=0,ROUND(M335,2)&lt;=0,ROUND(S335,2)&lt;=0,ROUND(H335,2)&lt;=0)," Co najmniej jedna wartość nie jest większa od zera.","")&amp;
IF(K335&gt;Limity!$D$6," Abonament za Usługę TD w Wariancie A ponad limit.","")&amp;
IF(Q335&gt;Limity!$D$7," Abonament za Usługę TD w Wariancie B ponad limit.","")&amp;
IF(Q335-K335&gt;Limity!$D$8," Różnica wartości abonamentów za Usługę TD wariantów A i B ponad limit.","")&amp;
IF(M335&gt;Limity!$D$9," Abonament za zwiększenie przepustowości w Wariancie A ponad limit.","")&amp;
IF(S335&gt;Limity!$D$10," Abonament za zwiększenie przepustowości w Wariancie B ponad limit.","")&amp;
IF(J335=""," Nie wskazano PWR. ",IF(ISERROR(VLOOKUP(J335,'Listy punktów styku'!$B$11:$B$41,1,FALSE))," Nie wskazano PWR z listy.",""))&amp;
IF(P335=""," Nie wskazano FPS. ",IF(ISERROR(VLOOKUP(P335,'Listy punktów styku'!$B$44:$B$61,1,FALSE))," Nie wskazano FPS z listy.","")))</f>
        <v/>
      </c>
    </row>
    <row r="336" spans="1:22" x14ac:dyDescent="0.35">
      <c r="A336" s="112">
        <v>322</v>
      </c>
      <c r="B336" s="113">
        <v>45149975</v>
      </c>
      <c r="C336" s="138" t="s">
        <v>1534</v>
      </c>
      <c r="D336" s="157" t="s">
        <v>1531</v>
      </c>
      <c r="E336" s="157"/>
      <c r="F336" s="158">
        <v>91</v>
      </c>
      <c r="G336" s="24"/>
      <c r="H336" s="3"/>
      <c r="I336" s="93">
        <f t="shared" si="55"/>
        <v>0</v>
      </c>
      <c r="J336" s="2"/>
      <c r="K336" s="3"/>
      <c r="L336" s="94">
        <f t="shared" si="56"/>
        <v>0</v>
      </c>
      <c r="M336" s="4"/>
      <c r="N336" s="94">
        <f t="shared" si="60"/>
        <v>0</v>
      </c>
      <c r="O336" s="94">
        <f t="shared" si="61"/>
        <v>0</v>
      </c>
      <c r="P336" s="2"/>
      <c r="Q336" s="3"/>
      <c r="R336" s="94">
        <f t="shared" si="57"/>
        <v>0</v>
      </c>
      <c r="S336" s="3"/>
      <c r="T336" s="94">
        <f t="shared" si="58"/>
        <v>0</v>
      </c>
      <c r="U336" s="93">
        <f t="shared" si="59"/>
        <v>0</v>
      </c>
      <c r="V336" s="5" t="str">
        <f>IF(COUNTBLANK(G336:H336)+COUNTBLANK(J336:K336)+COUNTBLANK(M336:M336)+COUNTBLANK(P336:Q336)+COUNTBLANK(S336:S336)=8,"",
IF(G336&lt;Limity!$C$5," Data gotowości zbyt wczesna lub nie uzupełniona.","")&amp;
IF(G336&gt;Limity!$D$5," Data gotowości zbyt późna lub wypełnona nieprawidłowo.","")&amp;
IF(OR(ROUND(K336,2)&lt;=0,ROUND(Q336,2)&lt;=0,ROUND(M336,2)&lt;=0,ROUND(S336,2)&lt;=0,ROUND(H336,2)&lt;=0)," Co najmniej jedna wartość nie jest większa od zera.","")&amp;
IF(K336&gt;Limity!$D$6," Abonament za Usługę TD w Wariancie A ponad limit.","")&amp;
IF(Q336&gt;Limity!$D$7," Abonament za Usługę TD w Wariancie B ponad limit.","")&amp;
IF(Q336-K336&gt;Limity!$D$8," Różnica wartości abonamentów za Usługę TD wariantów A i B ponad limit.","")&amp;
IF(M336&gt;Limity!$D$9," Abonament za zwiększenie przepustowości w Wariancie A ponad limit.","")&amp;
IF(S336&gt;Limity!$D$10," Abonament za zwiększenie przepustowości w Wariancie B ponad limit.","")&amp;
IF(J336=""," Nie wskazano PWR. ",IF(ISERROR(VLOOKUP(J336,'Listy punktów styku'!$B$11:$B$41,1,FALSE))," Nie wskazano PWR z listy.",""))&amp;
IF(P336=""," Nie wskazano FPS. ",IF(ISERROR(VLOOKUP(P336,'Listy punktów styku'!$B$44:$B$61,1,FALSE))," Nie wskazano FPS z listy.","")))</f>
        <v/>
      </c>
    </row>
    <row r="337" spans="1:22" x14ac:dyDescent="0.35">
      <c r="A337" s="112">
        <v>323</v>
      </c>
      <c r="B337" s="113">
        <v>7698781</v>
      </c>
      <c r="C337" s="114">
        <v>44225</v>
      </c>
      <c r="D337" s="116" t="s">
        <v>1069</v>
      </c>
      <c r="E337" s="116" t="s">
        <v>99</v>
      </c>
      <c r="F337" s="116" t="s">
        <v>1084</v>
      </c>
      <c r="G337" s="24"/>
      <c r="H337" s="3"/>
      <c r="I337" s="93">
        <f t="shared" si="55"/>
        <v>0</v>
      </c>
      <c r="J337" s="2"/>
      <c r="K337" s="3"/>
      <c r="L337" s="94">
        <f t="shared" si="56"/>
        <v>0</v>
      </c>
      <c r="M337" s="4"/>
      <c r="N337" s="94">
        <f t="shared" si="60"/>
        <v>0</v>
      </c>
      <c r="O337" s="94">
        <f t="shared" si="61"/>
        <v>0</v>
      </c>
      <c r="P337" s="2"/>
      <c r="Q337" s="3"/>
      <c r="R337" s="94">
        <f t="shared" si="57"/>
        <v>0</v>
      </c>
      <c r="S337" s="3"/>
      <c r="T337" s="94">
        <f t="shared" si="58"/>
        <v>0</v>
      </c>
      <c r="U337" s="93">
        <f t="shared" si="59"/>
        <v>0</v>
      </c>
      <c r="V337" s="5" t="str">
        <f>IF(COUNTBLANK(G337:H337)+COUNTBLANK(J337:K337)+COUNTBLANK(M337:M337)+COUNTBLANK(P337:Q337)+COUNTBLANK(S337:S337)=8,"",
IF(G337&lt;Limity!$C$5," Data gotowości zbyt wczesna lub nie uzupełniona.","")&amp;
IF(G337&gt;Limity!$D$5," Data gotowości zbyt późna lub wypełnona nieprawidłowo.","")&amp;
IF(OR(ROUND(K337,2)&lt;=0,ROUND(Q337,2)&lt;=0,ROUND(M337,2)&lt;=0,ROUND(S337,2)&lt;=0,ROUND(H337,2)&lt;=0)," Co najmniej jedna wartość nie jest większa od zera.","")&amp;
IF(K337&gt;Limity!$D$6," Abonament za Usługę TD w Wariancie A ponad limit.","")&amp;
IF(Q337&gt;Limity!$D$7," Abonament za Usługę TD w Wariancie B ponad limit.","")&amp;
IF(Q337-K337&gt;Limity!$D$8," Różnica wartości abonamentów za Usługę TD wariantów A i B ponad limit.","")&amp;
IF(M337&gt;Limity!$D$9," Abonament za zwiększenie przepustowości w Wariancie A ponad limit.","")&amp;
IF(S337&gt;Limity!$D$10," Abonament za zwiększenie przepustowości w Wariancie B ponad limit.","")&amp;
IF(J337=""," Nie wskazano PWR. ",IF(ISERROR(VLOOKUP(J337,'Listy punktów styku'!$B$11:$B$41,1,FALSE))," Nie wskazano PWR z listy.",""))&amp;
IF(P337=""," Nie wskazano FPS. ",IF(ISERROR(VLOOKUP(P337,'Listy punktów styku'!$B$44:$B$61,1,FALSE))," Nie wskazano FPS z listy.","")))</f>
        <v/>
      </c>
    </row>
    <row r="338" spans="1:22" x14ac:dyDescent="0.35">
      <c r="A338" s="112">
        <v>324</v>
      </c>
      <c r="B338" s="113">
        <v>9633193</v>
      </c>
      <c r="C338" s="114">
        <v>119099</v>
      </c>
      <c r="D338" s="116" t="s">
        <v>871</v>
      </c>
      <c r="E338" s="116" t="s">
        <v>99</v>
      </c>
      <c r="F338" s="116" t="s">
        <v>942</v>
      </c>
      <c r="G338" s="24"/>
      <c r="H338" s="3"/>
      <c r="I338" s="93">
        <f t="shared" si="55"/>
        <v>0</v>
      </c>
      <c r="J338" s="2"/>
      <c r="K338" s="3"/>
      <c r="L338" s="94">
        <f t="shared" si="56"/>
        <v>0</v>
      </c>
      <c r="M338" s="4"/>
      <c r="N338" s="94">
        <f t="shared" si="60"/>
        <v>0</v>
      </c>
      <c r="O338" s="94">
        <f t="shared" si="61"/>
        <v>0</v>
      </c>
      <c r="P338" s="2"/>
      <c r="Q338" s="3"/>
      <c r="R338" s="94">
        <f t="shared" si="57"/>
        <v>0</v>
      </c>
      <c r="S338" s="3"/>
      <c r="T338" s="94">
        <f t="shared" si="58"/>
        <v>0</v>
      </c>
      <c r="U338" s="93">
        <f t="shared" si="59"/>
        <v>0</v>
      </c>
      <c r="V338" s="5" t="str">
        <f>IF(COUNTBLANK(G338:H338)+COUNTBLANK(J338:K338)+COUNTBLANK(M338:M338)+COUNTBLANK(P338:Q338)+COUNTBLANK(S338:S338)=8,"",
IF(G338&lt;Limity!$C$5," Data gotowości zbyt wczesna lub nie uzupełniona.","")&amp;
IF(G338&gt;Limity!$D$5," Data gotowości zbyt późna lub wypełnona nieprawidłowo.","")&amp;
IF(OR(ROUND(K338,2)&lt;=0,ROUND(Q338,2)&lt;=0,ROUND(M338,2)&lt;=0,ROUND(S338,2)&lt;=0,ROUND(H338,2)&lt;=0)," Co najmniej jedna wartość nie jest większa od zera.","")&amp;
IF(K338&gt;Limity!$D$6," Abonament za Usługę TD w Wariancie A ponad limit.","")&amp;
IF(Q338&gt;Limity!$D$7," Abonament za Usługę TD w Wariancie B ponad limit.","")&amp;
IF(Q338-K338&gt;Limity!$D$8," Różnica wartości abonamentów za Usługę TD wariantów A i B ponad limit.","")&amp;
IF(M338&gt;Limity!$D$9," Abonament za zwiększenie przepustowości w Wariancie A ponad limit.","")&amp;
IF(S338&gt;Limity!$D$10," Abonament za zwiększenie przepustowości w Wariancie B ponad limit.","")&amp;
IF(J338=""," Nie wskazano PWR. ",IF(ISERROR(VLOOKUP(J338,'Listy punktów styku'!$B$11:$B$41,1,FALSE))," Nie wskazano PWR z listy.",""))&amp;
IF(P338=""," Nie wskazano FPS. ",IF(ISERROR(VLOOKUP(P338,'Listy punktów styku'!$B$44:$B$61,1,FALSE))," Nie wskazano FPS z listy.","")))</f>
        <v/>
      </c>
    </row>
    <row r="339" spans="1:22" x14ac:dyDescent="0.35">
      <c r="A339" s="112">
        <v>325</v>
      </c>
      <c r="B339" s="113">
        <v>7630093</v>
      </c>
      <c r="C339" s="114">
        <v>31286</v>
      </c>
      <c r="D339" s="116" t="s">
        <v>872</v>
      </c>
      <c r="E339" s="116" t="s">
        <v>120</v>
      </c>
      <c r="F339" s="116">
        <v>83</v>
      </c>
      <c r="G339" s="24"/>
      <c r="H339" s="3"/>
      <c r="I339" s="93">
        <f t="shared" ref="I339:I347" si="62">ROUND(H339*(1+$C$10),2)</f>
        <v>0</v>
      </c>
      <c r="J339" s="2"/>
      <c r="K339" s="3"/>
      <c r="L339" s="94">
        <f t="shared" ref="L339:L347" si="63">ROUND(K339*(1+$C$10),2)</f>
        <v>0</v>
      </c>
      <c r="M339" s="4"/>
      <c r="N339" s="94">
        <f t="shared" ref="N339:N347" si="64">ROUND(M339*(1+$C$10),2)</f>
        <v>0</v>
      </c>
      <c r="O339" s="94">
        <f t="shared" ref="O339:O347" si="65">60*ROUND(K339*(1+$C$10),2)</f>
        <v>0</v>
      </c>
      <c r="P339" s="2"/>
      <c r="Q339" s="3"/>
      <c r="R339" s="94">
        <f t="shared" ref="R339:R347" si="66">ROUND(Q339*(1+$C$10),2)</f>
        <v>0</v>
      </c>
      <c r="S339" s="3"/>
      <c r="T339" s="94">
        <f t="shared" ref="T339:T347" si="67">ROUND(S339*(1+$C$10),2)</f>
        <v>0</v>
      </c>
      <c r="U339" s="93">
        <f t="shared" ref="U339:U347" si="68">60*ROUND(Q339*(1+$C$10),2)</f>
        <v>0</v>
      </c>
      <c r="V339" s="5" t="str">
        <f>IF(COUNTBLANK(G339:H339)+COUNTBLANK(J339:K339)+COUNTBLANK(M339:M339)+COUNTBLANK(P339:Q339)+COUNTBLANK(S339:S339)=8,"",
IF(G339&lt;Limity!$C$5," Data gotowości zbyt wczesna lub nie uzupełniona.","")&amp;
IF(G339&gt;Limity!$D$5," Data gotowości zbyt późna lub wypełnona nieprawidłowo.","")&amp;
IF(OR(ROUND(K339,2)&lt;=0,ROUND(Q339,2)&lt;=0,ROUND(M339,2)&lt;=0,ROUND(S339,2)&lt;=0,ROUND(H339,2)&lt;=0)," Co najmniej jedna wartość nie jest większa od zera.","")&amp;
IF(K339&gt;Limity!$D$6," Abonament za Usługę TD w Wariancie A ponad limit.","")&amp;
IF(Q339&gt;Limity!$D$7," Abonament za Usługę TD w Wariancie B ponad limit.","")&amp;
IF(Q339-K339&gt;Limity!$D$8," Różnica wartości abonamentów za Usługę TD wariantów A i B ponad limit.","")&amp;
IF(M339&gt;Limity!$D$9," Abonament za zwiększenie przepustowości w Wariancie A ponad limit.","")&amp;
IF(S339&gt;Limity!$D$10," Abonament za zwiększenie przepustowości w Wariancie B ponad limit.","")&amp;
IF(J339=""," Nie wskazano PWR. ",IF(ISERROR(VLOOKUP(J339,'Listy punktów styku'!$B$11:$B$41,1,FALSE))," Nie wskazano PWR z listy.",""))&amp;
IF(P339=""," Nie wskazano FPS. ",IF(ISERROR(VLOOKUP(P339,'Listy punktów styku'!$B$44:$B$61,1,FALSE))," Nie wskazano FPS z listy.","")))</f>
        <v/>
      </c>
    </row>
    <row r="340" spans="1:22" x14ac:dyDescent="0.35">
      <c r="A340" s="112">
        <v>326</v>
      </c>
      <c r="B340" s="113">
        <v>929649941</v>
      </c>
      <c r="C340" s="114" t="s">
        <v>1139</v>
      </c>
      <c r="D340" s="141" t="s">
        <v>1378</v>
      </c>
      <c r="E340" s="141" t="s">
        <v>448</v>
      </c>
      <c r="F340" s="141" t="s">
        <v>1379</v>
      </c>
      <c r="G340" s="24"/>
      <c r="H340" s="3"/>
      <c r="I340" s="93">
        <f t="shared" si="62"/>
        <v>0</v>
      </c>
      <c r="J340" s="2"/>
      <c r="K340" s="3"/>
      <c r="L340" s="94">
        <f t="shared" si="63"/>
        <v>0</v>
      </c>
      <c r="M340" s="4"/>
      <c r="N340" s="94">
        <f t="shared" si="64"/>
        <v>0</v>
      </c>
      <c r="O340" s="94">
        <f t="shared" si="65"/>
        <v>0</v>
      </c>
      <c r="P340" s="2"/>
      <c r="Q340" s="3"/>
      <c r="R340" s="94">
        <f t="shared" si="66"/>
        <v>0</v>
      </c>
      <c r="S340" s="3"/>
      <c r="T340" s="94">
        <f t="shared" si="67"/>
        <v>0</v>
      </c>
      <c r="U340" s="93">
        <f t="shared" si="68"/>
        <v>0</v>
      </c>
      <c r="V340" s="5" t="str">
        <f>IF(COUNTBLANK(G340:H340)+COUNTBLANK(J340:K340)+COUNTBLANK(M340:M340)+COUNTBLANK(P340:Q340)+COUNTBLANK(S340:S340)=8,"",
IF(G340&lt;Limity!$C$5," Data gotowości zbyt wczesna lub nie uzupełniona.","")&amp;
IF(G340&gt;Limity!$D$5," Data gotowości zbyt późna lub wypełnona nieprawidłowo.","")&amp;
IF(OR(ROUND(K340,2)&lt;=0,ROUND(Q340,2)&lt;=0,ROUND(M340,2)&lt;=0,ROUND(S340,2)&lt;=0,ROUND(H340,2)&lt;=0)," Co najmniej jedna wartość nie jest większa od zera.","")&amp;
IF(K340&gt;Limity!$D$6," Abonament za Usługę TD w Wariancie A ponad limit.","")&amp;
IF(Q340&gt;Limity!$D$7," Abonament za Usługę TD w Wariancie B ponad limit.","")&amp;
IF(Q340-K340&gt;Limity!$D$8," Różnica wartości abonamentów za Usługę TD wariantów A i B ponad limit.","")&amp;
IF(M340&gt;Limity!$D$9," Abonament za zwiększenie przepustowości w Wariancie A ponad limit.","")&amp;
IF(S340&gt;Limity!$D$10," Abonament za zwiększenie przepustowości w Wariancie B ponad limit.","")&amp;
IF(J340=""," Nie wskazano PWR. ",IF(ISERROR(VLOOKUP(J340,'Listy punktów styku'!$B$11:$B$41,1,FALSE))," Nie wskazano PWR z listy.",""))&amp;
IF(P340=""," Nie wskazano FPS. ",IF(ISERROR(VLOOKUP(P340,'Listy punktów styku'!$B$44:$B$61,1,FALSE))," Nie wskazano FPS z listy.","")))</f>
        <v/>
      </c>
    </row>
    <row r="341" spans="1:22" x14ac:dyDescent="0.35">
      <c r="A341" s="112">
        <v>327</v>
      </c>
      <c r="B341" s="113">
        <v>39054414</v>
      </c>
      <c r="C341" s="114" t="s">
        <v>1139</v>
      </c>
      <c r="D341" s="141" t="s">
        <v>1378</v>
      </c>
      <c r="E341" s="141" t="s">
        <v>448</v>
      </c>
      <c r="F341" s="141" t="s">
        <v>1380</v>
      </c>
      <c r="G341" s="24"/>
      <c r="H341" s="3"/>
      <c r="I341" s="93">
        <f t="shared" si="62"/>
        <v>0</v>
      </c>
      <c r="J341" s="2"/>
      <c r="K341" s="3"/>
      <c r="L341" s="94">
        <f t="shared" si="63"/>
        <v>0</v>
      </c>
      <c r="M341" s="4"/>
      <c r="N341" s="94">
        <f t="shared" si="64"/>
        <v>0</v>
      </c>
      <c r="O341" s="94">
        <f t="shared" si="65"/>
        <v>0</v>
      </c>
      <c r="P341" s="2"/>
      <c r="Q341" s="3"/>
      <c r="R341" s="94">
        <f t="shared" si="66"/>
        <v>0</v>
      </c>
      <c r="S341" s="3"/>
      <c r="T341" s="94">
        <f t="shared" si="67"/>
        <v>0</v>
      </c>
      <c r="U341" s="93">
        <f t="shared" si="68"/>
        <v>0</v>
      </c>
      <c r="V341" s="5" t="str">
        <f>IF(COUNTBLANK(G341:H341)+COUNTBLANK(J341:K341)+COUNTBLANK(M341:M341)+COUNTBLANK(P341:Q341)+COUNTBLANK(S341:S341)=8,"",
IF(G341&lt;Limity!$C$5," Data gotowości zbyt wczesna lub nie uzupełniona.","")&amp;
IF(G341&gt;Limity!$D$5," Data gotowości zbyt późna lub wypełnona nieprawidłowo.","")&amp;
IF(OR(ROUND(K341,2)&lt;=0,ROUND(Q341,2)&lt;=0,ROUND(M341,2)&lt;=0,ROUND(S341,2)&lt;=0,ROUND(H341,2)&lt;=0)," Co najmniej jedna wartość nie jest większa od zera.","")&amp;
IF(K341&gt;Limity!$D$6," Abonament za Usługę TD w Wariancie A ponad limit.","")&amp;
IF(Q341&gt;Limity!$D$7," Abonament za Usługę TD w Wariancie B ponad limit.","")&amp;
IF(Q341-K341&gt;Limity!$D$8," Różnica wartości abonamentów za Usługę TD wariantów A i B ponad limit.","")&amp;
IF(M341&gt;Limity!$D$9," Abonament za zwiększenie przepustowości w Wariancie A ponad limit.","")&amp;
IF(S341&gt;Limity!$D$10," Abonament za zwiększenie przepustowości w Wariancie B ponad limit.","")&amp;
IF(J341=""," Nie wskazano PWR. ",IF(ISERROR(VLOOKUP(J341,'Listy punktów styku'!$B$11:$B$41,1,FALSE))," Nie wskazano PWR z listy.",""))&amp;
IF(P341=""," Nie wskazano FPS. ",IF(ISERROR(VLOOKUP(P341,'Listy punktów styku'!$B$44:$B$61,1,FALSE))," Nie wskazano FPS z listy.","")))</f>
        <v/>
      </c>
    </row>
    <row r="342" spans="1:22" x14ac:dyDescent="0.35">
      <c r="A342" s="112">
        <v>328</v>
      </c>
      <c r="B342" s="113">
        <v>7542079</v>
      </c>
      <c r="C342" s="114">
        <v>275019</v>
      </c>
      <c r="D342" s="141" t="s">
        <v>1295</v>
      </c>
      <c r="E342" s="141" t="s">
        <v>1296</v>
      </c>
      <c r="F342" s="141" t="s">
        <v>1078</v>
      </c>
      <c r="G342" s="24"/>
      <c r="H342" s="3"/>
      <c r="I342" s="93">
        <f t="shared" si="62"/>
        <v>0</v>
      </c>
      <c r="J342" s="2"/>
      <c r="K342" s="3"/>
      <c r="L342" s="94">
        <f t="shared" si="63"/>
        <v>0</v>
      </c>
      <c r="M342" s="4"/>
      <c r="N342" s="94">
        <f t="shared" si="64"/>
        <v>0</v>
      </c>
      <c r="O342" s="94">
        <f t="shared" si="65"/>
        <v>0</v>
      </c>
      <c r="P342" s="2"/>
      <c r="Q342" s="3"/>
      <c r="R342" s="94">
        <f t="shared" si="66"/>
        <v>0</v>
      </c>
      <c r="S342" s="3"/>
      <c r="T342" s="94">
        <f t="shared" si="67"/>
        <v>0</v>
      </c>
      <c r="U342" s="93">
        <f t="shared" si="68"/>
        <v>0</v>
      </c>
      <c r="V342" s="5" t="str">
        <f>IF(COUNTBLANK(G342:H342)+COUNTBLANK(J342:K342)+COUNTBLANK(M342:M342)+COUNTBLANK(P342:Q342)+COUNTBLANK(S342:S342)=8,"",
IF(G342&lt;Limity!$C$5," Data gotowości zbyt wczesna lub nie uzupełniona.","")&amp;
IF(G342&gt;Limity!$D$5," Data gotowości zbyt późna lub wypełnona nieprawidłowo.","")&amp;
IF(OR(ROUND(K342,2)&lt;=0,ROUND(Q342,2)&lt;=0,ROUND(M342,2)&lt;=0,ROUND(S342,2)&lt;=0,ROUND(H342,2)&lt;=0)," Co najmniej jedna wartość nie jest większa od zera.","")&amp;
IF(K342&gt;Limity!$D$6," Abonament za Usługę TD w Wariancie A ponad limit.","")&amp;
IF(Q342&gt;Limity!$D$7," Abonament za Usługę TD w Wariancie B ponad limit.","")&amp;
IF(Q342-K342&gt;Limity!$D$8," Różnica wartości abonamentów za Usługę TD wariantów A i B ponad limit.","")&amp;
IF(M342&gt;Limity!$D$9," Abonament za zwiększenie przepustowości w Wariancie A ponad limit.","")&amp;
IF(S342&gt;Limity!$D$10," Abonament za zwiększenie przepustowości w Wariancie B ponad limit.","")&amp;
IF(J342=""," Nie wskazano PWR. ",IF(ISERROR(VLOOKUP(J342,'Listy punktów styku'!$B$11:$B$41,1,FALSE))," Nie wskazano PWR z listy.",""))&amp;
IF(P342=""," Nie wskazano FPS. ",IF(ISERROR(VLOOKUP(P342,'Listy punktów styku'!$B$44:$B$61,1,FALSE))," Nie wskazano FPS z listy.","")))</f>
        <v/>
      </c>
    </row>
    <row r="343" spans="1:22" x14ac:dyDescent="0.35">
      <c r="A343" s="112">
        <v>329</v>
      </c>
      <c r="B343" s="113">
        <v>57033914</v>
      </c>
      <c r="C343" s="114">
        <v>73035</v>
      </c>
      <c r="D343" s="141" t="s">
        <v>1437</v>
      </c>
      <c r="E343" s="141" t="s">
        <v>1440</v>
      </c>
      <c r="F343" s="141" t="s">
        <v>1441</v>
      </c>
      <c r="G343" s="24"/>
      <c r="H343" s="3"/>
      <c r="I343" s="93">
        <f t="shared" si="62"/>
        <v>0</v>
      </c>
      <c r="J343" s="2"/>
      <c r="K343" s="3"/>
      <c r="L343" s="94">
        <f t="shared" si="63"/>
        <v>0</v>
      </c>
      <c r="M343" s="4"/>
      <c r="N343" s="94">
        <f t="shared" si="64"/>
        <v>0</v>
      </c>
      <c r="O343" s="94">
        <f t="shared" si="65"/>
        <v>0</v>
      </c>
      <c r="P343" s="2"/>
      <c r="Q343" s="3"/>
      <c r="R343" s="94">
        <f t="shared" si="66"/>
        <v>0</v>
      </c>
      <c r="S343" s="3"/>
      <c r="T343" s="94">
        <f t="shared" si="67"/>
        <v>0</v>
      </c>
      <c r="U343" s="93">
        <f t="shared" si="68"/>
        <v>0</v>
      </c>
      <c r="V343" s="5" t="str">
        <f>IF(COUNTBLANK(G343:H343)+COUNTBLANK(J343:K343)+COUNTBLANK(M343:M343)+COUNTBLANK(P343:Q343)+COUNTBLANK(S343:S343)=8,"",
IF(G343&lt;Limity!$C$5," Data gotowości zbyt wczesna lub nie uzupełniona.","")&amp;
IF(G343&gt;Limity!$D$5," Data gotowości zbyt późna lub wypełnona nieprawidłowo.","")&amp;
IF(OR(ROUND(K343,2)&lt;=0,ROUND(Q343,2)&lt;=0,ROUND(M343,2)&lt;=0,ROUND(S343,2)&lt;=0,ROUND(H343,2)&lt;=0)," Co najmniej jedna wartość nie jest większa od zera.","")&amp;
IF(K343&gt;Limity!$D$6," Abonament za Usługę TD w Wariancie A ponad limit.","")&amp;
IF(Q343&gt;Limity!$D$7," Abonament za Usługę TD w Wariancie B ponad limit.","")&amp;
IF(Q343-K343&gt;Limity!$D$8," Różnica wartości abonamentów za Usługę TD wariantów A i B ponad limit.","")&amp;
IF(M343&gt;Limity!$D$9," Abonament za zwiększenie przepustowości w Wariancie A ponad limit.","")&amp;
IF(S343&gt;Limity!$D$10," Abonament za zwiększenie przepustowości w Wariancie B ponad limit.","")&amp;
IF(J343=""," Nie wskazano PWR. ",IF(ISERROR(VLOOKUP(J343,'Listy punktów styku'!$B$11:$B$41,1,FALSE))," Nie wskazano PWR z listy.",""))&amp;
IF(P343=""," Nie wskazano FPS. ",IF(ISERROR(VLOOKUP(P343,'Listy punktów styku'!$B$44:$B$61,1,FALSE))," Nie wskazano FPS z listy.","")))</f>
        <v/>
      </c>
    </row>
    <row r="344" spans="1:22" x14ac:dyDescent="0.35">
      <c r="A344" s="112">
        <v>330</v>
      </c>
      <c r="B344" s="113">
        <v>87380594</v>
      </c>
      <c r="C344" s="114">
        <v>9297</v>
      </c>
      <c r="D344" s="141" t="s">
        <v>1367</v>
      </c>
      <c r="E344" s="141"/>
      <c r="F344" s="141" t="s">
        <v>1087</v>
      </c>
      <c r="G344" s="24"/>
      <c r="H344" s="3"/>
      <c r="I344" s="93">
        <f t="shared" si="62"/>
        <v>0</v>
      </c>
      <c r="J344" s="2"/>
      <c r="K344" s="3"/>
      <c r="L344" s="94">
        <f t="shared" si="63"/>
        <v>0</v>
      </c>
      <c r="M344" s="4"/>
      <c r="N344" s="94">
        <f t="shared" si="64"/>
        <v>0</v>
      </c>
      <c r="O344" s="94">
        <f t="shared" si="65"/>
        <v>0</v>
      </c>
      <c r="P344" s="2"/>
      <c r="Q344" s="3"/>
      <c r="R344" s="94">
        <f t="shared" si="66"/>
        <v>0</v>
      </c>
      <c r="S344" s="3"/>
      <c r="T344" s="94">
        <f t="shared" si="67"/>
        <v>0</v>
      </c>
      <c r="U344" s="93">
        <f t="shared" si="68"/>
        <v>0</v>
      </c>
      <c r="V344" s="5" t="str">
        <f>IF(COUNTBLANK(G344:H344)+COUNTBLANK(J344:K344)+COUNTBLANK(M344:M344)+COUNTBLANK(P344:Q344)+COUNTBLANK(S344:S344)=8,"",
IF(G344&lt;Limity!$C$5," Data gotowości zbyt wczesna lub nie uzupełniona.","")&amp;
IF(G344&gt;Limity!$D$5," Data gotowości zbyt późna lub wypełnona nieprawidłowo.","")&amp;
IF(OR(ROUND(K344,2)&lt;=0,ROUND(Q344,2)&lt;=0,ROUND(M344,2)&lt;=0,ROUND(S344,2)&lt;=0,ROUND(H344,2)&lt;=0)," Co najmniej jedna wartość nie jest większa od zera.","")&amp;
IF(K344&gt;Limity!$D$6," Abonament za Usługę TD w Wariancie A ponad limit.","")&amp;
IF(Q344&gt;Limity!$D$7," Abonament za Usługę TD w Wariancie B ponad limit.","")&amp;
IF(Q344-K344&gt;Limity!$D$8," Różnica wartości abonamentów za Usługę TD wariantów A i B ponad limit.","")&amp;
IF(M344&gt;Limity!$D$9," Abonament za zwiększenie przepustowości w Wariancie A ponad limit.","")&amp;
IF(S344&gt;Limity!$D$10," Abonament za zwiększenie przepustowości w Wariancie B ponad limit.","")&amp;
IF(J344=""," Nie wskazano PWR. ",IF(ISERROR(VLOOKUP(J344,'Listy punktów styku'!$B$11:$B$41,1,FALSE))," Nie wskazano PWR z listy.",""))&amp;
IF(P344=""," Nie wskazano FPS. ",IF(ISERROR(VLOOKUP(P344,'Listy punktów styku'!$B$44:$B$61,1,FALSE))," Nie wskazano FPS z listy.","")))</f>
        <v/>
      </c>
    </row>
    <row r="345" spans="1:22" x14ac:dyDescent="0.35">
      <c r="A345" s="112">
        <v>331</v>
      </c>
      <c r="B345" s="113">
        <v>7634534</v>
      </c>
      <c r="C345" s="114">
        <v>13226</v>
      </c>
      <c r="D345" s="116" t="s">
        <v>179</v>
      </c>
      <c r="E345" s="116" t="s">
        <v>877</v>
      </c>
      <c r="F345" s="116">
        <v>29</v>
      </c>
      <c r="G345" s="24"/>
      <c r="H345" s="3"/>
      <c r="I345" s="93">
        <f t="shared" si="62"/>
        <v>0</v>
      </c>
      <c r="J345" s="2"/>
      <c r="K345" s="3"/>
      <c r="L345" s="94">
        <f t="shared" si="63"/>
        <v>0</v>
      </c>
      <c r="M345" s="4"/>
      <c r="N345" s="94">
        <f t="shared" si="64"/>
        <v>0</v>
      </c>
      <c r="O345" s="94">
        <f t="shared" si="65"/>
        <v>0</v>
      </c>
      <c r="P345" s="2"/>
      <c r="Q345" s="3"/>
      <c r="R345" s="94">
        <f t="shared" si="66"/>
        <v>0</v>
      </c>
      <c r="S345" s="3"/>
      <c r="T345" s="94">
        <f t="shared" si="67"/>
        <v>0</v>
      </c>
      <c r="U345" s="93">
        <f t="shared" si="68"/>
        <v>0</v>
      </c>
      <c r="V345" s="5" t="str">
        <f>IF(COUNTBLANK(G345:H345)+COUNTBLANK(J345:K345)+COUNTBLANK(M345:M345)+COUNTBLANK(P345:Q345)+COUNTBLANK(S345:S345)=8,"",
IF(G345&lt;Limity!$C$5," Data gotowości zbyt wczesna lub nie uzupełniona.","")&amp;
IF(G345&gt;Limity!$D$5," Data gotowości zbyt późna lub wypełnona nieprawidłowo.","")&amp;
IF(OR(ROUND(K345,2)&lt;=0,ROUND(Q345,2)&lt;=0,ROUND(M345,2)&lt;=0,ROUND(S345,2)&lt;=0,ROUND(H345,2)&lt;=0)," Co najmniej jedna wartość nie jest większa od zera.","")&amp;
IF(K345&gt;Limity!$D$6," Abonament za Usługę TD w Wariancie A ponad limit.","")&amp;
IF(Q345&gt;Limity!$D$7," Abonament za Usługę TD w Wariancie B ponad limit.","")&amp;
IF(Q345-K345&gt;Limity!$D$8," Różnica wartości abonamentów za Usługę TD wariantów A i B ponad limit.","")&amp;
IF(M345&gt;Limity!$D$9," Abonament za zwiększenie przepustowości w Wariancie A ponad limit.","")&amp;
IF(S345&gt;Limity!$D$10," Abonament za zwiększenie przepustowości w Wariancie B ponad limit.","")&amp;
IF(J345=""," Nie wskazano PWR. ",IF(ISERROR(VLOOKUP(J345,'Listy punktów styku'!$B$11:$B$41,1,FALSE))," Nie wskazano PWR z listy.",""))&amp;
IF(P345=""," Nie wskazano FPS. ",IF(ISERROR(VLOOKUP(P345,'Listy punktów styku'!$B$44:$B$61,1,FALSE))," Nie wskazano FPS z listy.","")))</f>
        <v/>
      </c>
    </row>
    <row r="346" spans="1:22" x14ac:dyDescent="0.35">
      <c r="A346" s="112">
        <v>332</v>
      </c>
      <c r="B346" s="113">
        <v>2993122</v>
      </c>
      <c r="C346" s="114">
        <v>118638</v>
      </c>
      <c r="D346" s="141" t="s">
        <v>179</v>
      </c>
      <c r="E346" s="141" t="s">
        <v>1246</v>
      </c>
      <c r="F346" s="146" t="s">
        <v>1391</v>
      </c>
      <c r="G346" s="24"/>
      <c r="H346" s="3"/>
      <c r="I346" s="93">
        <f t="shared" si="62"/>
        <v>0</v>
      </c>
      <c r="J346" s="2"/>
      <c r="K346" s="3"/>
      <c r="L346" s="94">
        <f t="shared" si="63"/>
        <v>0</v>
      </c>
      <c r="M346" s="4"/>
      <c r="N346" s="94">
        <f t="shared" si="64"/>
        <v>0</v>
      </c>
      <c r="O346" s="94">
        <f t="shared" si="65"/>
        <v>0</v>
      </c>
      <c r="P346" s="2"/>
      <c r="Q346" s="3"/>
      <c r="R346" s="94">
        <f t="shared" si="66"/>
        <v>0</v>
      </c>
      <c r="S346" s="3"/>
      <c r="T346" s="94">
        <f t="shared" si="67"/>
        <v>0</v>
      </c>
      <c r="U346" s="93">
        <f t="shared" si="68"/>
        <v>0</v>
      </c>
      <c r="V346" s="5" t="str">
        <f>IF(COUNTBLANK(G346:H346)+COUNTBLANK(J346:K346)+COUNTBLANK(M346:M346)+COUNTBLANK(P346:Q346)+COUNTBLANK(S346:S346)=8,"",
IF(G346&lt;Limity!$C$5," Data gotowości zbyt wczesna lub nie uzupełniona.","")&amp;
IF(G346&gt;Limity!$D$5," Data gotowości zbyt późna lub wypełnona nieprawidłowo.","")&amp;
IF(OR(ROUND(K346,2)&lt;=0,ROUND(Q346,2)&lt;=0,ROUND(M346,2)&lt;=0,ROUND(S346,2)&lt;=0,ROUND(H346,2)&lt;=0)," Co najmniej jedna wartość nie jest większa od zera.","")&amp;
IF(K346&gt;Limity!$D$6," Abonament za Usługę TD w Wariancie A ponad limit.","")&amp;
IF(Q346&gt;Limity!$D$7," Abonament za Usługę TD w Wariancie B ponad limit.","")&amp;
IF(Q346-K346&gt;Limity!$D$8," Różnica wartości abonamentów za Usługę TD wariantów A i B ponad limit.","")&amp;
IF(M346&gt;Limity!$D$9," Abonament za zwiększenie przepustowości w Wariancie A ponad limit.","")&amp;
IF(S346&gt;Limity!$D$10," Abonament za zwiększenie przepustowości w Wariancie B ponad limit.","")&amp;
IF(J346=""," Nie wskazano PWR. ",IF(ISERROR(VLOOKUP(J346,'Listy punktów styku'!$B$11:$B$41,1,FALSE))," Nie wskazano PWR z listy.",""))&amp;
IF(P346=""," Nie wskazano FPS. ",IF(ISERROR(VLOOKUP(P346,'Listy punktów styku'!$B$44:$B$61,1,FALSE))," Nie wskazano FPS z listy.","")))</f>
        <v/>
      </c>
    </row>
    <row r="347" spans="1:22" x14ac:dyDescent="0.35">
      <c r="A347" s="112">
        <v>333</v>
      </c>
      <c r="B347" s="113">
        <v>7670742</v>
      </c>
      <c r="C347" s="114">
        <v>5317</v>
      </c>
      <c r="D347" s="116" t="s">
        <v>179</v>
      </c>
      <c r="E347" s="141" t="s">
        <v>879</v>
      </c>
      <c r="F347" s="116" t="s">
        <v>880</v>
      </c>
      <c r="G347" s="24"/>
      <c r="H347" s="3"/>
      <c r="I347" s="93">
        <f t="shared" si="62"/>
        <v>0</v>
      </c>
      <c r="J347" s="2"/>
      <c r="K347" s="3"/>
      <c r="L347" s="94">
        <f t="shared" si="63"/>
        <v>0</v>
      </c>
      <c r="M347" s="4"/>
      <c r="N347" s="94">
        <f t="shared" si="64"/>
        <v>0</v>
      </c>
      <c r="O347" s="94">
        <f t="shared" si="65"/>
        <v>0</v>
      </c>
      <c r="P347" s="2"/>
      <c r="Q347" s="3"/>
      <c r="R347" s="94">
        <f t="shared" si="66"/>
        <v>0</v>
      </c>
      <c r="S347" s="3"/>
      <c r="T347" s="94">
        <f t="shared" si="67"/>
        <v>0</v>
      </c>
      <c r="U347" s="93">
        <f t="shared" si="68"/>
        <v>0</v>
      </c>
      <c r="V347" s="5" t="str">
        <f>IF(COUNTBLANK(G347:H347)+COUNTBLANK(J347:K347)+COUNTBLANK(M347:M347)+COUNTBLANK(P347:Q347)+COUNTBLANK(S347:S347)=8,"",
IF(G347&lt;Limity!$C$5," Data gotowości zbyt wczesna lub nie uzupełniona.","")&amp;
IF(G347&gt;Limity!$D$5," Data gotowości zbyt późna lub wypełnona nieprawidłowo.","")&amp;
IF(OR(ROUND(K347,2)&lt;=0,ROUND(Q347,2)&lt;=0,ROUND(M347,2)&lt;=0,ROUND(S347,2)&lt;=0,ROUND(H347,2)&lt;=0)," Co najmniej jedna wartość nie jest większa od zera.","")&amp;
IF(K347&gt;Limity!$D$6," Abonament za Usługę TD w Wariancie A ponad limit.","")&amp;
IF(Q347&gt;Limity!$D$7," Abonament za Usługę TD w Wariancie B ponad limit.","")&amp;
IF(Q347-K347&gt;Limity!$D$8," Różnica wartości abonamentów za Usługę TD wariantów A i B ponad limit.","")&amp;
IF(M347&gt;Limity!$D$9," Abonament za zwiększenie przepustowości w Wariancie A ponad limit.","")&amp;
IF(S347&gt;Limity!$D$10," Abonament za zwiększenie przepustowości w Wariancie B ponad limit.","")&amp;
IF(J347=""," Nie wskazano PWR. ",IF(ISERROR(VLOOKUP(J347,'Listy punktów styku'!$B$11:$B$41,1,FALSE))," Nie wskazano PWR z listy.",""))&amp;
IF(P347=""," Nie wskazano FPS. ",IF(ISERROR(VLOOKUP(P347,'Listy punktów styku'!$B$44:$B$61,1,FALSE))," Nie wskazano FPS z listy.","")))</f>
        <v/>
      </c>
    </row>
    <row r="348" spans="1:22" x14ac:dyDescent="0.35">
      <c r="A348" s="122"/>
      <c r="B348" s="123"/>
      <c r="C348" s="124"/>
      <c r="D348" s="124"/>
      <c r="E348" s="125"/>
      <c r="F348" s="123"/>
      <c r="G348" s="126"/>
      <c r="H348" s="127"/>
      <c r="I348" s="128">
        <f t="shared" ref="I348:I357" si="69">ROUND(H348*(1+$C$10),2)</f>
        <v>0</v>
      </c>
      <c r="J348" s="129"/>
      <c r="K348" s="127"/>
      <c r="L348" s="130">
        <f t="shared" ref="L348:L355" si="70">ROUND(K348*(1+$C$10),2)</f>
        <v>0</v>
      </c>
      <c r="M348" s="131"/>
      <c r="N348" s="130">
        <f t="shared" ref="N348:N355" si="71">ROUND(M348*(1+$C$10),2)</f>
        <v>0</v>
      </c>
      <c r="O348" s="130">
        <f t="shared" ref="O348:O355" si="72">60*ROUND(K348*(1+$C$10),2)</f>
        <v>0</v>
      </c>
      <c r="P348" s="129"/>
      <c r="Q348" s="127"/>
      <c r="R348" s="130">
        <f t="shared" ref="R348:R355" si="73">ROUND(Q348*(1+$C$10),2)</f>
        <v>0</v>
      </c>
      <c r="S348" s="127"/>
      <c r="T348" s="130">
        <f t="shared" ref="T348:T356" si="74">ROUND(S348*(1+$C$10),2)</f>
        <v>0</v>
      </c>
      <c r="U348" s="128">
        <f t="shared" ref="U348:U356" si="75">60*ROUND(Q348*(1+$C$10),2)</f>
        <v>0</v>
      </c>
      <c r="V348" s="5" t="str">
        <f>IF(COUNTBLANK(G348:H348)+COUNTBLANK(J348:K348)+COUNTBLANK(M348:M348)+COUNTBLANK(P348:Q348)+COUNTBLANK(S348:S348)=8,"",
IF(G348&lt;Limity!$C$5," Data gotowości zbyt wczesna lub nie uzupełniona.","")&amp;
IF(G348&gt;Limity!$D$5," Data gotowości zbyt późna lub wypełnona nieprawidłowo.","")&amp;
IF(OR(ROUND(K348,2)&lt;=0,ROUND(Q348,2)&lt;=0,ROUND(M348,2)&lt;=0,ROUND(S348,2)&lt;=0,ROUND(H348,2)&lt;=0)," Co najmniej jedna wartość nie jest większa od zera.","")&amp;
IF(K348&gt;Limity!$D$6," Abonament za Usługę TD w Wariancie A ponad limit.","")&amp;
IF(Q348&gt;Limity!$D$7," Abonament za Usługę TD w Wariancie B ponad limit.","")&amp;
IF(Q348-K348&gt;Limity!$D$8," Różnica wartości abonamentów za Usługę TD wariantów A i B ponad limit.","")&amp;
IF(M348&gt;Limity!$D$9," Abonament za zwiększenie przepustowości w Wariancie A ponad limit.","")&amp;
IF(S348&gt;Limity!$D$10," Abonament za zwiększenie przepustowości w Wariancie B ponad limit.","")&amp;
IF(J348=""," Nie wskazano PWR. ",IF(ISERROR(VLOOKUP(J348,'Listy punktów styku'!$B$11:$B$41,1,FALSE))," Nie wskazano PWR z listy.",""))&amp;
IF(P348=""," Nie wskazano FPS. ",IF(ISERROR(VLOOKUP(P348,'Listy punktów styku'!$B$44:$B$61,1,FALSE))," Nie wskazano FPS z listy.","")))</f>
        <v/>
      </c>
    </row>
    <row r="349" spans="1:22" x14ac:dyDescent="0.35">
      <c r="A349" s="122"/>
      <c r="B349" s="123"/>
      <c r="C349" s="124"/>
      <c r="D349" s="124"/>
      <c r="E349" s="125"/>
      <c r="F349" s="123"/>
      <c r="G349" s="126"/>
      <c r="H349" s="127"/>
      <c r="I349" s="128">
        <f t="shared" si="69"/>
        <v>0</v>
      </c>
      <c r="J349" s="129"/>
      <c r="K349" s="127"/>
      <c r="L349" s="130">
        <f t="shared" si="70"/>
        <v>0</v>
      </c>
      <c r="M349" s="131"/>
      <c r="N349" s="130">
        <f t="shared" si="71"/>
        <v>0</v>
      </c>
      <c r="O349" s="130">
        <f t="shared" si="72"/>
        <v>0</v>
      </c>
      <c r="P349" s="129"/>
      <c r="Q349" s="127"/>
      <c r="R349" s="130">
        <f t="shared" si="73"/>
        <v>0</v>
      </c>
      <c r="S349" s="127"/>
      <c r="T349" s="130">
        <f t="shared" si="74"/>
        <v>0</v>
      </c>
      <c r="U349" s="128">
        <f t="shared" si="75"/>
        <v>0</v>
      </c>
      <c r="V349" s="5" t="str">
        <f>IF(COUNTBLANK(G349:H349)+COUNTBLANK(J349:K349)+COUNTBLANK(M349:M349)+COUNTBLANK(P349:Q349)+COUNTBLANK(S349:S349)=8,"",
IF(G349&lt;Limity!$C$5," Data gotowości zbyt wczesna lub nie uzupełniona.","")&amp;
IF(G349&gt;Limity!$D$5," Data gotowości zbyt późna lub wypełnona nieprawidłowo.","")&amp;
IF(OR(ROUND(K349,2)&lt;=0,ROUND(Q349,2)&lt;=0,ROUND(M349,2)&lt;=0,ROUND(S349,2)&lt;=0,ROUND(H349,2)&lt;=0)," Co najmniej jedna wartość nie jest większa od zera.","")&amp;
IF(K349&gt;Limity!$D$6," Abonament za Usługę TD w Wariancie A ponad limit.","")&amp;
IF(Q349&gt;Limity!$D$7," Abonament za Usługę TD w Wariancie B ponad limit.","")&amp;
IF(Q349-K349&gt;Limity!$D$8," Różnica wartości abonamentów za Usługę TD wariantów A i B ponad limit.","")&amp;
IF(M349&gt;Limity!$D$9," Abonament za zwiększenie przepustowości w Wariancie A ponad limit.","")&amp;
IF(S349&gt;Limity!$D$10," Abonament za zwiększenie przepustowości w Wariancie B ponad limit.","")&amp;
IF(J349=""," Nie wskazano PWR. ",IF(ISERROR(VLOOKUP(J349,'Listy punktów styku'!$B$11:$B$41,1,FALSE))," Nie wskazano PWR z listy.",""))&amp;
IF(P349=""," Nie wskazano FPS. ",IF(ISERROR(VLOOKUP(P349,'Listy punktów styku'!$B$44:$B$61,1,FALSE))," Nie wskazano FPS z listy.","")))</f>
        <v/>
      </c>
    </row>
    <row r="350" spans="1:22" x14ac:dyDescent="0.35">
      <c r="A350" s="122"/>
      <c r="B350" s="123"/>
      <c r="C350" s="124"/>
      <c r="D350" s="124"/>
      <c r="E350" s="125"/>
      <c r="F350" s="123"/>
      <c r="G350" s="126"/>
      <c r="H350" s="127"/>
      <c r="I350" s="128">
        <f t="shared" si="69"/>
        <v>0</v>
      </c>
      <c r="J350" s="129"/>
      <c r="K350" s="127"/>
      <c r="L350" s="130">
        <f t="shared" si="70"/>
        <v>0</v>
      </c>
      <c r="M350" s="131"/>
      <c r="N350" s="130">
        <f t="shared" si="71"/>
        <v>0</v>
      </c>
      <c r="O350" s="130">
        <f t="shared" si="72"/>
        <v>0</v>
      </c>
      <c r="P350" s="129"/>
      <c r="Q350" s="127"/>
      <c r="R350" s="130">
        <f t="shared" si="73"/>
        <v>0</v>
      </c>
      <c r="S350" s="127"/>
      <c r="T350" s="130">
        <f t="shared" si="74"/>
        <v>0</v>
      </c>
      <c r="U350" s="128">
        <f t="shared" si="75"/>
        <v>0</v>
      </c>
      <c r="V350" s="5" t="str">
        <f>IF(COUNTBLANK(G350:H350)+COUNTBLANK(J350:K350)+COUNTBLANK(M350:M350)+COUNTBLANK(P350:Q350)+COUNTBLANK(S350:S350)=8,"",
IF(G350&lt;Limity!$C$5," Data gotowości zbyt wczesna lub nie uzupełniona.","")&amp;
IF(G350&gt;Limity!$D$5," Data gotowości zbyt późna lub wypełnona nieprawidłowo.","")&amp;
IF(OR(ROUND(K350,2)&lt;=0,ROUND(Q350,2)&lt;=0,ROUND(M350,2)&lt;=0,ROUND(S350,2)&lt;=0,ROUND(H350,2)&lt;=0)," Co najmniej jedna wartość nie jest większa od zera.","")&amp;
IF(K350&gt;Limity!$D$6," Abonament za Usługę TD w Wariancie A ponad limit.","")&amp;
IF(Q350&gt;Limity!$D$7," Abonament za Usługę TD w Wariancie B ponad limit.","")&amp;
IF(Q350-K350&gt;Limity!$D$8," Różnica wartości abonamentów za Usługę TD wariantów A i B ponad limit.","")&amp;
IF(M350&gt;Limity!$D$9," Abonament za zwiększenie przepustowości w Wariancie A ponad limit.","")&amp;
IF(S350&gt;Limity!$D$10," Abonament za zwiększenie przepustowości w Wariancie B ponad limit.","")&amp;
IF(J350=""," Nie wskazano PWR. ",IF(ISERROR(VLOOKUP(J350,'Listy punktów styku'!$B$11:$B$41,1,FALSE))," Nie wskazano PWR z listy.",""))&amp;
IF(P350=""," Nie wskazano FPS. ",IF(ISERROR(VLOOKUP(P350,'Listy punktów styku'!$B$44:$B$61,1,FALSE))," Nie wskazano FPS z listy.","")))</f>
        <v/>
      </c>
    </row>
    <row r="351" spans="1:22" x14ac:dyDescent="0.35">
      <c r="A351" s="122"/>
      <c r="B351" s="123"/>
      <c r="C351" s="124"/>
      <c r="D351" s="124"/>
      <c r="E351" s="125"/>
      <c r="F351" s="123"/>
      <c r="G351" s="126"/>
      <c r="H351" s="127"/>
      <c r="I351" s="128">
        <f t="shared" si="69"/>
        <v>0</v>
      </c>
      <c r="J351" s="129"/>
      <c r="K351" s="127"/>
      <c r="L351" s="130">
        <f t="shared" si="70"/>
        <v>0</v>
      </c>
      <c r="M351" s="131"/>
      <c r="N351" s="130">
        <f t="shared" si="71"/>
        <v>0</v>
      </c>
      <c r="O351" s="130">
        <f t="shared" si="72"/>
        <v>0</v>
      </c>
      <c r="P351" s="129"/>
      <c r="Q351" s="127"/>
      <c r="R351" s="130">
        <f t="shared" si="73"/>
        <v>0</v>
      </c>
      <c r="S351" s="127"/>
      <c r="T351" s="130">
        <f t="shared" si="74"/>
        <v>0</v>
      </c>
      <c r="U351" s="128">
        <f t="shared" si="75"/>
        <v>0</v>
      </c>
      <c r="V351" s="5" t="str">
        <f>IF(COUNTBLANK(G351:H351)+COUNTBLANK(J351:K351)+COUNTBLANK(M351:M351)+COUNTBLANK(P351:Q351)+COUNTBLANK(S351:S351)=8,"",
IF(G351&lt;Limity!$C$5," Data gotowości zbyt wczesna lub nie uzupełniona.","")&amp;
IF(G351&gt;Limity!$D$5," Data gotowości zbyt późna lub wypełnona nieprawidłowo.","")&amp;
IF(OR(ROUND(K351,2)&lt;=0,ROUND(Q351,2)&lt;=0,ROUND(M351,2)&lt;=0,ROUND(S351,2)&lt;=0,ROUND(H351,2)&lt;=0)," Co najmniej jedna wartość nie jest większa od zera.","")&amp;
IF(K351&gt;Limity!$D$6," Abonament za Usługę TD w Wariancie A ponad limit.","")&amp;
IF(Q351&gt;Limity!$D$7," Abonament za Usługę TD w Wariancie B ponad limit.","")&amp;
IF(Q351-K351&gt;Limity!$D$8," Różnica wartości abonamentów za Usługę TD wariantów A i B ponad limit.","")&amp;
IF(M351&gt;Limity!$D$9," Abonament za zwiększenie przepustowości w Wariancie A ponad limit.","")&amp;
IF(S351&gt;Limity!$D$10," Abonament za zwiększenie przepustowości w Wariancie B ponad limit.","")&amp;
IF(J351=""," Nie wskazano PWR. ",IF(ISERROR(VLOOKUP(J351,'Listy punktów styku'!$B$11:$B$41,1,FALSE))," Nie wskazano PWR z listy.",""))&amp;
IF(P351=""," Nie wskazano FPS. ",IF(ISERROR(VLOOKUP(P351,'Listy punktów styku'!$B$44:$B$61,1,FALSE))," Nie wskazano FPS z listy.","")))</f>
        <v/>
      </c>
    </row>
    <row r="352" spans="1:22" x14ac:dyDescent="0.35">
      <c r="A352" s="122"/>
      <c r="B352" s="123"/>
      <c r="C352" s="124"/>
      <c r="D352" s="124"/>
      <c r="E352" s="125"/>
      <c r="F352" s="123"/>
      <c r="G352" s="126"/>
      <c r="H352" s="127"/>
      <c r="I352" s="128">
        <f t="shared" si="69"/>
        <v>0</v>
      </c>
      <c r="J352" s="129"/>
      <c r="K352" s="127"/>
      <c r="L352" s="130">
        <f t="shared" si="70"/>
        <v>0</v>
      </c>
      <c r="M352" s="131"/>
      <c r="N352" s="130">
        <f t="shared" si="71"/>
        <v>0</v>
      </c>
      <c r="O352" s="130">
        <f t="shared" si="72"/>
        <v>0</v>
      </c>
      <c r="P352" s="129"/>
      <c r="Q352" s="127"/>
      <c r="R352" s="130">
        <f t="shared" si="73"/>
        <v>0</v>
      </c>
      <c r="S352" s="127"/>
      <c r="T352" s="130">
        <f t="shared" si="74"/>
        <v>0</v>
      </c>
      <c r="U352" s="128">
        <f t="shared" si="75"/>
        <v>0</v>
      </c>
      <c r="V352" s="5" t="str">
        <f>IF(COUNTBLANK(G352:H352)+COUNTBLANK(J352:K352)+COUNTBLANK(M352:M352)+COUNTBLANK(P352:Q352)+COUNTBLANK(S352:S352)=8,"",
IF(G352&lt;Limity!$C$5," Data gotowości zbyt wczesna lub nie uzupełniona.","")&amp;
IF(G352&gt;Limity!$D$5," Data gotowości zbyt późna lub wypełnona nieprawidłowo.","")&amp;
IF(OR(ROUND(K352,2)&lt;=0,ROUND(Q352,2)&lt;=0,ROUND(M352,2)&lt;=0,ROUND(S352,2)&lt;=0,ROUND(H352,2)&lt;=0)," Co najmniej jedna wartość nie jest większa od zera.","")&amp;
IF(K352&gt;Limity!$D$6," Abonament za Usługę TD w Wariancie A ponad limit.","")&amp;
IF(Q352&gt;Limity!$D$7," Abonament za Usługę TD w Wariancie B ponad limit.","")&amp;
IF(Q352-K352&gt;Limity!$D$8," Różnica wartości abonamentów za Usługę TD wariantów A i B ponad limit.","")&amp;
IF(M352&gt;Limity!$D$9," Abonament za zwiększenie przepustowości w Wariancie A ponad limit.","")&amp;
IF(S352&gt;Limity!$D$10," Abonament za zwiększenie przepustowości w Wariancie B ponad limit.","")&amp;
IF(J352=""," Nie wskazano PWR. ",IF(ISERROR(VLOOKUP(J352,'Listy punktów styku'!$B$11:$B$41,1,FALSE))," Nie wskazano PWR z listy.",""))&amp;
IF(P352=""," Nie wskazano FPS. ",IF(ISERROR(VLOOKUP(P352,'Listy punktów styku'!$B$44:$B$61,1,FALSE))," Nie wskazano FPS z listy.","")))</f>
        <v/>
      </c>
    </row>
    <row r="353" spans="1:22" x14ac:dyDescent="0.35">
      <c r="A353" s="122"/>
      <c r="B353" s="123"/>
      <c r="C353" s="124"/>
      <c r="D353" s="124"/>
      <c r="E353" s="125"/>
      <c r="F353" s="123"/>
      <c r="G353" s="126"/>
      <c r="H353" s="127"/>
      <c r="I353" s="128">
        <f t="shared" si="69"/>
        <v>0</v>
      </c>
      <c r="J353" s="129"/>
      <c r="K353" s="127"/>
      <c r="L353" s="130">
        <f t="shared" si="70"/>
        <v>0</v>
      </c>
      <c r="M353" s="131"/>
      <c r="N353" s="130">
        <f t="shared" si="71"/>
        <v>0</v>
      </c>
      <c r="O353" s="130">
        <f t="shared" si="72"/>
        <v>0</v>
      </c>
      <c r="P353" s="129"/>
      <c r="Q353" s="127"/>
      <c r="R353" s="130">
        <f t="shared" si="73"/>
        <v>0</v>
      </c>
      <c r="S353" s="127"/>
      <c r="T353" s="130">
        <f t="shared" si="74"/>
        <v>0</v>
      </c>
      <c r="U353" s="128">
        <f t="shared" si="75"/>
        <v>0</v>
      </c>
      <c r="V353" s="5" t="str">
        <f>IF(COUNTBLANK(G353:H353)+COUNTBLANK(J353:K353)+COUNTBLANK(M353:M353)+COUNTBLANK(P353:Q353)+COUNTBLANK(S353:S353)=8,"",
IF(G353&lt;Limity!$C$5," Data gotowości zbyt wczesna lub nie uzupełniona.","")&amp;
IF(G353&gt;Limity!$D$5," Data gotowości zbyt późna lub wypełnona nieprawidłowo.","")&amp;
IF(OR(ROUND(K353,2)&lt;=0,ROUND(Q353,2)&lt;=0,ROUND(M353,2)&lt;=0,ROUND(S353,2)&lt;=0,ROUND(H353,2)&lt;=0)," Co najmniej jedna wartość nie jest większa od zera.","")&amp;
IF(K353&gt;Limity!$D$6," Abonament za Usługę TD w Wariancie A ponad limit.","")&amp;
IF(Q353&gt;Limity!$D$7," Abonament za Usługę TD w Wariancie B ponad limit.","")&amp;
IF(Q353-K353&gt;Limity!$D$8," Różnica wartości abonamentów za Usługę TD wariantów A i B ponad limit.","")&amp;
IF(M353&gt;Limity!$D$9," Abonament za zwiększenie przepustowości w Wariancie A ponad limit.","")&amp;
IF(S353&gt;Limity!$D$10," Abonament za zwiększenie przepustowości w Wariancie B ponad limit.","")&amp;
IF(J353=""," Nie wskazano PWR. ",IF(ISERROR(VLOOKUP(J353,'Listy punktów styku'!$B$11:$B$41,1,FALSE))," Nie wskazano PWR z listy.",""))&amp;
IF(P353=""," Nie wskazano FPS. ",IF(ISERROR(VLOOKUP(P353,'Listy punktów styku'!$B$44:$B$61,1,FALSE))," Nie wskazano FPS z listy.","")))</f>
        <v/>
      </c>
    </row>
    <row r="354" spans="1:22" x14ac:dyDescent="0.35">
      <c r="A354" s="122"/>
      <c r="B354" s="123"/>
      <c r="C354" s="124"/>
      <c r="D354" s="124"/>
      <c r="E354" s="125"/>
      <c r="F354" s="123"/>
      <c r="G354" s="126"/>
      <c r="H354" s="127"/>
      <c r="I354" s="128">
        <f t="shared" si="69"/>
        <v>0</v>
      </c>
      <c r="J354" s="129"/>
      <c r="K354" s="127"/>
      <c r="L354" s="130">
        <f t="shared" si="70"/>
        <v>0</v>
      </c>
      <c r="M354" s="131"/>
      <c r="N354" s="130">
        <f t="shared" si="71"/>
        <v>0</v>
      </c>
      <c r="O354" s="130">
        <f t="shared" si="72"/>
        <v>0</v>
      </c>
      <c r="P354" s="129"/>
      <c r="Q354" s="127"/>
      <c r="R354" s="130">
        <f t="shared" si="73"/>
        <v>0</v>
      </c>
      <c r="S354" s="127"/>
      <c r="T354" s="130">
        <f t="shared" si="74"/>
        <v>0</v>
      </c>
      <c r="U354" s="128">
        <f t="shared" si="75"/>
        <v>0</v>
      </c>
      <c r="V354" s="5" t="str">
        <f>IF(COUNTBLANK(G354:H354)+COUNTBLANK(J354:K354)+COUNTBLANK(M354:M354)+COUNTBLANK(P354:Q354)+COUNTBLANK(S354:S354)=8,"",
IF(G354&lt;Limity!$C$5," Data gotowości zbyt wczesna lub nie uzupełniona.","")&amp;
IF(G354&gt;Limity!$D$5," Data gotowości zbyt późna lub wypełnona nieprawidłowo.","")&amp;
IF(OR(ROUND(K354,2)&lt;=0,ROUND(Q354,2)&lt;=0,ROUND(M354,2)&lt;=0,ROUND(S354,2)&lt;=0,ROUND(H354,2)&lt;=0)," Co najmniej jedna wartość nie jest większa od zera.","")&amp;
IF(K354&gt;Limity!$D$6," Abonament za Usługę TD w Wariancie A ponad limit.","")&amp;
IF(Q354&gt;Limity!$D$7," Abonament za Usługę TD w Wariancie B ponad limit.","")&amp;
IF(Q354-K354&gt;Limity!$D$8," Różnica wartości abonamentów za Usługę TD wariantów A i B ponad limit.","")&amp;
IF(M354&gt;Limity!$D$9," Abonament za zwiększenie przepustowości w Wariancie A ponad limit.","")&amp;
IF(S354&gt;Limity!$D$10," Abonament za zwiększenie przepustowości w Wariancie B ponad limit.","")&amp;
IF(J354=""," Nie wskazano PWR. ",IF(ISERROR(VLOOKUP(J354,'Listy punktów styku'!$B$11:$B$41,1,FALSE))," Nie wskazano PWR z listy.",""))&amp;
IF(P354=""," Nie wskazano FPS. ",IF(ISERROR(VLOOKUP(P354,'Listy punktów styku'!$B$44:$B$61,1,FALSE))," Nie wskazano FPS z listy.","")))</f>
        <v/>
      </c>
    </row>
    <row r="355" spans="1:22" x14ac:dyDescent="0.35">
      <c r="A355" s="122"/>
      <c r="B355" s="123"/>
      <c r="C355" s="124"/>
      <c r="D355" s="124"/>
      <c r="E355" s="125"/>
      <c r="F355" s="123"/>
      <c r="G355" s="126"/>
      <c r="H355" s="127"/>
      <c r="I355" s="128">
        <f t="shared" si="69"/>
        <v>0</v>
      </c>
      <c r="J355" s="129"/>
      <c r="K355" s="127"/>
      <c r="L355" s="130">
        <f t="shared" si="70"/>
        <v>0</v>
      </c>
      <c r="M355" s="131"/>
      <c r="N355" s="130">
        <f t="shared" si="71"/>
        <v>0</v>
      </c>
      <c r="O355" s="130">
        <f t="shared" si="72"/>
        <v>0</v>
      </c>
      <c r="P355" s="129"/>
      <c r="Q355" s="127"/>
      <c r="R355" s="130">
        <f t="shared" si="73"/>
        <v>0</v>
      </c>
      <c r="S355" s="127"/>
      <c r="T355" s="130">
        <f t="shared" si="74"/>
        <v>0</v>
      </c>
      <c r="U355" s="128">
        <f t="shared" si="75"/>
        <v>0</v>
      </c>
      <c r="V355" s="5" t="str">
        <f>IF(COUNTBLANK(G355:H355)+COUNTBLANK(J355:K355)+COUNTBLANK(M355:M355)+COUNTBLANK(P355:Q355)+COUNTBLANK(S355:S355)=8,"",
IF(G355&lt;Limity!$C$5," Data gotowości zbyt wczesna lub nie uzupełniona.","")&amp;
IF(G355&gt;Limity!$D$5," Data gotowości zbyt późna lub wypełnona nieprawidłowo.","")&amp;
IF(OR(ROUND(K355,2)&lt;=0,ROUND(Q355,2)&lt;=0,ROUND(M355,2)&lt;=0,ROUND(S355,2)&lt;=0,ROUND(H355,2)&lt;=0)," Co najmniej jedna wartość nie jest większa od zera.","")&amp;
IF(K355&gt;Limity!$D$6," Abonament za Usługę TD w Wariancie A ponad limit.","")&amp;
IF(Q355&gt;Limity!$D$7," Abonament za Usługę TD w Wariancie B ponad limit.","")&amp;
IF(Q355-K355&gt;Limity!$D$8," Różnica wartości abonamentów za Usługę TD wariantów A i B ponad limit.","")&amp;
IF(M355&gt;Limity!$D$9," Abonament za zwiększenie przepustowości w Wariancie A ponad limit.","")&amp;
IF(S355&gt;Limity!$D$10," Abonament za zwiększenie przepustowości w Wariancie B ponad limit.","")&amp;
IF(J355=""," Nie wskazano PWR. ",IF(ISERROR(VLOOKUP(J355,'Listy punktów styku'!$B$11:$B$41,1,FALSE))," Nie wskazano PWR z listy.",""))&amp;
IF(P355=""," Nie wskazano FPS. ",IF(ISERROR(VLOOKUP(P355,'Listy punktów styku'!$B$44:$B$61,1,FALSE))," Nie wskazano FPS z listy.","")))</f>
        <v/>
      </c>
    </row>
    <row r="356" spans="1:22" x14ac:dyDescent="0.35">
      <c r="A356" s="122"/>
      <c r="B356" s="123"/>
      <c r="C356" s="124"/>
      <c r="D356" s="124"/>
      <c r="E356" s="125"/>
      <c r="F356" s="123"/>
      <c r="G356" s="126"/>
      <c r="H356" s="127"/>
      <c r="I356" s="128">
        <f t="shared" si="69"/>
        <v>0</v>
      </c>
      <c r="J356" s="129"/>
      <c r="K356" s="127"/>
      <c r="L356" s="130">
        <f t="shared" ref="L356:L418" si="76">ROUND(K356*(1+$C$10),2)</f>
        <v>0</v>
      </c>
      <c r="M356" s="131"/>
      <c r="N356" s="130">
        <f t="shared" ref="N356:N418" si="77">ROUND(M356*(1+$C$10),2)</f>
        <v>0</v>
      </c>
      <c r="O356" s="130">
        <f t="shared" ref="O356:O418" si="78">60*ROUND(K356*(1+$C$10),2)</f>
        <v>0</v>
      </c>
      <c r="P356" s="129"/>
      <c r="Q356" s="127"/>
      <c r="R356" s="130">
        <f t="shared" ref="R356:R418" si="79">ROUND(Q356*(1+$C$10),2)</f>
        <v>0</v>
      </c>
      <c r="S356" s="127"/>
      <c r="T356" s="130">
        <f t="shared" si="74"/>
        <v>0</v>
      </c>
      <c r="U356" s="128">
        <f t="shared" si="75"/>
        <v>0</v>
      </c>
      <c r="V356" s="5" t="str">
        <f>IF(COUNTBLANK(G356:H356)+COUNTBLANK(J356:K356)+COUNTBLANK(M356:M356)+COUNTBLANK(P356:Q356)+COUNTBLANK(S356:S356)=8,"",
IF(G356&lt;Limity!$C$5," Data gotowości zbyt wczesna lub nie uzupełniona.","")&amp;
IF(G356&gt;Limity!$D$5," Data gotowości zbyt późna lub wypełnona nieprawidłowo.","")&amp;
IF(OR(ROUND(K356,2)&lt;=0,ROUND(Q356,2)&lt;=0,ROUND(M356,2)&lt;=0,ROUND(S356,2)&lt;=0,ROUND(H356,2)&lt;=0)," Co najmniej jedna wartość nie jest większa od zera.","")&amp;
IF(K356&gt;Limity!$D$6," Abonament za Usługę TD w Wariancie A ponad limit.","")&amp;
IF(Q356&gt;Limity!$D$7," Abonament za Usługę TD w Wariancie B ponad limit.","")&amp;
IF(Q356-K356&gt;Limity!$D$8," Różnica wartości abonamentów za Usługę TD wariantów A i B ponad limit.","")&amp;
IF(M356&gt;Limity!$D$9," Abonament za zwiększenie przepustowości w Wariancie A ponad limit.","")&amp;
IF(S356&gt;Limity!$D$10," Abonament za zwiększenie przepustowości w Wariancie B ponad limit.","")&amp;
IF(J356=""," Nie wskazano PWR. ",IF(ISERROR(VLOOKUP(J356,'Listy punktów styku'!$B$11:$B$41,1,FALSE))," Nie wskazano PWR z listy.",""))&amp;
IF(P356=""," Nie wskazano FPS. ",IF(ISERROR(VLOOKUP(P356,'Listy punktów styku'!$B$44:$B$61,1,FALSE))," Nie wskazano FPS z listy.","")))</f>
        <v/>
      </c>
    </row>
    <row r="357" spans="1:22" x14ac:dyDescent="0.35">
      <c r="A357" s="122"/>
      <c r="B357" s="123"/>
      <c r="C357" s="124"/>
      <c r="D357" s="124"/>
      <c r="E357" s="125"/>
      <c r="F357" s="123"/>
      <c r="G357" s="126"/>
      <c r="H357" s="127"/>
      <c r="I357" s="128">
        <f t="shared" si="69"/>
        <v>0</v>
      </c>
      <c r="J357" s="129"/>
      <c r="K357" s="127"/>
      <c r="L357" s="130">
        <f t="shared" si="76"/>
        <v>0</v>
      </c>
      <c r="M357" s="131"/>
      <c r="N357" s="130">
        <f t="shared" si="77"/>
        <v>0</v>
      </c>
      <c r="O357" s="130">
        <f t="shared" si="78"/>
        <v>0</v>
      </c>
      <c r="P357" s="129"/>
      <c r="Q357" s="127"/>
      <c r="R357" s="130">
        <f t="shared" si="79"/>
        <v>0</v>
      </c>
      <c r="S357" s="127"/>
      <c r="T357" s="130">
        <f t="shared" ref="T357:T418" si="80">ROUND(S357*(1+$C$10),2)</f>
        <v>0</v>
      </c>
      <c r="U357" s="128">
        <f t="shared" ref="U357:U418" si="81">60*ROUND(Q357*(1+$C$10),2)</f>
        <v>0</v>
      </c>
      <c r="V357" s="5" t="str">
        <f>IF(COUNTBLANK(G357:H357)+COUNTBLANK(J357:K357)+COUNTBLANK(M357:M357)+COUNTBLANK(P357:Q357)+COUNTBLANK(S357:S357)=8,"",
IF(G357&lt;Limity!$C$5," Data gotowości zbyt wczesna lub nie uzupełniona.","")&amp;
IF(G357&gt;Limity!$D$5," Data gotowości zbyt późna lub wypełnona nieprawidłowo.","")&amp;
IF(OR(ROUND(K357,2)&lt;=0,ROUND(Q357,2)&lt;=0,ROUND(M357,2)&lt;=0,ROUND(S357,2)&lt;=0,ROUND(H357,2)&lt;=0)," Co najmniej jedna wartość nie jest większa od zera.","")&amp;
IF(K357&gt;Limity!$D$6," Abonament za Usługę TD w Wariancie A ponad limit.","")&amp;
IF(Q357&gt;Limity!$D$7," Abonament za Usługę TD w Wariancie B ponad limit.","")&amp;
IF(Q357-K357&gt;Limity!$D$8," Różnica wartości abonamentów za Usługę TD wariantów A i B ponad limit.","")&amp;
IF(M357&gt;Limity!$D$9," Abonament za zwiększenie przepustowości w Wariancie A ponad limit.","")&amp;
IF(S357&gt;Limity!$D$10," Abonament za zwiększenie przepustowości w Wariancie B ponad limit.","")&amp;
IF(J357=""," Nie wskazano PWR. ",IF(ISERROR(VLOOKUP(J357,'Listy punktów styku'!$B$11:$B$41,1,FALSE))," Nie wskazano PWR z listy.",""))&amp;
IF(P357=""," Nie wskazano FPS. ",IF(ISERROR(VLOOKUP(P357,'Listy punktów styku'!$B$44:$B$61,1,FALSE))," Nie wskazano FPS z listy.","")))</f>
        <v/>
      </c>
    </row>
    <row r="358" spans="1:22" x14ac:dyDescent="0.35">
      <c r="A358" s="122"/>
      <c r="B358" s="123"/>
      <c r="C358" s="124"/>
      <c r="D358" s="124"/>
      <c r="E358" s="125"/>
      <c r="F358" s="123"/>
      <c r="G358" s="126"/>
      <c r="H358" s="127"/>
      <c r="I358" s="128">
        <f t="shared" ref="I358:I418" si="82">ROUND(H358*(1+$C$10),2)</f>
        <v>0</v>
      </c>
      <c r="J358" s="129"/>
      <c r="K358" s="127"/>
      <c r="L358" s="130">
        <f t="shared" si="76"/>
        <v>0</v>
      </c>
      <c r="M358" s="131"/>
      <c r="N358" s="130">
        <f t="shared" si="77"/>
        <v>0</v>
      </c>
      <c r="O358" s="130">
        <f t="shared" si="78"/>
        <v>0</v>
      </c>
      <c r="P358" s="129"/>
      <c r="Q358" s="127"/>
      <c r="R358" s="130">
        <f t="shared" si="79"/>
        <v>0</v>
      </c>
      <c r="S358" s="127"/>
      <c r="T358" s="130">
        <f t="shared" si="80"/>
        <v>0</v>
      </c>
      <c r="U358" s="128">
        <f t="shared" si="81"/>
        <v>0</v>
      </c>
      <c r="V358" s="5" t="str">
        <f>IF(COUNTBLANK(G358:H358)+COUNTBLANK(J358:K358)+COUNTBLANK(M358:M358)+COUNTBLANK(P358:Q358)+COUNTBLANK(S358:S358)=8,"",
IF(G358&lt;Limity!$C$5," Data gotowości zbyt wczesna lub nie uzupełniona.","")&amp;
IF(G358&gt;Limity!$D$5," Data gotowości zbyt późna lub wypełnona nieprawidłowo.","")&amp;
IF(OR(ROUND(K358,2)&lt;=0,ROUND(Q358,2)&lt;=0,ROUND(M358,2)&lt;=0,ROUND(S358,2)&lt;=0,ROUND(H358,2)&lt;=0)," Co najmniej jedna wartość nie jest większa od zera.","")&amp;
IF(K358&gt;Limity!$D$6," Abonament za Usługę TD w Wariancie A ponad limit.","")&amp;
IF(Q358&gt;Limity!$D$7," Abonament za Usługę TD w Wariancie B ponad limit.","")&amp;
IF(Q358-K358&gt;Limity!$D$8," Różnica wartości abonamentów za Usługę TD wariantów A i B ponad limit.","")&amp;
IF(M358&gt;Limity!$D$9," Abonament za zwiększenie przepustowości w Wariancie A ponad limit.","")&amp;
IF(S358&gt;Limity!$D$10," Abonament za zwiększenie przepustowości w Wariancie B ponad limit.","")&amp;
IF(J358=""," Nie wskazano PWR. ",IF(ISERROR(VLOOKUP(J358,'Listy punktów styku'!$B$11:$B$41,1,FALSE))," Nie wskazano PWR z listy.",""))&amp;
IF(P358=""," Nie wskazano FPS. ",IF(ISERROR(VLOOKUP(P358,'Listy punktów styku'!$B$44:$B$61,1,FALSE))," Nie wskazano FPS z listy.","")))</f>
        <v/>
      </c>
    </row>
    <row r="359" spans="1:22" x14ac:dyDescent="0.35">
      <c r="A359" s="122"/>
      <c r="B359" s="123"/>
      <c r="C359" s="124"/>
      <c r="D359" s="124"/>
      <c r="E359" s="125"/>
      <c r="F359" s="123"/>
      <c r="G359" s="126"/>
      <c r="H359" s="127"/>
      <c r="I359" s="128">
        <f t="shared" si="82"/>
        <v>0</v>
      </c>
      <c r="J359" s="129"/>
      <c r="K359" s="127"/>
      <c r="L359" s="130">
        <f t="shared" si="76"/>
        <v>0</v>
      </c>
      <c r="M359" s="131"/>
      <c r="N359" s="130">
        <f t="shared" si="77"/>
        <v>0</v>
      </c>
      <c r="O359" s="130">
        <f t="shared" si="78"/>
        <v>0</v>
      </c>
      <c r="P359" s="129"/>
      <c r="Q359" s="127"/>
      <c r="R359" s="130">
        <f t="shared" si="79"/>
        <v>0</v>
      </c>
      <c r="S359" s="127"/>
      <c r="T359" s="130">
        <f t="shared" si="80"/>
        <v>0</v>
      </c>
      <c r="U359" s="128">
        <f t="shared" si="81"/>
        <v>0</v>
      </c>
      <c r="V359" s="5" t="str">
        <f>IF(COUNTBLANK(G359:H359)+COUNTBLANK(J359:K359)+COUNTBLANK(M359:M359)+COUNTBLANK(P359:Q359)+COUNTBLANK(S359:S359)=8,"",
IF(G359&lt;Limity!$C$5," Data gotowości zbyt wczesna lub nie uzupełniona.","")&amp;
IF(G359&gt;Limity!$D$5," Data gotowości zbyt późna lub wypełnona nieprawidłowo.","")&amp;
IF(OR(ROUND(K359,2)&lt;=0,ROUND(Q359,2)&lt;=0,ROUND(M359,2)&lt;=0,ROUND(S359,2)&lt;=0,ROUND(H359,2)&lt;=0)," Co najmniej jedna wartość nie jest większa od zera.","")&amp;
IF(K359&gt;Limity!$D$6," Abonament za Usługę TD w Wariancie A ponad limit.","")&amp;
IF(Q359&gt;Limity!$D$7," Abonament za Usługę TD w Wariancie B ponad limit.","")&amp;
IF(Q359-K359&gt;Limity!$D$8," Różnica wartości abonamentów za Usługę TD wariantów A i B ponad limit.","")&amp;
IF(M359&gt;Limity!$D$9," Abonament za zwiększenie przepustowości w Wariancie A ponad limit.","")&amp;
IF(S359&gt;Limity!$D$10," Abonament za zwiększenie przepustowości w Wariancie B ponad limit.","")&amp;
IF(J359=""," Nie wskazano PWR. ",IF(ISERROR(VLOOKUP(J359,'Listy punktów styku'!$B$11:$B$41,1,FALSE))," Nie wskazano PWR z listy.",""))&amp;
IF(P359=""," Nie wskazano FPS. ",IF(ISERROR(VLOOKUP(P359,'Listy punktów styku'!$B$44:$B$61,1,FALSE))," Nie wskazano FPS z listy.","")))</f>
        <v/>
      </c>
    </row>
    <row r="360" spans="1:22" x14ac:dyDescent="0.35">
      <c r="A360" s="122"/>
      <c r="B360" s="123"/>
      <c r="C360" s="124"/>
      <c r="D360" s="124"/>
      <c r="E360" s="125"/>
      <c r="F360" s="123"/>
      <c r="G360" s="126"/>
      <c r="H360" s="127"/>
      <c r="I360" s="128">
        <f t="shared" si="82"/>
        <v>0</v>
      </c>
      <c r="J360" s="129"/>
      <c r="K360" s="127"/>
      <c r="L360" s="130">
        <f t="shared" si="76"/>
        <v>0</v>
      </c>
      <c r="M360" s="131"/>
      <c r="N360" s="130">
        <f t="shared" si="77"/>
        <v>0</v>
      </c>
      <c r="O360" s="130">
        <f t="shared" si="78"/>
        <v>0</v>
      </c>
      <c r="P360" s="129"/>
      <c r="Q360" s="127"/>
      <c r="R360" s="130">
        <f t="shared" si="79"/>
        <v>0</v>
      </c>
      <c r="S360" s="127"/>
      <c r="T360" s="130">
        <f t="shared" si="80"/>
        <v>0</v>
      </c>
      <c r="U360" s="128">
        <f t="shared" si="81"/>
        <v>0</v>
      </c>
      <c r="V360" s="5" t="str">
        <f>IF(COUNTBLANK(G360:H360)+COUNTBLANK(J360:K360)+COUNTBLANK(M360:M360)+COUNTBLANK(P360:Q360)+COUNTBLANK(S360:S360)=8,"",
IF(G360&lt;Limity!$C$5," Data gotowości zbyt wczesna lub nie uzupełniona.","")&amp;
IF(G360&gt;Limity!$D$5," Data gotowości zbyt późna lub wypełnona nieprawidłowo.","")&amp;
IF(OR(ROUND(K360,2)&lt;=0,ROUND(Q360,2)&lt;=0,ROUND(M360,2)&lt;=0,ROUND(S360,2)&lt;=0,ROUND(H360,2)&lt;=0)," Co najmniej jedna wartość nie jest większa od zera.","")&amp;
IF(K360&gt;Limity!$D$6," Abonament za Usługę TD w Wariancie A ponad limit.","")&amp;
IF(Q360&gt;Limity!$D$7," Abonament za Usługę TD w Wariancie B ponad limit.","")&amp;
IF(Q360-K360&gt;Limity!$D$8," Różnica wartości abonamentów za Usługę TD wariantów A i B ponad limit.","")&amp;
IF(M360&gt;Limity!$D$9," Abonament za zwiększenie przepustowości w Wariancie A ponad limit.","")&amp;
IF(S360&gt;Limity!$D$10," Abonament za zwiększenie przepustowości w Wariancie B ponad limit.","")&amp;
IF(J360=""," Nie wskazano PWR. ",IF(ISERROR(VLOOKUP(J360,'Listy punktów styku'!$B$11:$B$41,1,FALSE))," Nie wskazano PWR z listy.",""))&amp;
IF(P360=""," Nie wskazano FPS. ",IF(ISERROR(VLOOKUP(P360,'Listy punktów styku'!$B$44:$B$61,1,FALSE))," Nie wskazano FPS z listy.","")))</f>
        <v/>
      </c>
    </row>
    <row r="361" spans="1:22" x14ac:dyDescent="0.35">
      <c r="A361" s="122"/>
      <c r="B361" s="123"/>
      <c r="C361" s="124"/>
      <c r="D361" s="124"/>
      <c r="E361" s="125"/>
      <c r="F361" s="123"/>
      <c r="G361" s="126"/>
      <c r="H361" s="127"/>
      <c r="I361" s="128">
        <f t="shared" si="82"/>
        <v>0</v>
      </c>
      <c r="J361" s="129"/>
      <c r="K361" s="127"/>
      <c r="L361" s="130">
        <f t="shared" si="76"/>
        <v>0</v>
      </c>
      <c r="M361" s="131"/>
      <c r="N361" s="130">
        <f t="shared" si="77"/>
        <v>0</v>
      </c>
      <c r="O361" s="130">
        <f t="shared" si="78"/>
        <v>0</v>
      </c>
      <c r="P361" s="129"/>
      <c r="Q361" s="127"/>
      <c r="R361" s="130">
        <f t="shared" si="79"/>
        <v>0</v>
      </c>
      <c r="S361" s="127"/>
      <c r="T361" s="130">
        <f t="shared" si="80"/>
        <v>0</v>
      </c>
      <c r="U361" s="128">
        <f t="shared" si="81"/>
        <v>0</v>
      </c>
      <c r="V361" s="5" t="str">
        <f>IF(COUNTBLANK(G361:H361)+COUNTBLANK(J361:K361)+COUNTBLANK(M361:M361)+COUNTBLANK(P361:Q361)+COUNTBLANK(S361:S361)=8,"",
IF(G361&lt;Limity!$C$5," Data gotowości zbyt wczesna lub nie uzupełniona.","")&amp;
IF(G361&gt;Limity!$D$5," Data gotowości zbyt późna lub wypełnona nieprawidłowo.","")&amp;
IF(OR(ROUND(K361,2)&lt;=0,ROUND(Q361,2)&lt;=0,ROUND(M361,2)&lt;=0,ROUND(S361,2)&lt;=0,ROUND(H361,2)&lt;=0)," Co najmniej jedna wartość nie jest większa od zera.","")&amp;
IF(K361&gt;Limity!$D$6," Abonament za Usługę TD w Wariancie A ponad limit.","")&amp;
IF(Q361&gt;Limity!$D$7," Abonament za Usługę TD w Wariancie B ponad limit.","")&amp;
IF(Q361-K361&gt;Limity!$D$8," Różnica wartości abonamentów za Usługę TD wariantów A i B ponad limit.","")&amp;
IF(M361&gt;Limity!$D$9," Abonament za zwiększenie przepustowości w Wariancie A ponad limit.","")&amp;
IF(S361&gt;Limity!$D$10," Abonament za zwiększenie przepustowości w Wariancie B ponad limit.","")&amp;
IF(J361=""," Nie wskazano PWR. ",IF(ISERROR(VLOOKUP(J361,'Listy punktów styku'!$B$11:$B$41,1,FALSE))," Nie wskazano PWR z listy.",""))&amp;
IF(P361=""," Nie wskazano FPS. ",IF(ISERROR(VLOOKUP(P361,'Listy punktów styku'!$B$44:$B$61,1,FALSE))," Nie wskazano FPS z listy.","")))</f>
        <v/>
      </c>
    </row>
    <row r="362" spans="1:22" x14ac:dyDescent="0.35">
      <c r="A362" s="122"/>
      <c r="B362" s="123"/>
      <c r="C362" s="124"/>
      <c r="D362" s="124"/>
      <c r="E362" s="125"/>
      <c r="F362" s="123"/>
      <c r="G362" s="126"/>
      <c r="H362" s="127"/>
      <c r="I362" s="128">
        <f t="shared" si="82"/>
        <v>0</v>
      </c>
      <c r="J362" s="129"/>
      <c r="K362" s="127"/>
      <c r="L362" s="130">
        <f t="shared" si="76"/>
        <v>0</v>
      </c>
      <c r="M362" s="131"/>
      <c r="N362" s="130">
        <f t="shared" si="77"/>
        <v>0</v>
      </c>
      <c r="O362" s="130">
        <f t="shared" si="78"/>
        <v>0</v>
      </c>
      <c r="P362" s="129"/>
      <c r="Q362" s="127"/>
      <c r="R362" s="130">
        <f t="shared" si="79"/>
        <v>0</v>
      </c>
      <c r="S362" s="127"/>
      <c r="T362" s="130">
        <f t="shared" si="80"/>
        <v>0</v>
      </c>
      <c r="U362" s="128">
        <f t="shared" si="81"/>
        <v>0</v>
      </c>
      <c r="V362" s="5" t="str">
        <f>IF(COUNTBLANK(G362:H362)+COUNTBLANK(J362:K362)+COUNTBLANK(M362:M362)+COUNTBLANK(P362:Q362)+COUNTBLANK(S362:S362)=8,"",
IF(G362&lt;Limity!$C$5," Data gotowości zbyt wczesna lub nie uzupełniona.","")&amp;
IF(G362&gt;Limity!$D$5," Data gotowości zbyt późna lub wypełnona nieprawidłowo.","")&amp;
IF(OR(ROUND(K362,2)&lt;=0,ROUND(Q362,2)&lt;=0,ROUND(M362,2)&lt;=0,ROUND(S362,2)&lt;=0,ROUND(H362,2)&lt;=0)," Co najmniej jedna wartość nie jest większa od zera.","")&amp;
IF(K362&gt;Limity!$D$6," Abonament za Usługę TD w Wariancie A ponad limit.","")&amp;
IF(Q362&gt;Limity!$D$7," Abonament za Usługę TD w Wariancie B ponad limit.","")&amp;
IF(Q362-K362&gt;Limity!$D$8," Różnica wartości abonamentów za Usługę TD wariantów A i B ponad limit.","")&amp;
IF(M362&gt;Limity!$D$9," Abonament za zwiększenie przepustowości w Wariancie A ponad limit.","")&amp;
IF(S362&gt;Limity!$D$10," Abonament za zwiększenie przepustowości w Wariancie B ponad limit.","")&amp;
IF(J362=""," Nie wskazano PWR. ",IF(ISERROR(VLOOKUP(J362,'Listy punktów styku'!$B$11:$B$41,1,FALSE))," Nie wskazano PWR z listy.",""))&amp;
IF(P362=""," Nie wskazano FPS. ",IF(ISERROR(VLOOKUP(P362,'Listy punktów styku'!$B$44:$B$61,1,FALSE))," Nie wskazano FPS z listy.","")))</f>
        <v/>
      </c>
    </row>
    <row r="363" spans="1:22" x14ac:dyDescent="0.35">
      <c r="A363" s="122"/>
      <c r="B363" s="123"/>
      <c r="C363" s="124"/>
      <c r="D363" s="124"/>
      <c r="E363" s="125"/>
      <c r="F363" s="123"/>
      <c r="G363" s="126"/>
      <c r="H363" s="127"/>
      <c r="I363" s="128">
        <f t="shared" si="82"/>
        <v>0</v>
      </c>
      <c r="J363" s="129"/>
      <c r="K363" s="127"/>
      <c r="L363" s="130">
        <f t="shared" si="76"/>
        <v>0</v>
      </c>
      <c r="M363" s="131"/>
      <c r="N363" s="130">
        <f t="shared" si="77"/>
        <v>0</v>
      </c>
      <c r="O363" s="130">
        <f t="shared" si="78"/>
        <v>0</v>
      </c>
      <c r="P363" s="129"/>
      <c r="Q363" s="127"/>
      <c r="R363" s="130">
        <f t="shared" si="79"/>
        <v>0</v>
      </c>
      <c r="S363" s="127"/>
      <c r="T363" s="130">
        <f t="shared" si="80"/>
        <v>0</v>
      </c>
      <c r="U363" s="128">
        <f t="shared" si="81"/>
        <v>0</v>
      </c>
      <c r="V363" s="5" t="str">
        <f>IF(COUNTBLANK(G363:H363)+COUNTBLANK(J363:K363)+COUNTBLANK(M363:M363)+COUNTBLANK(P363:Q363)+COUNTBLANK(S363:S363)=8,"",
IF(G363&lt;Limity!$C$5," Data gotowości zbyt wczesna lub nie uzupełniona.","")&amp;
IF(G363&gt;Limity!$D$5," Data gotowości zbyt późna lub wypełnona nieprawidłowo.","")&amp;
IF(OR(ROUND(K363,2)&lt;=0,ROUND(Q363,2)&lt;=0,ROUND(M363,2)&lt;=0,ROUND(S363,2)&lt;=0,ROUND(H363,2)&lt;=0)," Co najmniej jedna wartość nie jest większa od zera.","")&amp;
IF(K363&gt;Limity!$D$6," Abonament za Usługę TD w Wariancie A ponad limit.","")&amp;
IF(Q363&gt;Limity!$D$7," Abonament za Usługę TD w Wariancie B ponad limit.","")&amp;
IF(Q363-K363&gt;Limity!$D$8," Różnica wartości abonamentów za Usługę TD wariantów A i B ponad limit.","")&amp;
IF(M363&gt;Limity!$D$9," Abonament za zwiększenie przepustowości w Wariancie A ponad limit.","")&amp;
IF(S363&gt;Limity!$D$10," Abonament za zwiększenie przepustowości w Wariancie B ponad limit.","")&amp;
IF(J363=""," Nie wskazano PWR. ",IF(ISERROR(VLOOKUP(J363,'Listy punktów styku'!$B$11:$B$41,1,FALSE))," Nie wskazano PWR z listy.",""))&amp;
IF(P363=""," Nie wskazano FPS. ",IF(ISERROR(VLOOKUP(P363,'Listy punktów styku'!$B$44:$B$61,1,FALSE))," Nie wskazano FPS z listy.","")))</f>
        <v/>
      </c>
    </row>
    <row r="364" spans="1:22" x14ac:dyDescent="0.35">
      <c r="A364" s="122"/>
      <c r="B364" s="123"/>
      <c r="C364" s="124"/>
      <c r="D364" s="124"/>
      <c r="E364" s="125"/>
      <c r="F364" s="123"/>
      <c r="G364" s="126"/>
      <c r="H364" s="127"/>
      <c r="I364" s="128">
        <f t="shared" si="82"/>
        <v>0</v>
      </c>
      <c r="J364" s="129"/>
      <c r="K364" s="127"/>
      <c r="L364" s="130">
        <f t="shared" si="76"/>
        <v>0</v>
      </c>
      <c r="M364" s="131"/>
      <c r="N364" s="130">
        <f t="shared" si="77"/>
        <v>0</v>
      </c>
      <c r="O364" s="130">
        <f t="shared" si="78"/>
        <v>0</v>
      </c>
      <c r="P364" s="129"/>
      <c r="Q364" s="127"/>
      <c r="R364" s="130">
        <f t="shared" si="79"/>
        <v>0</v>
      </c>
      <c r="S364" s="127"/>
      <c r="T364" s="130">
        <f t="shared" si="80"/>
        <v>0</v>
      </c>
      <c r="U364" s="128">
        <f t="shared" si="81"/>
        <v>0</v>
      </c>
      <c r="V364" s="5" t="str">
        <f>IF(COUNTBLANK(G364:H364)+COUNTBLANK(J364:K364)+COUNTBLANK(M364:M364)+COUNTBLANK(P364:Q364)+COUNTBLANK(S364:S364)=8,"",
IF(G364&lt;Limity!$C$5," Data gotowości zbyt wczesna lub nie uzupełniona.","")&amp;
IF(G364&gt;Limity!$D$5," Data gotowości zbyt późna lub wypełnona nieprawidłowo.","")&amp;
IF(OR(ROUND(K364,2)&lt;=0,ROUND(Q364,2)&lt;=0,ROUND(M364,2)&lt;=0,ROUND(S364,2)&lt;=0,ROUND(H364,2)&lt;=0)," Co najmniej jedna wartość nie jest większa od zera.","")&amp;
IF(K364&gt;Limity!$D$6," Abonament za Usługę TD w Wariancie A ponad limit.","")&amp;
IF(Q364&gt;Limity!$D$7," Abonament za Usługę TD w Wariancie B ponad limit.","")&amp;
IF(Q364-K364&gt;Limity!$D$8," Różnica wartości abonamentów za Usługę TD wariantów A i B ponad limit.","")&amp;
IF(M364&gt;Limity!$D$9," Abonament za zwiększenie przepustowości w Wariancie A ponad limit.","")&amp;
IF(S364&gt;Limity!$D$10," Abonament za zwiększenie przepustowości w Wariancie B ponad limit.","")&amp;
IF(J364=""," Nie wskazano PWR. ",IF(ISERROR(VLOOKUP(J364,'Listy punktów styku'!$B$11:$B$41,1,FALSE))," Nie wskazano PWR z listy.",""))&amp;
IF(P364=""," Nie wskazano FPS. ",IF(ISERROR(VLOOKUP(P364,'Listy punktów styku'!$B$44:$B$61,1,FALSE))," Nie wskazano FPS z listy.","")))</f>
        <v/>
      </c>
    </row>
    <row r="365" spans="1:22" x14ac:dyDescent="0.35">
      <c r="A365" s="122"/>
      <c r="B365" s="123"/>
      <c r="C365" s="124"/>
      <c r="D365" s="124"/>
      <c r="E365" s="125"/>
      <c r="F365" s="123"/>
      <c r="G365" s="126"/>
      <c r="H365" s="127"/>
      <c r="I365" s="128">
        <f t="shared" si="82"/>
        <v>0</v>
      </c>
      <c r="J365" s="129"/>
      <c r="K365" s="127"/>
      <c r="L365" s="130">
        <f t="shared" si="76"/>
        <v>0</v>
      </c>
      <c r="M365" s="131"/>
      <c r="N365" s="130">
        <f t="shared" si="77"/>
        <v>0</v>
      </c>
      <c r="O365" s="130">
        <f t="shared" si="78"/>
        <v>0</v>
      </c>
      <c r="P365" s="129"/>
      <c r="Q365" s="127"/>
      <c r="R365" s="130">
        <f t="shared" si="79"/>
        <v>0</v>
      </c>
      <c r="S365" s="127"/>
      <c r="T365" s="130">
        <f t="shared" si="80"/>
        <v>0</v>
      </c>
      <c r="U365" s="128">
        <f t="shared" si="81"/>
        <v>0</v>
      </c>
      <c r="V365" s="5" t="str">
        <f>IF(COUNTBLANK(G365:H365)+COUNTBLANK(J365:K365)+COUNTBLANK(M365:M365)+COUNTBLANK(P365:Q365)+COUNTBLANK(S365:S365)=8,"",
IF(G365&lt;Limity!$C$5," Data gotowości zbyt wczesna lub nie uzupełniona.","")&amp;
IF(G365&gt;Limity!$D$5," Data gotowości zbyt późna lub wypełnona nieprawidłowo.","")&amp;
IF(OR(ROUND(K365,2)&lt;=0,ROUND(Q365,2)&lt;=0,ROUND(M365,2)&lt;=0,ROUND(S365,2)&lt;=0,ROUND(H365,2)&lt;=0)," Co najmniej jedna wartość nie jest większa od zera.","")&amp;
IF(K365&gt;Limity!$D$6," Abonament za Usługę TD w Wariancie A ponad limit.","")&amp;
IF(Q365&gt;Limity!$D$7," Abonament za Usługę TD w Wariancie B ponad limit.","")&amp;
IF(Q365-K365&gt;Limity!$D$8," Różnica wartości abonamentów za Usługę TD wariantów A i B ponad limit.","")&amp;
IF(M365&gt;Limity!$D$9," Abonament za zwiększenie przepustowości w Wariancie A ponad limit.","")&amp;
IF(S365&gt;Limity!$D$10," Abonament za zwiększenie przepustowości w Wariancie B ponad limit.","")&amp;
IF(J365=""," Nie wskazano PWR. ",IF(ISERROR(VLOOKUP(J365,'Listy punktów styku'!$B$11:$B$41,1,FALSE))," Nie wskazano PWR z listy.",""))&amp;
IF(P365=""," Nie wskazano FPS. ",IF(ISERROR(VLOOKUP(P365,'Listy punktów styku'!$B$44:$B$61,1,FALSE))," Nie wskazano FPS z listy.","")))</f>
        <v/>
      </c>
    </row>
    <row r="366" spans="1:22" x14ac:dyDescent="0.35">
      <c r="A366" s="122"/>
      <c r="B366" s="123"/>
      <c r="C366" s="124"/>
      <c r="D366" s="124"/>
      <c r="E366" s="125"/>
      <c r="F366" s="123"/>
      <c r="G366" s="126"/>
      <c r="H366" s="127"/>
      <c r="I366" s="128">
        <f t="shared" si="82"/>
        <v>0</v>
      </c>
      <c r="J366" s="129"/>
      <c r="K366" s="127"/>
      <c r="L366" s="130">
        <f t="shared" si="76"/>
        <v>0</v>
      </c>
      <c r="M366" s="131"/>
      <c r="N366" s="130">
        <f t="shared" si="77"/>
        <v>0</v>
      </c>
      <c r="O366" s="130">
        <f t="shared" si="78"/>
        <v>0</v>
      </c>
      <c r="P366" s="129"/>
      <c r="Q366" s="127"/>
      <c r="R366" s="130">
        <f t="shared" si="79"/>
        <v>0</v>
      </c>
      <c r="S366" s="127"/>
      <c r="T366" s="130">
        <f t="shared" si="80"/>
        <v>0</v>
      </c>
      <c r="U366" s="128">
        <f t="shared" si="81"/>
        <v>0</v>
      </c>
      <c r="V366" s="5" t="str">
        <f>IF(COUNTBLANK(G366:H366)+COUNTBLANK(J366:K366)+COUNTBLANK(M366:M366)+COUNTBLANK(P366:Q366)+COUNTBLANK(S366:S366)=8,"",
IF(G366&lt;Limity!$C$5," Data gotowości zbyt wczesna lub nie uzupełniona.","")&amp;
IF(G366&gt;Limity!$D$5," Data gotowości zbyt późna lub wypełnona nieprawidłowo.","")&amp;
IF(OR(ROUND(K366,2)&lt;=0,ROUND(Q366,2)&lt;=0,ROUND(M366,2)&lt;=0,ROUND(S366,2)&lt;=0,ROUND(H366,2)&lt;=0)," Co najmniej jedna wartość nie jest większa od zera.","")&amp;
IF(K366&gt;Limity!$D$6," Abonament za Usługę TD w Wariancie A ponad limit.","")&amp;
IF(Q366&gt;Limity!$D$7," Abonament za Usługę TD w Wariancie B ponad limit.","")&amp;
IF(Q366-K366&gt;Limity!$D$8," Różnica wartości abonamentów za Usługę TD wariantów A i B ponad limit.","")&amp;
IF(M366&gt;Limity!$D$9," Abonament za zwiększenie przepustowości w Wariancie A ponad limit.","")&amp;
IF(S366&gt;Limity!$D$10," Abonament za zwiększenie przepustowości w Wariancie B ponad limit.","")&amp;
IF(J366=""," Nie wskazano PWR. ",IF(ISERROR(VLOOKUP(J366,'Listy punktów styku'!$B$11:$B$41,1,FALSE))," Nie wskazano PWR z listy.",""))&amp;
IF(P366=""," Nie wskazano FPS. ",IF(ISERROR(VLOOKUP(P366,'Listy punktów styku'!$B$44:$B$61,1,FALSE))," Nie wskazano FPS z listy.","")))</f>
        <v/>
      </c>
    </row>
    <row r="367" spans="1:22" x14ac:dyDescent="0.35">
      <c r="A367" s="122"/>
      <c r="B367" s="123"/>
      <c r="C367" s="124"/>
      <c r="D367" s="124"/>
      <c r="E367" s="125"/>
      <c r="F367" s="123"/>
      <c r="G367" s="126"/>
      <c r="H367" s="127"/>
      <c r="I367" s="128">
        <f t="shared" si="82"/>
        <v>0</v>
      </c>
      <c r="J367" s="129"/>
      <c r="K367" s="127"/>
      <c r="L367" s="130">
        <f t="shared" si="76"/>
        <v>0</v>
      </c>
      <c r="M367" s="131"/>
      <c r="N367" s="130">
        <f t="shared" si="77"/>
        <v>0</v>
      </c>
      <c r="O367" s="130">
        <f t="shared" si="78"/>
        <v>0</v>
      </c>
      <c r="P367" s="129"/>
      <c r="Q367" s="127"/>
      <c r="R367" s="130">
        <f t="shared" si="79"/>
        <v>0</v>
      </c>
      <c r="S367" s="127"/>
      <c r="T367" s="130">
        <f t="shared" si="80"/>
        <v>0</v>
      </c>
      <c r="U367" s="128">
        <f t="shared" si="81"/>
        <v>0</v>
      </c>
      <c r="V367" s="5" t="str">
        <f>IF(COUNTBLANK(G367:H367)+COUNTBLANK(J367:K367)+COUNTBLANK(M367:M367)+COUNTBLANK(P367:Q367)+COUNTBLANK(S367:S367)=8,"",
IF(G367&lt;Limity!$C$5," Data gotowości zbyt wczesna lub nie uzupełniona.","")&amp;
IF(G367&gt;Limity!$D$5," Data gotowości zbyt późna lub wypełnona nieprawidłowo.","")&amp;
IF(OR(ROUND(K367,2)&lt;=0,ROUND(Q367,2)&lt;=0,ROUND(M367,2)&lt;=0,ROUND(S367,2)&lt;=0,ROUND(H367,2)&lt;=0)," Co najmniej jedna wartość nie jest większa od zera.","")&amp;
IF(K367&gt;Limity!$D$6," Abonament za Usługę TD w Wariancie A ponad limit.","")&amp;
IF(Q367&gt;Limity!$D$7," Abonament za Usługę TD w Wariancie B ponad limit.","")&amp;
IF(Q367-K367&gt;Limity!$D$8," Różnica wartości abonamentów za Usługę TD wariantów A i B ponad limit.","")&amp;
IF(M367&gt;Limity!$D$9," Abonament za zwiększenie przepustowości w Wariancie A ponad limit.","")&amp;
IF(S367&gt;Limity!$D$10," Abonament za zwiększenie przepustowości w Wariancie B ponad limit.","")&amp;
IF(J367=""," Nie wskazano PWR. ",IF(ISERROR(VLOOKUP(J367,'Listy punktów styku'!$B$11:$B$41,1,FALSE))," Nie wskazano PWR z listy.",""))&amp;
IF(P367=""," Nie wskazano FPS. ",IF(ISERROR(VLOOKUP(P367,'Listy punktów styku'!$B$44:$B$61,1,FALSE))," Nie wskazano FPS z listy.","")))</f>
        <v/>
      </c>
    </row>
    <row r="368" spans="1:22" x14ac:dyDescent="0.35">
      <c r="A368" s="122"/>
      <c r="B368" s="123"/>
      <c r="C368" s="124"/>
      <c r="D368" s="124"/>
      <c r="E368" s="125"/>
      <c r="F368" s="123"/>
      <c r="G368" s="126"/>
      <c r="H368" s="127"/>
      <c r="I368" s="128">
        <f t="shared" si="82"/>
        <v>0</v>
      </c>
      <c r="J368" s="129"/>
      <c r="K368" s="127"/>
      <c r="L368" s="130">
        <f t="shared" si="76"/>
        <v>0</v>
      </c>
      <c r="M368" s="131"/>
      <c r="N368" s="130">
        <f t="shared" si="77"/>
        <v>0</v>
      </c>
      <c r="O368" s="130">
        <f t="shared" si="78"/>
        <v>0</v>
      </c>
      <c r="P368" s="129"/>
      <c r="Q368" s="127"/>
      <c r="R368" s="130">
        <f t="shared" si="79"/>
        <v>0</v>
      </c>
      <c r="S368" s="127"/>
      <c r="T368" s="130">
        <f t="shared" si="80"/>
        <v>0</v>
      </c>
      <c r="U368" s="128">
        <f t="shared" si="81"/>
        <v>0</v>
      </c>
      <c r="V368" s="5" t="str">
        <f>IF(COUNTBLANK(G368:H368)+COUNTBLANK(J368:K368)+COUNTBLANK(M368:M368)+COUNTBLANK(P368:Q368)+COUNTBLANK(S368:S368)=8,"",
IF(G368&lt;Limity!$C$5," Data gotowości zbyt wczesna lub nie uzupełniona.","")&amp;
IF(G368&gt;Limity!$D$5," Data gotowości zbyt późna lub wypełnona nieprawidłowo.","")&amp;
IF(OR(ROUND(K368,2)&lt;=0,ROUND(Q368,2)&lt;=0,ROUND(M368,2)&lt;=0,ROUND(S368,2)&lt;=0,ROUND(H368,2)&lt;=0)," Co najmniej jedna wartość nie jest większa od zera.","")&amp;
IF(K368&gt;Limity!$D$6," Abonament za Usługę TD w Wariancie A ponad limit.","")&amp;
IF(Q368&gt;Limity!$D$7," Abonament za Usługę TD w Wariancie B ponad limit.","")&amp;
IF(Q368-K368&gt;Limity!$D$8," Różnica wartości abonamentów za Usługę TD wariantów A i B ponad limit.","")&amp;
IF(M368&gt;Limity!$D$9," Abonament za zwiększenie przepustowości w Wariancie A ponad limit.","")&amp;
IF(S368&gt;Limity!$D$10," Abonament za zwiększenie przepustowości w Wariancie B ponad limit.","")&amp;
IF(J368=""," Nie wskazano PWR. ",IF(ISERROR(VLOOKUP(J368,'Listy punktów styku'!$B$11:$B$41,1,FALSE))," Nie wskazano PWR z listy.",""))&amp;
IF(P368=""," Nie wskazano FPS. ",IF(ISERROR(VLOOKUP(P368,'Listy punktów styku'!$B$44:$B$61,1,FALSE))," Nie wskazano FPS z listy.","")))</f>
        <v/>
      </c>
    </row>
    <row r="369" spans="1:22" x14ac:dyDescent="0.35">
      <c r="A369" s="122"/>
      <c r="B369" s="123"/>
      <c r="C369" s="124"/>
      <c r="D369" s="124"/>
      <c r="E369" s="125"/>
      <c r="F369" s="123"/>
      <c r="G369" s="126"/>
      <c r="H369" s="127"/>
      <c r="I369" s="128">
        <f t="shared" si="82"/>
        <v>0</v>
      </c>
      <c r="J369" s="129"/>
      <c r="K369" s="127"/>
      <c r="L369" s="130">
        <f t="shared" si="76"/>
        <v>0</v>
      </c>
      <c r="M369" s="131"/>
      <c r="N369" s="130">
        <f t="shared" si="77"/>
        <v>0</v>
      </c>
      <c r="O369" s="130">
        <f t="shared" si="78"/>
        <v>0</v>
      </c>
      <c r="P369" s="129"/>
      <c r="Q369" s="127"/>
      <c r="R369" s="130">
        <f t="shared" si="79"/>
        <v>0</v>
      </c>
      <c r="S369" s="127"/>
      <c r="T369" s="130">
        <f t="shared" si="80"/>
        <v>0</v>
      </c>
      <c r="U369" s="128">
        <f t="shared" si="81"/>
        <v>0</v>
      </c>
      <c r="V369" s="5" t="str">
        <f>IF(COUNTBLANK(G369:H369)+COUNTBLANK(J369:K369)+COUNTBLANK(M369:M369)+COUNTBLANK(P369:Q369)+COUNTBLANK(S369:S369)=8,"",
IF(G369&lt;Limity!$C$5," Data gotowości zbyt wczesna lub nie uzupełniona.","")&amp;
IF(G369&gt;Limity!$D$5," Data gotowości zbyt późna lub wypełnona nieprawidłowo.","")&amp;
IF(OR(ROUND(K369,2)&lt;=0,ROUND(Q369,2)&lt;=0,ROUND(M369,2)&lt;=0,ROUND(S369,2)&lt;=0,ROUND(H369,2)&lt;=0)," Co najmniej jedna wartość nie jest większa od zera.","")&amp;
IF(K369&gt;Limity!$D$6," Abonament za Usługę TD w Wariancie A ponad limit.","")&amp;
IF(Q369&gt;Limity!$D$7," Abonament za Usługę TD w Wariancie B ponad limit.","")&amp;
IF(Q369-K369&gt;Limity!$D$8," Różnica wartości abonamentów za Usługę TD wariantów A i B ponad limit.","")&amp;
IF(M369&gt;Limity!$D$9," Abonament za zwiększenie przepustowości w Wariancie A ponad limit.","")&amp;
IF(S369&gt;Limity!$D$10," Abonament za zwiększenie przepustowości w Wariancie B ponad limit.","")&amp;
IF(J369=""," Nie wskazano PWR. ",IF(ISERROR(VLOOKUP(J369,'Listy punktów styku'!$B$11:$B$41,1,FALSE))," Nie wskazano PWR z listy.",""))&amp;
IF(P369=""," Nie wskazano FPS. ",IF(ISERROR(VLOOKUP(P369,'Listy punktów styku'!$B$44:$B$61,1,FALSE))," Nie wskazano FPS z listy.","")))</f>
        <v/>
      </c>
    </row>
    <row r="370" spans="1:22" x14ac:dyDescent="0.35">
      <c r="A370" s="122"/>
      <c r="B370" s="123"/>
      <c r="C370" s="124"/>
      <c r="D370" s="124"/>
      <c r="E370" s="125"/>
      <c r="F370" s="123"/>
      <c r="G370" s="126"/>
      <c r="H370" s="127"/>
      <c r="I370" s="128">
        <f t="shared" si="82"/>
        <v>0</v>
      </c>
      <c r="J370" s="129"/>
      <c r="K370" s="127"/>
      <c r="L370" s="130">
        <f t="shared" si="76"/>
        <v>0</v>
      </c>
      <c r="M370" s="131"/>
      <c r="N370" s="130">
        <f t="shared" si="77"/>
        <v>0</v>
      </c>
      <c r="O370" s="130">
        <f t="shared" si="78"/>
        <v>0</v>
      </c>
      <c r="P370" s="129"/>
      <c r="Q370" s="127"/>
      <c r="R370" s="130">
        <f t="shared" si="79"/>
        <v>0</v>
      </c>
      <c r="S370" s="127"/>
      <c r="T370" s="130">
        <f t="shared" si="80"/>
        <v>0</v>
      </c>
      <c r="U370" s="128">
        <f t="shared" si="81"/>
        <v>0</v>
      </c>
      <c r="V370" s="5" t="str">
        <f>IF(COUNTBLANK(G370:H370)+COUNTBLANK(J370:K370)+COUNTBLANK(M370:M370)+COUNTBLANK(P370:Q370)+COUNTBLANK(S370:S370)=8,"",
IF(G370&lt;Limity!$C$5," Data gotowości zbyt wczesna lub nie uzupełniona.","")&amp;
IF(G370&gt;Limity!$D$5," Data gotowości zbyt późna lub wypełnona nieprawidłowo.","")&amp;
IF(OR(ROUND(K370,2)&lt;=0,ROUND(Q370,2)&lt;=0,ROUND(M370,2)&lt;=0,ROUND(S370,2)&lt;=0,ROUND(H370,2)&lt;=0)," Co najmniej jedna wartość nie jest większa od zera.","")&amp;
IF(K370&gt;Limity!$D$6," Abonament za Usługę TD w Wariancie A ponad limit.","")&amp;
IF(Q370&gt;Limity!$D$7," Abonament za Usługę TD w Wariancie B ponad limit.","")&amp;
IF(Q370-K370&gt;Limity!$D$8," Różnica wartości abonamentów za Usługę TD wariantów A i B ponad limit.","")&amp;
IF(M370&gt;Limity!$D$9," Abonament za zwiększenie przepustowości w Wariancie A ponad limit.","")&amp;
IF(S370&gt;Limity!$D$10," Abonament za zwiększenie przepustowości w Wariancie B ponad limit.","")&amp;
IF(J370=""," Nie wskazano PWR. ",IF(ISERROR(VLOOKUP(J370,'Listy punktów styku'!$B$11:$B$41,1,FALSE))," Nie wskazano PWR z listy.",""))&amp;
IF(P370=""," Nie wskazano FPS. ",IF(ISERROR(VLOOKUP(P370,'Listy punktów styku'!$B$44:$B$61,1,FALSE))," Nie wskazano FPS z listy.","")))</f>
        <v/>
      </c>
    </row>
    <row r="371" spans="1:22" x14ac:dyDescent="0.35">
      <c r="A371" s="122"/>
      <c r="B371" s="123"/>
      <c r="C371" s="124"/>
      <c r="D371" s="124"/>
      <c r="E371" s="125"/>
      <c r="F371" s="123"/>
      <c r="G371" s="126"/>
      <c r="H371" s="127"/>
      <c r="I371" s="128">
        <f t="shared" si="82"/>
        <v>0</v>
      </c>
      <c r="J371" s="129"/>
      <c r="K371" s="127"/>
      <c r="L371" s="130">
        <f t="shared" si="76"/>
        <v>0</v>
      </c>
      <c r="M371" s="131"/>
      <c r="N371" s="130">
        <f t="shared" si="77"/>
        <v>0</v>
      </c>
      <c r="O371" s="130">
        <f t="shared" si="78"/>
        <v>0</v>
      </c>
      <c r="P371" s="129"/>
      <c r="Q371" s="127"/>
      <c r="R371" s="130">
        <f t="shared" si="79"/>
        <v>0</v>
      </c>
      <c r="S371" s="127"/>
      <c r="T371" s="130">
        <f t="shared" si="80"/>
        <v>0</v>
      </c>
      <c r="U371" s="128">
        <f t="shared" si="81"/>
        <v>0</v>
      </c>
      <c r="V371" s="5" t="str">
        <f>IF(COUNTBLANK(G371:H371)+COUNTBLANK(J371:K371)+COUNTBLANK(M371:M371)+COUNTBLANK(P371:Q371)+COUNTBLANK(S371:S371)=8,"",
IF(G371&lt;Limity!$C$5," Data gotowości zbyt wczesna lub nie uzupełniona.","")&amp;
IF(G371&gt;Limity!$D$5," Data gotowości zbyt późna lub wypełnona nieprawidłowo.","")&amp;
IF(OR(ROUND(K371,2)&lt;=0,ROUND(Q371,2)&lt;=0,ROUND(M371,2)&lt;=0,ROUND(S371,2)&lt;=0,ROUND(H371,2)&lt;=0)," Co najmniej jedna wartość nie jest większa od zera.","")&amp;
IF(K371&gt;Limity!$D$6," Abonament za Usługę TD w Wariancie A ponad limit.","")&amp;
IF(Q371&gt;Limity!$D$7," Abonament za Usługę TD w Wariancie B ponad limit.","")&amp;
IF(Q371-K371&gt;Limity!$D$8," Różnica wartości abonamentów za Usługę TD wariantów A i B ponad limit.","")&amp;
IF(M371&gt;Limity!$D$9," Abonament za zwiększenie przepustowości w Wariancie A ponad limit.","")&amp;
IF(S371&gt;Limity!$D$10," Abonament za zwiększenie przepustowości w Wariancie B ponad limit.","")&amp;
IF(J371=""," Nie wskazano PWR. ",IF(ISERROR(VLOOKUP(J371,'Listy punktów styku'!$B$11:$B$41,1,FALSE))," Nie wskazano PWR z listy.",""))&amp;
IF(P371=""," Nie wskazano FPS. ",IF(ISERROR(VLOOKUP(P371,'Listy punktów styku'!$B$44:$B$61,1,FALSE))," Nie wskazano FPS z listy.","")))</f>
        <v/>
      </c>
    </row>
    <row r="372" spans="1:22" x14ac:dyDescent="0.35">
      <c r="A372" s="122"/>
      <c r="B372" s="123"/>
      <c r="C372" s="124"/>
      <c r="D372" s="124"/>
      <c r="E372" s="125"/>
      <c r="F372" s="123"/>
      <c r="G372" s="126"/>
      <c r="H372" s="127"/>
      <c r="I372" s="128">
        <f t="shared" si="82"/>
        <v>0</v>
      </c>
      <c r="J372" s="129"/>
      <c r="K372" s="127"/>
      <c r="L372" s="130">
        <f t="shared" si="76"/>
        <v>0</v>
      </c>
      <c r="M372" s="131"/>
      <c r="N372" s="130">
        <f t="shared" si="77"/>
        <v>0</v>
      </c>
      <c r="O372" s="130">
        <f t="shared" si="78"/>
        <v>0</v>
      </c>
      <c r="P372" s="129"/>
      <c r="Q372" s="127"/>
      <c r="R372" s="130">
        <f t="shared" si="79"/>
        <v>0</v>
      </c>
      <c r="S372" s="127"/>
      <c r="T372" s="130">
        <f t="shared" si="80"/>
        <v>0</v>
      </c>
      <c r="U372" s="128">
        <f t="shared" si="81"/>
        <v>0</v>
      </c>
      <c r="V372" s="5" t="str">
        <f>IF(COUNTBLANK(G372:H372)+COUNTBLANK(J372:K372)+COUNTBLANK(M372:M372)+COUNTBLANK(P372:Q372)+COUNTBLANK(S372:S372)=8,"",
IF(G372&lt;Limity!$C$5," Data gotowości zbyt wczesna lub nie uzupełniona.","")&amp;
IF(G372&gt;Limity!$D$5," Data gotowości zbyt późna lub wypełnona nieprawidłowo.","")&amp;
IF(OR(ROUND(K372,2)&lt;=0,ROUND(Q372,2)&lt;=0,ROUND(M372,2)&lt;=0,ROUND(S372,2)&lt;=0,ROUND(H372,2)&lt;=0)," Co najmniej jedna wartość nie jest większa od zera.","")&amp;
IF(K372&gt;Limity!$D$6," Abonament za Usługę TD w Wariancie A ponad limit.","")&amp;
IF(Q372&gt;Limity!$D$7," Abonament za Usługę TD w Wariancie B ponad limit.","")&amp;
IF(Q372-K372&gt;Limity!$D$8," Różnica wartości abonamentów za Usługę TD wariantów A i B ponad limit.","")&amp;
IF(M372&gt;Limity!$D$9," Abonament za zwiększenie przepustowości w Wariancie A ponad limit.","")&amp;
IF(S372&gt;Limity!$D$10," Abonament za zwiększenie przepustowości w Wariancie B ponad limit.","")&amp;
IF(J372=""," Nie wskazano PWR. ",IF(ISERROR(VLOOKUP(J372,'Listy punktów styku'!$B$11:$B$41,1,FALSE))," Nie wskazano PWR z listy.",""))&amp;
IF(P372=""," Nie wskazano FPS. ",IF(ISERROR(VLOOKUP(P372,'Listy punktów styku'!$B$44:$B$61,1,FALSE))," Nie wskazano FPS z listy.","")))</f>
        <v/>
      </c>
    </row>
    <row r="373" spans="1:22" x14ac:dyDescent="0.35">
      <c r="A373" s="122"/>
      <c r="B373" s="123"/>
      <c r="C373" s="124"/>
      <c r="D373" s="124"/>
      <c r="E373" s="125"/>
      <c r="F373" s="123"/>
      <c r="G373" s="126"/>
      <c r="H373" s="127"/>
      <c r="I373" s="128">
        <f t="shared" si="82"/>
        <v>0</v>
      </c>
      <c r="J373" s="129"/>
      <c r="K373" s="127"/>
      <c r="L373" s="130">
        <f t="shared" si="76"/>
        <v>0</v>
      </c>
      <c r="M373" s="131"/>
      <c r="N373" s="130">
        <f t="shared" si="77"/>
        <v>0</v>
      </c>
      <c r="O373" s="130">
        <f t="shared" si="78"/>
        <v>0</v>
      </c>
      <c r="P373" s="129"/>
      <c r="Q373" s="127"/>
      <c r="R373" s="130">
        <f t="shared" si="79"/>
        <v>0</v>
      </c>
      <c r="S373" s="127"/>
      <c r="T373" s="130">
        <f t="shared" si="80"/>
        <v>0</v>
      </c>
      <c r="U373" s="128">
        <f t="shared" si="81"/>
        <v>0</v>
      </c>
      <c r="V373" s="5" t="str">
        <f>IF(COUNTBLANK(G373:H373)+COUNTBLANK(J373:K373)+COUNTBLANK(M373:M373)+COUNTBLANK(P373:Q373)+COUNTBLANK(S373:S373)=8,"",
IF(G373&lt;Limity!$C$5," Data gotowości zbyt wczesna lub nie uzupełniona.","")&amp;
IF(G373&gt;Limity!$D$5," Data gotowości zbyt późna lub wypełnona nieprawidłowo.","")&amp;
IF(OR(ROUND(K373,2)&lt;=0,ROUND(Q373,2)&lt;=0,ROUND(M373,2)&lt;=0,ROUND(S373,2)&lt;=0,ROUND(H373,2)&lt;=0)," Co najmniej jedna wartość nie jest większa od zera.","")&amp;
IF(K373&gt;Limity!$D$6," Abonament za Usługę TD w Wariancie A ponad limit.","")&amp;
IF(Q373&gt;Limity!$D$7," Abonament za Usługę TD w Wariancie B ponad limit.","")&amp;
IF(Q373-K373&gt;Limity!$D$8," Różnica wartości abonamentów za Usługę TD wariantów A i B ponad limit.","")&amp;
IF(M373&gt;Limity!$D$9," Abonament za zwiększenie przepustowości w Wariancie A ponad limit.","")&amp;
IF(S373&gt;Limity!$D$10," Abonament za zwiększenie przepustowości w Wariancie B ponad limit.","")&amp;
IF(J373=""," Nie wskazano PWR. ",IF(ISERROR(VLOOKUP(J373,'Listy punktów styku'!$B$11:$B$41,1,FALSE))," Nie wskazano PWR z listy.",""))&amp;
IF(P373=""," Nie wskazano FPS. ",IF(ISERROR(VLOOKUP(P373,'Listy punktów styku'!$B$44:$B$61,1,FALSE))," Nie wskazano FPS z listy.","")))</f>
        <v/>
      </c>
    </row>
    <row r="374" spans="1:22" x14ac:dyDescent="0.35">
      <c r="A374" s="122"/>
      <c r="B374" s="123"/>
      <c r="C374" s="124"/>
      <c r="D374" s="124"/>
      <c r="E374" s="125"/>
      <c r="F374" s="123"/>
      <c r="G374" s="126"/>
      <c r="H374" s="127"/>
      <c r="I374" s="128">
        <f t="shared" si="82"/>
        <v>0</v>
      </c>
      <c r="J374" s="129"/>
      <c r="K374" s="127"/>
      <c r="L374" s="130">
        <f t="shared" si="76"/>
        <v>0</v>
      </c>
      <c r="M374" s="131"/>
      <c r="N374" s="130">
        <f t="shared" si="77"/>
        <v>0</v>
      </c>
      <c r="O374" s="130">
        <f t="shared" si="78"/>
        <v>0</v>
      </c>
      <c r="P374" s="129"/>
      <c r="Q374" s="127"/>
      <c r="R374" s="130">
        <f t="shared" si="79"/>
        <v>0</v>
      </c>
      <c r="S374" s="127"/>
      <c r="T374" s="130">
        <f t="shared" si="80"/>
        <v>0</v>
      </c>
      <c r="U374" s="128">
        <f t="shared" si="81"/>
        <v>0</v>
      </c>
      <c r="V374" s="5" t="str">
        <f>IF(COUNTBLANK(G374:H374)+COUNTBLANK(J374:K374)+COUNTBLANK(M374:M374)+COUNTBLANK(P374:Q374)+COUNTBLANK(S374:S374)=8,"",
IF(G374&lt;Limity!$C$5," Data gotowości zbyt wczesna lub nie uzupełniona.","")&amp;
IF(G374&gt;Limity!$D$5," Data gotowości zbyt późna lub wypełnona nieprawidłowo.","")&amp;
IF(OR(ROUND(K374,2)&lt;=0,ROUND(Q374,2)&lt;=0,ROUND(M374,2)&lt;=0,ROUND(S374,2)&lt;=0,ROUND(H374,2)&lt;=0)," Co najmniej jedna wartość nie jest większa od zera.","")&amp;
IF(K374&gt;Limity!$D$6," Abonament za Usługę TD w Wariancie A ponad limit.","")&amp;
IF(Q374&gt;Limity!$D$7," Abonament za Usługę TD w Wariancie B ponad limit.","")&amp;
IF(Q374-K374&gt;Limity!$D$8," Różnica wartości abonamentów za Usługę TD wariantów A i B ponad limit.","")&amp;
IF(M374&gt;Limity!$D$9," Abonament za zwiększenie przepustowości w Wariancie A ponad limit.","")&amp;
IF(S374&gt;Limity!$D$10," Abonament za zwiększenie przepustowości w Wariancie B ponad limit.","")&amp;
IF(J374=""," Nie wskazano PWR. ",IF(ISERROR(VLOOKUP(J374,'Listy punktów styku'!$B$11:$B$41,1,FALSE))," Nie wskazano PWR z listy.",""))&amp;
IF(P374=""," Nie wskazano FPS. ",IF(ISERROR(VLOOKUP(P374,'Listy punktów styku'!$B$44:$B$61,1,FALSE))," Nie wskazano FPS z listy.","")))</f>
        <v/>
      </c>
    </row>
    <row r="375" spans="1:22" x14ac:dyDescent="0.35">
      <c r="A375" s="122"/>
      <c r="B375" s="123"/>
      <c r="C375" s="124"/>
      <c r="D375" s="124"/>
      <c r="E375" s="125"/>
      <c r="F375" s="123"/>
      <c r="G375" s="126"/>
      <c r="H375" s="127"/>
      <c r="I375" s="128">
        <f t="shared" si="82"/>
        <v>0</v>
      </c>
      <c r="J375" s="129"/>
      <c r="K375" s="127"/>
      <c r="L375" s="130">
        <f t="shared" si="76"/>
        <v>0</v>
      </c>
      <c r="M375" s="131"/>
      <c r="N375" s="130">
        <f t="shared" si="77"/>
        <v>0</v>
      </c>
      <c r="O375" s="130">
        <f t="shared" si="78"/>
        <v>0</v>
      </c>
      <c r="P375" s="129"/>
      <c r="Q375" s="127"/>
      <c r="R375" s="130">
        <f t="shared" si="79"/>
        <v>0</v>
      </c>
      <c r="S375" s="127"/>
      <c r="T375" s="130">
        <f t="shared" si="80"/>
        <v>0</v>
      </c>
      <c r="U375" s="128">
        <f t="shared" si="81"/>
        <v>0</v>
      </c>
      <c r="V375" s="5" t="str">
        <f>IF(COUNTBLANK(G375:H375)+COUNTBLANK(J375:K375)+COUNTBLANK(M375:M375)+COUNTBLANK(P375:Q375)+COUNTBLANK(S375:S375)=8,"",
IF(G375&lt;Limity!$C$5," Data gotowości zbyt wczesna lub nie uzupełniona.","")&amp;
IF(G375&gt;Limity!$D$5," Data gotowości zbyt późna lub wypełnona nieprawidłowo.","")&amp;
IF(OR(ROUND(K375,2)&lt;=0,ROUND(Q375,2)&lt;=0,ROUND(M375,2)&lt;=0,ROUND(S375,2)&lt;=0,ROUND(H375,2)&lt;=0)," Co najmniej jedna wartość nie jest większa od zera.","")&amp;
IF(K375&gt;Limity!$D$6," Abonament za Usługę TD w Wariancie A ponad limit.","")&amp;
IF(Q375&gt;Limity!$D$7," Abonament za Usługę TD w Wariancie B ponad limit.","")&amp;
IF(Q375-K375&gt;Limity!$D$8," Różnica wartości abonamentów za Usługę TD wariantów A i B ponad limit.","")&amp;
IF(M375&gt;Limity!$D$9," Abonament za zwiększenie przepustowości w Wariancie A ponad limit.","")&amp;
IF(S375&gt;Limity!$D$10," Abonament za zwiększenie przepustowości w Wariancie B ponad limit.","")&amp;
IF(J375=""," Nie wskazano PWR. ",IF(ISERROR(VLOOKUP(J375,'Listy punktów styku'!$B$11:$B$41,1,FALSE))," Nie wskazano PWR z listy.",""))&amp;
IF(P375=""," Nie wskazano FPS. ",IF(ISERROR(VLOOKUP(P375,'Listy punktów styku'!$B$44:$B$61,1,FALSE))," Nie wskazano FPS z listy.","")))</f>
        <v/>
      </c>
    </row>
    <row r="376" spans="1:22" x14ac:dyDescent="0.35">
      <c r="A376" s="122"/>
      <c r="B376" s="123"/>
      <c r="C376" s="124"/>
      <c r="D376" s="124"/>
      <c r="E376" s="125"/>
      <c r="F376" s="123"/>
      <c r="G376" s="126"/>
      <c r="H376" s="127"/>
      <c r="I376" s="128">
        <f t="shared" si="82"/>
        <v>0</v>
      </c>
      <c r="J376" s="129"/>
      <c r="K376" s="127"/>
      <c r="L376" s="130">
        <f t="shared" si="76"/>
        <v>0</v>
      </c>
      <c r="M376" s="131"/>
      <c r="N376" s="130">
        <f t="shared" si="77"/>
        <v>0</v>
      </c>
      <c r="O376" s="130">
        <f t="shared" si="78"/>
        <v>0</v>
      </c>
      <c r="P376" s="129"/>
      <c r="Q376" s="127"/>
      <c r="R376" s="130">
        <f t="shared" si="79"/>
        <v>0</v>
      </c>
      <c r="S376" s="127"/>
      <c r="T376" s="130">
        <f t="shared" si="80"/>
        <v>0</v>
      </c>
      <c r="U376" s="128">
        <f t="shared" si="81"/>
        <v>0</v>
      </c>
      <c r="V376" s="5" t="str">
        <f>IF(COUNTBLANK(G376:H376)+COUNTBLANK(J376:K376)+COUNTBLANK(M376:M376)+COUNTBLANK(P376:Q376)+COUNTBLANK(S376:S376)=8,"",
IF(G376&lt;Limity!$C$5," Data gotowości zbyt wczesna lub nie uzupełniona.","")&amp;
IF(G376&gt;Limity!$D$5," Data gotowości zbyt późna lub wypełnona nieprawidłowo.","")&amp;
IF(OR(ROUND(K376,2)&lt;=0,ROUND(Q376,2)&lt;=0,ROUND(M376,2)&lt;=0,ROUND(S376,2)&lt;=0,ROUND(H376,2)&lt;=0)," Co najmniej jedna wartość nie jest większa od zera.","")&amp;
IF(K376&gt;Limity!$D$6," Abonament za Usługę TD w Wariancie A ponad limit.","")&amp;
IF(Q376&gt;Limity!$D$7," Abonament za Usługę TD w Wariancie B ponad limit.","")&amp;
IF(Q376-K376&gt;Limity!$D$8," Różnica wartości abonamentów za Usługę TD wariantów A i B ponad limit.","")&amp;
IF(M376&gt;Limity!$D$9," Abonament za zwiększenie przepustowości w Wariancie A ponad limit.","")&amp;
IF(S376&gt;Limity!$D$10," Abonament za zwiększenie przepustowości w Wariancie B ponad limit.","")&amp;
IF(J376=""," Nie wskazano PWR. ",IF(ISERROR(VLOOKUP(J376,'Listy punktów styku'!$B$11:$B$41,1,FALSE))," Nie wskazano PWR z listy.",""))&amp;
IF(P376=""," Nie wskazano FPS. ",IF(ISERROR(VLOOKUP(P376,'Listy punktów styku'!$B$44:$B$61,1,FALSE))," Nie wskazano FPS z listy.","")))</f>
        <v/>
      </c>
    </row>
    <row r="377" spans="1:22" x14ac:dyDescent="0.35">
      <c r="A377" s="122"/>
      <c r="B377" s="123"/>
      <c r="C377" s="124"/>
      <c r="D377" s="124"/>
      <c r="E377" s="125"/>
      <c r="F377" s="123"/>
      <c r="G377" s="126"/>
      <c r="H377" s="127"/>
      <c r="I377" s="128">
        <f t="shared" si="82"/>
        <v>0</v>
      </c>
      <c r="J377" s="129"/>
      <c r="K377" s="127"/>
      <c r="L377" s="130">
        <f t="shared" si="76"/>
        <v>0</v>
      </c>
      <c r="M377" s="131"/>
      <c r="N377" s="130">
        <f t="shared" si="77"/>
        <v>0</v>
      </c>
      <c r="O377" s="130">
        <f t="shared" si="78"/>
        <v>0</v>
      </c>
      <c r="P377" s="129"/>
      <c r="Q377" s="127"/>
      <c r="R377" s="130">
        <f t="shared" si="79"/>
        <v>0</v>
      </c>
      <c r="S377" s="127"/>
      <c r="T377" s="130">
        <f t="shared" si="80"/>
        <v>0</v>
      </c>
      <c r="U377" s="128">
        <f t="shared" si="81"/>
        <v>0</v>
      </c>
      <c r="V377" s="5" t="str">
        <f>IF(COUNTBLANK(G377:H377)+COUNTBLANK(J377:K377)+COUNTBLANK(M377:M377)+COUNTBLANK(P377:Q377)+COUNTBLANK(S377:S377)=8,"",
IF(G377&lt;Limity!$C$5," Data gotowości zbyt wczesna lub nie uzupełniona.","")&amp;
IF(G377&gt;Limity!$D$5," Data gotowości zbyt późna lub wypełnona nieprawidłowo.","")&amp;
IF(OR(ROUND(K377,2)&lt;=0,ROUND(Q377,2)&lt;=0,ROUND(M377,2)&lt;=0,ROUND(S377,2)&lt;=0,ROUND(H377,2)&lt;=0)," Co najmniej jedna wartość nie jest większa od zera.","")&amp;
IF(K377&gt;Limity!$D$6," Abonament za Usługę TD w Wariancie A ponad limit.","")&amp;
IF(Q377&gt;Limity!$D$7," Abonament za Usługę TD w Wariancie B ponad limit.","")&amp;
IF(Q377-K377&gt;Limity!$D$8," Różnica wartości abonamentów za Usługę TD wariantów A i B ponad limit.","")&amp;
IF(M377&gt;Limity!$D$9," Abonament za zwiększenie przepustowości w Wariancie A ponad limit.","")&amp;
IF(S377&gt;Limity!$D$10," Abonament za zwiększenie przepustowości w Wariancie B ponad limit.","")&amp;
IF(J377=""," Nie wskazano PWR. ",IF(ISERROR(VLOOKUP(J377,'Listy punktów styku'!$B$11:$B$41,1,FALSE))," Nie wskazano PWR z listy.",""))&amp;
IF(P377=""," Nie wskazano FPS. ",IF(ISERROR(VLOOKUP(P377,'Listy punktów styku'!$B$44:$B$61,1,FALSE))," Nie wskazano FPS z listy.","")))</f>
        <v/>
      </c>
    </row>
    <row r="378" spans="1:22" x14ac:dyDescent="0.35">
      <c r="A378" s="122"/>
      <c r="B378" s="123"/>
      <c r="C378" s="124"/>
      <c r="D378" s="124"/>
      <c r="E378" s="124"/>
      <c r="F378" s="123"/>
      <c r="G378" s="126"/>
      <c r="H378" s="127"/>
      <c r="I378" s="128">
        <f t="shared" si="82"/>
        <v>0</v>
      </c>
      <c r="J378" s="129"/>
      <c r="K378" s="127"/>
      <c r="L378" s="130">
        <f t="shared" si="76"/>
        <v>0</v>
      </c>
      <c r="M378" s="131"/>
      <c r="N378" s="130">
        <f t="shared" si="77"/>
        <v>0</v>
      </c>
      <c r="O378" s="130">
        <f t="shared" si="78"/>
        <v>0</v>
      </c>
      <c r="P378" s="129"/>
      <c r="Q378" s="127"/>
      <c r="R378" s="130">
        <f t="shared" si="79"/>
        <v>0</v>
      </c>
      <c r="S378" s="127"/>
      <c r="T378" s="130">
        <f t="shared" si="80"/>
        <v>0</v>
      </c>
      <c r="U378" s="128">
        <f t="shared" si="81"/>
        <v>0</v>
      </c>
      <c r="V378" s="5" t="str">
        <f>IF(COUNTBLANK(G378:H378)+COUNTBLANK(J378:K378)+COUNTBLANK(M378:M378)+COUNTBLANK(P378:Q378)+COUNTBLANK(S378:S378)=8,"",
IF(G378&lt;Limity!$C$5," Data gotowości zbyt wczesna lub nie uzupełniona.","")&amp;
IF(G378&gt;Limity!$D$5," Data gotowości zbyt późna lub wypełnona nieprawidłowo.","")&amp;
IF(OR(ROUND(K378,2)&lt;=0,ROUND(Q378,2)&lt;=0,ROUND(M378,2)&lt;=0,ROUND(S378,2)&lt;=0,ROUND(H378,2)&lt;=0)," Co najmniej jedna wartość nie jest większa od zera.","")&amp;
IF(K378&gt;Limity!$D$6," Abonament za Usługę TD w Wariancie A ponad limit.","")&amp;
IF(Q378&gt;Limity!$D$7," Abonament za Usługę TD w Wariancie B ponad limit.","")&amp;
IF(Q378-K378&gt;Limity!$D$8," Różnica wartości abonamentów za Usługę TD wariantów A i B ponad limit.","")&amp;
IF(M378&gt;Limity!$D$9," Abonament za zwiększenie przepustowości w Wariancie A ponad limit.","")&amp;
IF(S378&gt;Limity!$D$10," Abonament za zwiększenie przepustowości w Wariancie B ponad limit.","")&amp;
IF(J378=""," Nie wskazano PWR. ",IF(ISERROR(VLOOKUP(J378,'Listy punktów styku'!$B$11:$B$41,1,FALSE))," Nie wskazano PWR z listy.",""))&amp;
IF(P378=""," Nie wskazano FPS. ",IF(ISERROR(VLOOKUP(P378,'Listy punktów styku'!$B$44:$B$61,1,FALSE))," Nie wskazano FPS z listy.","")))</f>
        <v/>
      </c>
    </row>
    <row r="379" spans="1:22" x14ac:dyDescent="0.35">
      <c r="A379" s="122"/>
      <c r="B379" s="123"/>
      <c r="C379" s="124"/>
      <c r="D379" s="124"/>
      <c r="E379" s="125"/>
      <c r="F379" s="123"/>
      <c r="G379" s="126"/>
      <c r="H379" s="127"/>
      <c r="I379" s="128">
        <f t="shared" si="82"/>
        <v>0</v>
      </c>
      <c r="J379" s="129"/>
      <c r="K379" s="127"/>
      <c r="L379" s="130">
        <f t="shared" si="76"/>
        <v>0</v>
      </c>
      <c r="M379" s="131"/>
      <c r="N379" s="130">
        <f t="shared" si="77"/>
        <v>0</v>
      </c>
      <c r="O379" s="130">
        <f t="shared" si="78"/>
        <v>0</v>
      </c>
      <c r="P379" s="129"/>
      <c r="Q379" s="127"/>
      <c r="R379" s="130">
        <f t="shared" si="79"/>
        <v>0</v>
      </c>
      <c r="S379" s="127"/>
      <c r="T379" s="130">
        <f t="shared" si="80"/>
        <v>0</v>
      </c>
      <c r="U379" s="128">
        <f t="shared" si="81"/>
        <v>0</v>
      </c>
      <c r="V379" s="5" t="str">
        <f>IF(COUNTBLANK(G379:H379)+COUNTBLANK(J379:K379)+COUNTBLANK(M379:M379)+COUNTBLANK(P379:Q379)+COUNTBLANK(S379:S379)=8,"",
IF(G379&lt;Limity!$C$5," Data gotowości zbyt wczesna lub nie uzupełniona.","")&amp;
IF(G379&gt;Limity!$D$5," Data gotowości zbyt późna lub wypełnona nieprawidłowo.","")&amp;
IF(OR(ROUND(K379,2)&lt;=0,ROUND(Q379,2)&lt;=0,ROUND(M379,2)&lt;=0,ROUND(S379,2)&lt;=0,ROUND(H379,2)&lt;=0)," Co najmniej jedna wartość nie jest większa od zera.","")&amp;
IF(K379&gt;Limity!$D$6," Abonament za Usługę TD w Wariancie A ponad limit.","")&amp;
IF(Q379&gt;Limity!$D$7," Abonament za Usługę TD w Wariancie B ponad limit.","")&amp;
IF(Q379-K379&gt;Limity!$D$8," Różnica wartości abonamentów za Usługę TD wariantów A i B ponad limit.","")&amp;
IF(M379&gt;Limity!$D$9," Abonament za zwiększenie przepustowości w Wariancie A ponad limit.","")&amp;
IF(S379&gt;Limity!$D$10," Abonament za zwiększenie przepustowości w Wariancie B ponad limit.","")&amp;
IF(J379=""," Nie wskazano PWR. ",IF(ISERROR(VLOOKUP(J379,'Listy punktów styku'!$B$11:$B$41,1,FALSE))," Nie wskazano PWR z listy.",""))&amp;
IF(P379=""," Nie wskazano FPS. ",IF(ISERROR(VLOOKUP(P379,'Listy punktów styku'!$B$44:$B$61,1,FALSE))," Nie wskazano FPS z listy.","")))</f>
        <v/>
      </c>
    </row>
    <row r="380" spans="1:22" x14ac:dyDescent="0.35">
      <c r="A380" s="122"/>
      <c r="B380" s="123"/>
      <c r="C380" s="124"/>
      <c r="D380" s="124"/>
      <c r="E380" s="125"/>
      <c r="F380" s="123"/>
      <c r="G380" s="126"/>
      <c r="H380" s="127"/>
      <c r="I380" s="128">
        <f t="shared" si="82"/>
        <v>0</v>
      </c>
      <c r="J380" s="129"/>
      <c r="K380" s="127"/>
      <c r="L380" s="130">
        <f t="shared" si="76"/>
        <v>0</v>
      </c>
      <c r="M380" s="131"/>
      <c r="N380" s="130">
        <f t="shared" si="77"/>
        <v>0</v>
      </c>
      <c r="O380" s="130">
        <f t="shared" si="78"/>
        <v>0</v>
      </c>
      <c r="P380" s="129"/>
      <c r="Q380" s="127"/>
      <c r="R380" s="130">
        <f t="shared" si="79"/>
        <v>0</v>
      </c>
      <c r="S380" s="127"/>
      <c r="T380" s="130">
        <f t="shared" si="80"/>
        <v>0</v>
      </c>
      <c r="U380" s="128">
        <f t="shared" si="81"/>
        <v>0</v>
      </c>
      <c r="V380" s="5" t="str">
        <f>IF(COUNTBLANK(G380:H380)+COUNTBLANK(J380:K380)+COUNTBLANK(M380:M380)+COUNTBLANK(P380:Q380)+COUNTBLANK(S380:S380)=8,"",
IF(G380&lt;Limity!$C$5," Data gotowości zbyt wczesna lub nie uzupełniona.","")&amp;
IF(G380&gt;Limity!$D$5," Data gotowości zbyt późna lub wypełnona nieprawidłowo.","")&amp;
IF(OR(ROUND(K380,2)&lt;=0,ROUND(Q380,2)&lt;=0,ROUND(M380,2)&lt;=0,ROUND(S380,2)&lt;=0,ROUND(H380,2)&lt;=0)," Co najmniej jedna wartość nie jest większa od zera.","")&amp;
IF(K380&gt;Limity!$D$6," Abonament za Usługę TD w Wariancie A ponad limit.","")&amp;
IF(Q380&gt;Limity!$D$7," Abonament za Usługę TD w Wariancie B ponad limit.","")&amp;
IF(Q380-K380&gt;Limity!$D$8," Różnica wartości abonamentów za Usługę TD wariantów A i B ponad limit.","")&amp;
IF(M380&gt;Limity!$D$9," Abonament za zwiększenie przepustowości w Wariancie A ponad limit.","")&amp;
IF(S380&gt;Limity!$D$10," Abonament za zwiększenie przepustowości w Wariancie B ponad limit.","")&amp;
IF(J380=""," Nie wskazano PWR. ",IF(ISERROR(VLOOKUP(J380,'Listy punktów styku'!$B$11:$B$41,1,FALSE))," Nie wskazano PWR z listy.",""))&amp;
IF(P380=""," Nie wskazano FPS. ",IF(ISERROR(VLOOKUP(P380,'Listy punktów styku'!$B$44:$B$61,1,FALSE))," Nie wskazano FPS z listy.","")))</f>
        <v/>
      </c>
    </row>
    <row r="381" spans="1:22" x14ac:dyDescent="0.35">
      <c r="A381" s="122"/>
      <c r="B381" s="123"/>
      <c r="C381" s="124"/>
      <c r="D381" s="124"/>
      <c r="E381" s="125"/>
      <c r="F381" s="123"/>
      <c r="G381" s="126"/>
      <c r="H381" s="127"/>
      <c r="I381" s="128">
        <f t="shared" si="82"/>
        <v>0</v>
      </c>
      <c r="J381" s="129"/>
      <c r="K381" s="127"/>
      <c r="L381" s="130">
        <f t="shared" si="76"/>
        <v>0</v>
      </c>
      <c r="M381" s="131"/>
      <c r="N381" s="130">
        <f t="shared" si="77"/>
        <v>0</v>
      </c>
      <c r="O381" s="130">
        <f t="shared" si="78"/>
        <v>0</v>
      </c>
      <c r="P381" s="129"/>
      <c r="Q381" s="127"/>
      <c r="R381" s="130">
        <f t="shared" si="79"/>
        <v>0</v>
      </c>
      <c r="S381" s="127"/>
      <c r="T381" s="130">
        <f t="shared" si="80"/>
        <v>0</v>
      </c>
      <c r="U381" s="128">
        <f t="shared" si="81"/>
        <v>0</v>
      </c>
      <c r="V381" s="5" t="str">
        <f>IF(COUNTBLANK(G381:H381)+COUNTBLANK(J381:K381)+COUNTBLANK(M381:M381)+COUNTBLANK(P381:Q381)+COUNTBLANK(S381:S381)=8,"",
IF(G381&lt;Limity!$C$5," Data gotowości zbyt wczesna lub nie uzupełniona.","")&amp;
IF(G381&gt;Limity!$D$5," Data gotowości zbyt późna lub wypełnona nieprawidłowo.","")&amp;
IF(OR(ROUND(K381,2)&lt;=0,ROUND(Q381,2)&lt;=0,ROUND(M381,2)&lt;=0,ROUND(S381,2)&lt;=0,ROUND(H381,2)&lt;=0)," Co najmniej jedna wartość nie jest większa od zera.","")&amp;
IF(K381&gt;Limity!$D$6," Abonament za Usługę TD w Wariancie A ponad limit.","")&amp;
IF(Q381&gt;Limity!$D$7," Abonament za Usługę TD w Wariancie B ponad limit.","")&amp;
IF(Q381-K381&gt;Limity!$D$8," Różnica wartości abonamentów za Usługę TD wariantów A i B ponad limit.","")&amp;
IF(M381&gt;Limity!$D$9," Abonament za zwiększenie przepustowości w Wariancie A ponad limit.","")&amp;
IF(S381&gt;Limity!$D$10," Abonament za zwiększenie przepustowości w Wariancie B ponad limit.","")&amp;
IF(J381=""," Nie wskazano PWR. ",IF(ISERROR(VLOOKUP(J381,'Listy punktów styku'!$B$11:$B$41,1,FALSE))," Nie wskazano PWR z listy.",""))&amp;
IF(P381=""," Nie wskazano FPS. ",IF(ISERROR(VLOOKUP(P381,'Listy punktów styku'!$B$44:$B$61,1,FALSE))," Nie wskazano FPS z listy.","")))</f>
        <v/>
      </c>
    </row>
    <row r="382" spans="1:22" x14ac:dyDescent="0.35">
      <c r="A382" s="122"/>
      <c r="B382" s="123"/>
      <c r="C382" s="124"/>
      <c r="D382" s="124"/>
      <c r="E382" s="125"/>
      <c r="F382" s="123"/>
      <c r="G382" s="126"/>
      <c r="H382" s="127"/>
      <c r="I382" s="128">
        <f t="shared" si="82"/>
        <v>0</v>
      </c>
      <c r="J382" s="129"/>
      <c r="K382" s="127"/>
      <c r="L382" s="130">
        <f t="shared" si="76"/>
        <v>0</v>
      </c>
      <c r="M382" s="131"/>
      <c r="N382" s="130">
        <f t="shared" si="77"/>
        <v>0</v>
      </c>
      <c r="O382" s="130">
        <f t="shared" si="78"/>
        <v>0</v>
      </c>
      <c r="P382" s="129"/>
      <c r="Q382" s="127"/>
      <c r="R382" s="130">
        <f t="shared" si="79"/>
        <v>0</v>
      </c>
      <c r="S382" s="127"/>
      <c r="T382" s="130">
        <f t="shared" si="80"/>
        <v>0</v>
      </c>
      <c r="U382" s="128">
        <f t="shared" si="81"/>
        <v>0</v>
      </c>
      <c r="V382" s="5" t="str">
        <f>IF(COUNTBLANK(G382:H382)+COUNTBLANK(J382:K382)+COUNTBLANK(M382:M382)+COUNTBLANK(P382:Q382)+COUNTBLANK(S382:S382)=8,"",
IF(G382&lt;Limity!$C$5," Data gotowości zbyt wczesna lub nie uzupełniona.","")&amp;
IF(G382&gt;Limity!$D$5," Data gotowości zbyt późna lub wypełnona nieprawidłowo.","")&amp;
IF(OR(ROUND(K382,2)&lt;=0,ROUND(Q382,2)&lt;=0,ROUND(M382,2)&lt;=0,ROUND(S382,2)&lt;=0,ROUND(H382,2)&lt;=0)," Co najmniej jedna wartość nie jest większa od zera.","")&amp;
IF(K382&gt;Limity!$D$6," Abonament za Usługę TD w Wariancie A ponad limit.","")&amp;
IF(Q382&gt;Limity!$D$7," Abonament za Usługę TD w Wariancie B ponad limit.","")&amp;
IF(Q382-K382&gt;Limity!$D$8," Różnica wartości abonamentów za Usługę TD wariantów A i B ponad limit.","")&amp;
IF(M382&gt;Limity!$D$9," Abonament za zwiększenie przepustowości w Wariancie A ponad limit.","")&amp;
IF(S382&gt;Limity!$D$10," Abonament za zwiększenie przepustowości w Wariancie B ponad limit.","")&amp;
IF(J382=""," Nie wskazano PWR. ",IF(ISERROR(VLOOKUP(J382,'Listy punktów styku'!$B$11:$B$41,1,FALSE))," Nie wskazano PWR z listy.",""))&amp;
IF(P382=""," Nie wskazano FPS. ",IF(ISERROR(VLOOKUP(P382,'Listy punktów styku'!$B$44:$B$61,1,FALSE))," Nie wskazano FPS z listy.","")))</f>
        <v/>
      </c>
    </row>
    <row r="383" spans="1:22" x14ac:dyDescent="0.35">
      <c r="A383" s="122"/>
      <c r="B383" s="123"/>
      <c r="C383" s="124"/>
      <c r="D383" s="124"/>
      <c r="E383" s="125"/>
      <c r="F383" s="123"/>
      <c r="G383" s="126"/>
      <c r="H383" s="127"/>
      <c r="I383" s="128">
        <f t="shared" si="82"/>
        <v>0</v>
      </c>
      <c r="J383" s="129"/>
      <c r="K383" s="127"/>
      <c r="L383" s="130">
        <f t="shared" si="76"/>
        <v>0</v>
      </c>
      <c r="M383" s="131"/>
      <c r="N383" s="130">
        <f t="shared" si="77"/>
        <v>0</v>
      </c>
      <c r="O383" s="130">
        <f t="shared" si="78"/>
        <v>0</v>
      </c>
      <c r="P383" s="129"/>
      <c r="Q383" s="127"/>
      <c r="R383" s="130">
        <f t="shared" si="79"/>
        <v>0</v>
      </c>
      <c r="S383" s="127"/>
      <c r="T383" s="130">
        <f t="shared" si="80"/>
        <v>0</v>
      </c>
      <c r="U383" s="128">
        <f t="shared" si="81"/>
        <v>0</v>
      </c>
      <c r="V383" s="5" t="str">
        <f>IF(COUNTBLANK(G383:H383)+COUNTBLANK(J383:K383)+COUNTBLANK(M383:M383)+COUNTBLANK(P383:Q383)+COUNTBLANK(S383:S383)=8,"",
IF(G383&lt;Limity!$C$5," Data gotowości zbyt wczesna lub nie uzupełniona.","")&amp;
IF(G383&gt;Limity!$D$5," Data gotowości zbyt późna lub wypełnona nieprawidłowo.","")&amp;
IF(OR(ROUND(K383,2)&lt;=0,ROUND(Q383,2)&lt;=0,ROUND(M383,2)&lt;=0,ROUND(S383,2)&lt;=0,ROUND(H383,2)&lt;=0)," Co najmniej jedna wartość nie jest większa od zera.","")&amp;
IF(K383&gt;Limity!$D$6," Abonament za Usługę TD w Wariancie A ponad limit.","")&amp;
IF(Q383&gt;Limity!$D$7," Abonament za Usługę TD w Wariancie B ponad limit.","")&amp;
IF(Q383-K383&gt;Limity!$D$8," Różnica wartości abonamentów za Usługę TD wariantów A i B ponad limit.","")&amp;
IF(M383&gt;Limity!$D$9," Abonament za zwiększenie przepustowości w Wariancie A ponad limit.","")&amp;
IF(S383&gt;Limity!$D$10," Abonament za zwiększenie przepustowości w Wariancie B ponad limit.","")&amp;
IF(J383=""," Nie wskazano PWR. ",IF(ISERROR(VLOOKUP(J383,'Listy punktów styku'!$B$11:$B$41,1,FALSE))," Nie wskazano PWR z listy.",""))&amp;
IF(P383=""," Nie wskazano FPS. ",IF(ISERROR(VLOOKUP(P383,'Listy punktów styku'!$B$44:$B$61,1,FALSE))," Nie wskazano FPS z listy.","")))</f>
        <v/>
      </c>
    </row>
    <row r="384" spans="1:22" x14ac:dyDescent="0.35">
      <c r="A384" s="122"/>
      <c r="B384" s="123"/>
      <c r="C384" s="124"/>
      <c r="D384" s="124"/>
      <c r="E384" s="125"/>
      <c r="F384" s="123"/>
      <c r="G384" s="126"/>
      <c r="H384" s="127"/>
      <c r="I384" s="128">
        <f t="shared" si="82"/>
        <v>0</v>
      </c>
      <c r="J384" s="129"/>
      <c r="K384" s="127"/>
      <c r="L384" s="130">
        <f t="shared" si="76"/>
        <v>0</v>
      </c>
      <c r="M384" s="131"/>
      <c r="N384" s="130">
        <f t="shared" si="77"/>
        <v>0</v>
      </c>
      <c r="O384" s="130">
        <f t="shared" si="78"/>
        <v>0</v>
      </c>
      <c r="P384" s="129"/>
      <c r="Q384" s="127"/>
      <c r="R384" s="130">
        <f t="shared" si="79"/>
        <v>0</v>
      </c>
      <c r="S384" s="127"/>
      <c r="T384" s="130">
        <f t="shared" si="80"/>
        <v>0</v>
      </c>
      <c r="U384" s="128">
        <f t="shared" si="81"/>
        <v>0</v>
      </c>
      <c r="V384" s="5" t="str">
        <f>IF(COUNTBLANK(G384:H384)+COUNTBLANK(J384:K384)+COUNTBLANK(M384:M384)+COUNTBLANK(P384:Q384)+COUNTBLANK(S384:S384)=8,"",
IF(G384&lt;Limity!$C$5," Data gotowości zbyt wczesna lub nie uzupełniona.","")&amp;
IF(G384&gt;Limity!$D$5," Data gotowości zbyt późna lub wypełnona nieprawidłowo.","")&amp;
IF(OR(ROUND(K384,2)&lt;=0,ROUND(Q384,2)&lt;=0,ROUND(M384,2)&lt;=0,ROUND(S384,2)&lt;=0,ROUND(H384,2)&lt;=0)," Co najmniej jedna wartość nie jest większa od zera.","")&amp;
IF(K384&gt;Limity!$D$6," Abonament za Usługę TD w Wariancie A ponad limit.","")&amp;
IF(Q384&gt;Limity!$D$7," Abonament za Usługę TD w Wariancie B ponad limit.","")&amp;
IF(Q384-K384&gt;Limity!$D$8," Różnica wartości abonamentów za Usługę TD wariantów A i B ponad limit.","")&amp;
IF(M384&gt;Limity!$D$9," Abonament za zwiększenie przepustowości w Wariancie A ponad limit.","")&amp;
IF(S384&gt;Limity!$D$10," Abonament za zwiększenie przepustowości w Wariancie B ponad limit.","")&amp;
IF(J384=""," Nie wskazano PWR. ",IF(ISERROR(VLOOKUP(J384,'Listy punktów styku'!$B$11:$B$41,1,FALSE))," Nie wskazano PWR z listy.",""))&amp;
IF(P384=""," Nie wskazano FPS. ",IF(ISERROR(VLOOKUP(P384,'Listy punktów styku'!$B$44:$B$61,1,FALSE))," Nie wskazano FPS z listy.","")))</f>
        <v/>
      </c>
    </row>
    <row r="385" spans="1:22" x14ac:dyDescent="0.35">
      <c r="A385" s="122"/>
      <c r="B385" s="123"/>
      <c r="C385" s="124"/>
      <c r="D385" s="124"/>
      <c r="E385" s="125"/>
      <c r="F385" s="123"/>
      <c r="G385" s="126"/>
      <c r="H385" s="127"/>
      <c r="I385" s="128">
        <f t="shared" si="82"/>
        <v>0</v>
      </c>
      <c r="J385" s="129"/>
      <c r="K385" s="127"/>
      <c r="L385" s="130">
        <f t="shared" si="76"/>
        <v>0</v>
      </c>
      <c r="M385" s="131"/>
      <c r="N385" s="130">
        <f t="shared" si="77"/>
        <v>0</v>
      </c>
      <c r="O385" s="130">
        <f t="shared" si="78"/>
        <v>0</v>
      </c>
      <c r="P385" s="129"/>
      <c r="Q385" s="127"/>
      <c r="R385" s="130">
        <f t="shared" si="79"/>
        <v>0</v>
      </c>
      <c r="S385" s="127"/>
      <c r="T385" s="130">
        <f t="shared" si="80"/>
        <v>0</v>
      </c>
      <c r="U385" s="128">
        <f t="shared" si="81"/>
        <v>0</v>
      </c>
      <c r="V385" s="5" t="str">
        <f>IF(COUNTBLANK(G385:H385)+COUNTBLANK(J385:K385)+COUNTBLANK(M385:M385)+COUNTBLANK(P385:Q385)+COUNTBLANK(S385:S385)=8,"",
IF(G385&lt;Limity!$C$5," Data gotowości zbyt wczesna lub nie uzupełniona.","")&amp;
IF(G385&gt;Limity!$D$5," Data gotowości zbyt późna lub wypełnona nieprawidłowo.","")&amp;
IF(OR(ROUND(K385,2)&lt;=0,ROUND(Q385,2)&lt;=0,ROUND(M385,2)&lt;=0,ROUND(S385,2)&lt;=0,ROUND(H385,2)&lt;=0)," Co najmniej jedna wartość nie jest większa od zera.","")&amp;
IF(K385&gt;Limity!$D$6," Abonament za Usługę TD w Wariancie A ponad limit.","")&amp;
IF(Q385&gt;Limity!$D$7," Abonament za Usługę TD w Wariancie B ponad limit.","")&amp;
IF(Q385-K385&gt;Limity!$D$8," Różnica wartości abonamentów za Usługę TD wariantów A i B ponad limit.","")&amp;
IF(M385&gt;Limity!$D$9," Abonament za zwiększenie przepustowości w Wariancie A ponad limit.","")&amp;
IF(S385&gt;Limity!$D$10," Abonament za zwiększenie przepustowości w Wariancie B ponad limit.","")&amp;
IF(J385=""," Nie wskazano PWR. ",IF(ISERROR(VLOOKUP(J385,'Listy punktów styku'!$B$11:$B$41,1,FALSE))," Nie wskazano PWR z listy.",""))&amp;
IF(P385=""," Nie wskazano FPS. ",IF(ISERROR(VLOOKUP(P385,'Listy punktów styku'!$B$44:$B$61,1,FALSE))," Nie wskazano FPS z listy.","")))</f>
        <v/>
      </c>
    </row>
    <row r="386" spans="1:22" x14ac:dyDescent="0.35">
      <c r="A386" s="122"/>
      <c r="B386" s="123"/>
      <c r="C386" s="124"/>
      <c r="D386" s="124"/>
      <c r="E386" s="125"/>
      <c r="F386" s="123"/>
      <c r="G386" s="126"/>
      <c r="H386" s="127"/>
      <c r="I386" s="128">
        <f t="shared" si="82"/>
        <v>0</v>
      </c>
      <c r="J386" s="129"/>
      <c r="K386" s="127"/>
      <c r="L386" s="130">
        <f t="shared" si="76"/>
        <v>0</v>
      </c>
      <c r="M386" s="131"/>
      <c r="N386" s="130">
        <f t="shared" si="77"/>
        <v>0</v>
      </c>
      <c r="O386" s="130">
        <f t="shared" si="78"/>
        <v>0</v>
      </c>
      <c r="P386" s="129"/>
      <c r="Q386" s="127"/>
      <c r="R386" s="130">
        <f t="shared" si="79"/>
        <v>0</v>
      </c>
      <c r="S386" s="127"/>
      <c r="T386" s="130">
        <f t="shared" si="80"/>
        <v>0</v>
      </c>
      <c r="U386" s="128">
        <f t="shared" si="81"/>
        <v>0</v>
      </c>
      <c r="V386" s="5" t="str">
        <f>IF(COUNTBLANK(G386:H386)+COUNTBLANK(J386:K386)+COUNTBLANK(M386:M386)+COUNTBLANK(P386:Q386)+COUNTBLANK(S386:S386)=8,"",
IF(G386&lt;Limity!$C$5," Data gotowości zbyt wczesna lub nie uzupełniona.","")&amp;
IF(G386&gt;Limity!$D$5," Data gotowości zbyt późna lub wypełnona nieprawidłowo.","")&amp;
IF(OR(ROUND(K386,2)&lt;=0,ROUND(Q386,2)&lt;=0,ROUND(M386,2)&lt;=0,ROUND(S386,2)&lt;=0,ROUND(H386,2)&lt;=0)," Co najmniej jedna wartość nie jest większa od zera.","")&amp;
IF(K386&gt;Limity!$D$6," Abonament za Usługę TD w Wariancie A ponad limit.","")&amp;
IF(Q386&gt;Limity!$D$7," Abonament za Usługę TD w Wariancie B ponad limit.","")&amp;
IF(Q386-K386&gt;Limity!$D$8," Różnica wartości abonamentów za Usługę TD wariantów A i B ponad limit.","")&amp;
IF(M386&gt;Limity!$D$9," Abonament za zwiększenie przepustowości w Wariancie A ponad limit.","")&amp;
IF(S386&gt;Limity!$D$10," Abonament za zwiększenie przepustowości w Wariancie B ponad limit.","")&amp;
IF(J386=""," Nie wskazano PWR. ",IF(ISERROR(VLOOKUP(J386,'Listy punktów styku'!$B$11:$B$41,1,FALSE))," Nie wskazano PWR z listy.",""))&amp;
IF(P386=""," Nie wskazano FPS. ",IF(ISERROR(VLOOKUP(P386,'Listy punktów styku'!$B$44:$B$61,1,FALSE))," Nie wskazano FPS z listy.","")))</f>
        <v/>
      </c>
    </row>
    <row r="387" spans="1:22" x14ac:dyDescent="0.35">
      <c r="A387" s="122"/>
      <c r="B387" s="123"/>
      <c r="C387" s="124"/>
      <c r="D387" s="124"/>
      <c r="E387" s="125"/>
      <c r="F387" s="123"/>
      <c r="G387" s="126"/>
      <c r="H387" s="127"/>
      <c r="I387" s="128">
        <f t="shared" si="82"/>
        <v>0</v>
      </c>
      <c r="J387" s="129"/>
      <c r="K387" s="127"/>
      <c r="L387" s="130">
        <f t="shared" si="76"/>
        <v>0</v>
      </c>
      <c r="M387" s="131"/>
      <c r="N387" s="130">
        <f t="shared" si="77"/>
        <v>0</v>
      </c>
      <c r="O387" s="130">
        <f t="shared" si="78"/>
        <v>0</v>
      </c>
      <c r="P387" s="129"/>
      <c r="Q387" s="127"/>
      <c r="R387" s="130">
        <f t="shared" si="79"/>
        <v>0</v>
      </c>
      <c r="S387" s="127"/>
      <c r="T387" s="130">
        <f t="shared" si="80"/>
        <v>0</v>
      </c>
      <c r="U387" s="128">
        <f t="shared" si="81"/>
        <v>0</v>
      </c>
      <c r="V387" s="5" t="str">
        <f>IF(COUNTBLANK(G387:H387)+COUNTBLANK(J387:K387)+COUNTBLANK(M387:M387)+COUNTBLANK(P387:Q387)+COUNTBLANK(S387:S387)=8,"",
IF(G387&lt;Limity!$C$5," Data gotowości zbyt wczesna lub nie uzupełniona.","")&amp;
IF(G387&gt;Limity!$D$5," Data gotowości zbyt późna lub wypełnona nieprawidłowo.","")&amp;
IF(OR(ROUND(K387,2)&lt;=0,ROUND(Q387,2)&lt;=0,ROUND(M387,2)&lt;=0,ROUND(S387,2)&lt;=0,ROUND(H387,2)&lt;=0)," Co najmniej jedna wartość nie jest większa od zera.","")&amp;
IF(K387&gt;Limity!$D$6," Abonament za Usługę TD w Wariancie A ponad limit.","")&amp;
IF(Q387&gt;Limity!$D$7," Abonament za Usługę TD w Wariancie B ponad limit.","")&amp;
IF(Q387-K387&gt;Limity!$D$8," Różnica wartości abonamentów za Usługę TD wariantów A i B ponad limit.","")&amp;
IF(M387&gt;Limity!$D$9," Abonament za zwiększenie przepustowości w Wariancie A ponad limit.","")&amp;
IF(S387&gt;Limity!$D$10," Abonament za zwiększenie przepustowości w Wariancie B ponad limit.","")&amp;
IF(J387=""," Nie wskazano PWR. ",IF(ISERROR(VLOOKUP(J387,'Listy punktów styku'!$B$11:$B$41,1,FALSE))," Nie wskazano PWR z listy.",""))&amp;
IF(P387=""," Nie wskazano FPS. ",IF(ISERROR(VLOOKUP(P387,'Listy punktów styku'!$B$44:$B$61,1,FALSE))," Nie wskazano FPS z listy.","")))</f>
        <v/>
      </c>
    </row>
    <row r="388" spans="1:22" x14ac:dyDescent="0.35">
      <c r="A388" s="122"/>
      <c r="B388" s="123"/>
      <c r="C388" s="124"/>
      <c r="D388" s="124"/>
      <c r="E388" s="125"/>
      <c r="F388" s="123"/>
      <c r="G388" s="126"/>
      <c r="H388" s="127"/>
      <c r="I388" s="128">
        <f t="shared" si="82"/>
        <v>0</v>
      </c>
      <c r="J388" s="129"/>
      <c r="K388" s="127"/>
      <c r="L388" s="130">
        <f t="shared" si="76"/>
        <v>0</v>
      </c>
      <c r="M388" s="131"/>
      <c r="N388" s="130">
        <f t="shared" si="77"/>
        <v>0</v>
      </c>
      <c r="O388" s="130">
        <f t="shared" si="78"/>
        <v>0</v>
      </c>
      <c r="P388" s="129"/>
      <c r="Q388" s="127"/>
      <c r="R388" s="130">
        <f t="shared" si="79"/>
        <v>0</v>
      </c>
      <c r="S388" s="127"/>
      <c r="T388" s="130">
        <f t="shared" si="80"/>
        <v>0</v>
      </c>
      <c r="U388" s="128">
        <f t="shared" si="81"/>
        <v>0</v>
      </c>
      <c r="V388" s="5" t="str">
        <f>IF(COUNTBLANK(G388:H388)+COUNTBLANK(J388:K388)+COUNTBLANK(M388:M388)+COUNTBLANK(P388:Q388)+COUNTBLANK(S388:S388)=8,"",
IF(G388&lt;Limity!$C$5," Data gotowości zbyt wczesna lub nie uzupełniona.","")&amp;
IF(G388&gt;Limity!$D$5," Data gotowości zbyt późna lub wypełnona nieprawidłowo.","")&amp;
IF(OR(ROUND(K388,2)&lt;=0,ROUND(Q388,2)&lt;=0,ROUND(M388,2)&lt;=0,ROUND(S388,2)&lt;=0,ROUND(H388,2)&lt;=0)," Co najmniej jedna wartość nie jest większa od zera.","")&amp;
IF(K388&gt;Limity!$D$6," Abonament za Usługę TD w Wariancie A ponad limit.","")&amp;
IF(Q388&gt;Limity!$D$7," Abonament za Usługę TD w Wariancie B ponad limit.","")&amp;
IF(Q388-K388&gt;Limity!$D$8," Różnica wartości abonamentów za Usługę TD wariantów A i B ponad limit.","")&amp;
IF(M388&gt;Limity!$D$9," Abonament za zwiększenie przepustowości w Wariancie A ponad limit.","")&amp;
IF(S388&gt;Limity!$D$10," Abonament za zwiększenie przepustowości w Wariancie B ponad limit.","")&amp;
IF(J388=""," Nie wskazano PWR. ",IF(ISERROR(VLOOKUP(J388,'Listy punktów styku'!$B$11:$B$41,1,FALSE))," Nie wskazano PWR z listy.",""))&amp;
IF(P388=""," Nie wskazano FPS. ",IF(ISERROR(VLOOKUP(P388,'Listy punktów styku'!$B$44:$B$61,1,FALSE))," Nie wskazano FPS z listy.","")))</f>
        <v/>
      </c>
    </row>
    <row r="389" spans="1:22" x14ac:dyDescent="0.35">
      <c r="A389" s="122"/>
      <c r="B389" s="123"/>
      <c r="C389" s="124"/>
      <c r="D389" s="124"/>
      <c r="E389" s="125"/>
      <c r="F389" s="123"/>
      <c r="G389" s="126"/>
      <c r="H389" s="127"/>
      <c r="I389" s="128">
        <f t="shared" si="82"/>
        <v>0</v>
      </c>
      <c r="J389" s="129"/>
      <c r="K389" s="127"/>
      <c r="L389" s="130">
        <f t="shared" si="76"/>
        <v>0</v>
      </c>
      <c r="M389" s="131"/>
      <c r="N389" s="130">
        <f t="shared" si="77"/>
        <v>0</v>
      </c>
      <c r="O389" s="130">
        <f t="shared" si="78"/>
        <v>0</v>
      </c>
      <c r="P389" s="129"/>
      <c r="Q389" s="127"/>
      <c r="R389" s="130">
        <f t="shared" si="79"/>
        <v>0</v>
      </c>
      <c r="S389" s="127"/>
      <c r="T389" s="130">
        <f t="shared" si="80"/>
        <v>0</v>
      </c>
      <c r="U389" s="128">
        <f t="shared" si="81"/>
        <v>0</v>
      </c>
      <c r="V389" s="5" t="str">
        <f>IF(COUNTBLANK(G389:H389)+COUNTBLANK(J389:K389)+COUNTBLANK(M389:M389)+COUNTBLANK(P389:Q389)+COUNTBLANK(S389:S389)=8,"",
IF(G389&lt;Limity!$C$5," Data gotowości zbyt wczesna lub nie uzupełniona.","")&amp;
IF(G389&gt;Limity!$D$5," Data gotowości zbyt późna lub wypełnona nieprawidłowo.","")&amp;
IF(OR(ROUND(K389,2)&lt;=0,ROUND(Q389,2)&lt;=0,ROUND(M389,2)&lt;=0,ROUND(S389,2)&lt;=0,ROUND(H389,2)&lt;=0)," Co najmniej jedna wartość nie jest większa od zera.","")&amp;
IF(K389&gt;Limity!$D$6," Abonament za Usługę TD w Wariancie A ponad limit.","")&amp;
IF(Q389&gt;Limity!$D$7," Abonament za Usługę TD w Wariancie B ponad limit.","")&amp;
IF(Q389-K389&gt;Limity!$D$8," Różnica wartości abonamentów za Usługę TD wariantów A i B ponad limit.","")&amp;
IF(M389&gt;Limity!$D$9," Abonament za zwiększenie przepustowości w Wariancie A ponad limit.","")&amp;
IF(S389&gt;Limity!$D$10," Abonament za zwiększenie przepustowości w Wariancie B ponad limit.","")&amp;
IF(J389=""," Nie wskazano PWR. ",IF(ISERROR(VLOOKUP(J389,'Listy punktów styku'!$B$11:$B$41,1,FALSE))," Nie wskazano PWR z listy.",""))&amp;
IF(P389=""," Nie wskazano FPS. ",IF(ISERROR(VLOOKUP(P389,'Listy punktów styku'!$B$44:$B$61,1,FALSE))," Nie wskazano FPS z listy.","")))</f>
        <v/>
      </c>
    </row>
    <row r="390" spans="1:22" x14ac:dyDescent="0.35">
      <c r="A390" s="122"/>
      <c r="B390" s="123"/>
      <c r="C390" s="124"/>
      <c r="D390" s="124"/>
      <c r="E390" s="125"/>
      <c r="F390" s="123"/>
      <c r="G390" s="126"/>
      <c r="H390" s="127"/>
      <c r="I390" s="128">
        <f t="shared" si="82"/>
        <v>0</v>
      </c>
      <c r="J390" s="129"/>
      <c r="K390" s="127"/>
      <c r="L390" s="130">
        <f t="shared" si="76"/>
        <v>0</v>
      </c>
      <c r="M390" s="131"/>
      <c r="N390" s="130">
        <f t="shared" si="77"/>
        <v>0</v>
      </c>
      <c r="O390" s="130">
        <f t="shared" si="78"/>
        <v>0</v>
      </c>
      <c r="P390" s="129"/>
      <c r="Q390" s="127"/>
      <c r="R390" s="130">
        <f t="shared" si="79"/>
        <v>0</v>
      </c>
      <c r="S390" s="127"/>
      <c r="T390" s="130">
        <f t="shared" si="80"/>
        <v>0</v>
      </c>
      <c r="U390" s="128">
        <f t="shared" si="81"/>
        <v>0</v>
      </c>
      <c r="V390" s="5" t="str">
        <f>IF(COUNTBLANK(G390:H390)+COUNTBLANK(J390:K390)+COUNTBLANK(M390:M390)+COUNTBLANK(P390:Q390)+COUNTBLANK(S390:S390)=8,"",
IF(G390&lt;Limity!$C$5," Data gotowości zbyt wczesna lub nie uzupełniona.","")&amp;
IF(G390&gt;Limity!$D$5," Data gotowości zbyt późna lub wypełnona nieprawidłowo.","")&amp;
IF(OR(ROUND(K390,2)&lt;=0,ROUND(Q390,2)&lt;=0,ROUND(M390,2)&lt;=0,ROUND(S390,2)&lt;=0,ROUND(H390,2)&lt;=0)," Co najmniej jedna wartość nie jest większa od zera.","")&amp;
IF(K390&gt;Limity!$D$6," Abonament za Usługę TD w Wariancie A ponad limit.","")&amp;
IF(Q390&gt;Limity!$D$7," Abonament za Usługę TD w Wariancie B ponad limit.","")&amp;
IF(Q390-K390&gt;Limity!$D$8," Różnica wartości abonamentów za Usługę TD wariantów A i B ponad limit.","")&amp;
IF(M390&gt;Limity!$D$9," Abonament za zwiększenie przepustowości w Wariancie A ponad limit.","")&amp;
IF(S390&gt;Limity!$D$10," Abonament za zwiększenie przepustowości w Wariancie B ponad limit.","")&amp;
IF(J390=""," Nie wskazano PWR. ",IF(ISERROR(VLOOKUP(J390,'Listy punktów styku'!$B$11:$B$41,1,FALSE))," Nie wskazano PWR z listy.",""))&amp;
IF(P390=""," Nie wskazano FPS. ",IF(ISERROR(VLOOKUP(P390,'Listy punktów styku'!$B$44:$B$61,1,FALSE))," Nie wskazano FPS z listy.","")))</f>
        <v/>
      </c>
    </row>
    <row r="391" spans="1:22" x14ac:dyDescent="0.35">
      <c r="A391" s="122"/>
      <c r="B391" s="123"/>
      <c r="C391" s="124"/>
      <c r="D391" s="124"/>
      <c r="E391" s="125"/>
      <c r="F391" s="123"/>
      <c r="G391" s="126"/>
      <c r="H391" s="127"/>
      <c r="I391" s="128">
        <f t="shared" si="82"/>
        <v>0</v>
      </c>
      <c r="J391" s="129"/>
      <c r="K391" s="127"/>
      <c r="L391" s="130">
        <f t="shared" si="76"/>
        <v>0</v>
      </c>
      <c r="M391" s="131"/>
      <c r="N391" s="130">
        <f t="shared" si="77"/>
        <v>0</v>
      </c>
      <c r="O391" s="130">
        <f t="shared" si="78"/>
        <v>0</v>
      </c>
      <c r="P391" s="129"/>
      <c r="Q391" s="127"/>
      <c r="R391" s="130">
        <f t="shared" si="79"/>
        <v>0</v>
      </c>
      <c r="S391" s="127"/>
      <c r="T391" s="130">
        <f t="shared" si="80"/>
        <v>0</v>
      </c>
      <c r="U391" s="128">
        <f t="shared" si="81"/>
        <v>0</v>
      </c>
      <c r="V391" s="5" t="str">
        <f>IF(COUNTBLANK(G391:H391)+COUNTBLANK(J391:K391)+COUNTBLANK(M391:M391)+COUNTBLANK(P391:Q391)+COUNTBLANK(S391:S391)=8,"",
IF(G391&lt;Limity!$C$5," Data gotowości zbyt wczesna lub nie uzupełniona.","")&amp;
IF(G391&gt;Limity!$D$5," Data gotowości zbyt późna lub wypełnona nieprawidłowo.","")&amp;
IF(OR(ROUND(K391,2)&lt;=0,ROUND(Q391,2)&lt;=0,ROUND(M391,2)&lt;=0,ROUND(S391,2)&lt;=0,ROUND(H391,2)&lt;=0)," Co najmniej jedna wartość nie jest większa od zera.","")&amp;
IF(K391&gt;Limity!$D$6," Abonament za Usługę TD w Wariancie A ponad limit.","")&amp;
IF(Q391&gt;Limity!$D$7," Abonament za Usługę TD w Wariancie B ponad limit.","")&amp;
IF(Q391-K391&gt;Limity!$D$8," Różnica wartości abonamentów za Usługę TD wariantów A i B ponad limit.","")&amp;
IF(M391&gt;Limity!$D$9," Abonament za zwiększenie przepustowości w Wariancie A ponad limit.","")&amp;
IF(S391&gt;Limity!$D$10," Abonament za zwiększenie przepustowości w Wariancie B ponad limit.","")&amp;
IF(J391=""," Nie wskazano PWR. ",IF(ISERROR(VLOOKUP(J391,'Listy punktów styku'!$B$11:$B$41,1,FALSE))," Nie wskazano PWR z listy.",""))&amp;
IF(P391=""," Nie wskazano FPS. ",IF(ISERROR(VLOOKUP(P391,'Listy punktów styku'!$B$44:$B$61,1,FALSE))," Nie wskazano FPS z listy.","")))</f>
        <v/>
      </c>
    </row>
    <row r="392" spans="1:22" x14ac:dyDescent="0.35">
      <c r="A392" s="122"/>
      <c r="B392" s="123"/>
      <c r="C392" s="124"/>
      <c r="D392" s="124"/>
      <c r="E392" s="125"/>
      <c r="F392" s="123"/>
      <c r="G392" s="126"/>
      <c r="H392" s="127"/>
      <c r="I392" s="128">
        <f t="shared" si="82"/>
        <v>0</v>
      </c>
      <c r="J392" s="129"/>
      <c r="K392" s="127"/>
      <c r="L392" s="130">
        <f t="shared" si="76"/>
        <v>0</v>
      </c>
      <c r="M392" s="131"/>
      <c r="N392" s="130">
        <f t="shared" si="77"/>
        <v>0</v>
      </c>
      <c r="O392" s="130">
        <f t="shared" si="78"/>
        <v>0</v>
      </c>
      <c r="P392" s="129"/>
      <c r="Q392" s="127"/>
      <c r="R392" s="130">
        <f t="shared" si="79"/>
        <v>0</v>
      </c>
      <c r="S392" s="127"/>
      <c r="T392" s="130">
        <f t="shared" si="80"/>
        <v>0</v>
      </c>
      <c r="U392" s="128">
        <f t="shared" si="81"/>
        <v>0</v>
      </c>
      <c r="V392" s="5" t="str">
        <f>IF(COUNTBLANK(G392:H392)+COUNTBLANK(J392:K392)+COUNTBLANK(M392:M392)+COUNTBLANK(P392:Q392)+COUNTBLANK(S392:S392)=8,"",
IF(G392&lt;Limity!$C$5," Data gotowości zbyt wczesna lub nie uzupełniona.","")&amp;
IF(G392&gt;Limity!$D$5," Data gotowości zbyt późna lub wypełnona nieprawidłowo.","")&amp;
IF(OR(ROUND(K392,2)&lt;=0,ROUND(Q392,2)&lt;=0,ROUND(M392,2)&lt;=0,ROUND(S392,2)&lt;=0,ROUND(H392,2)&lt;=0)," Co najmniej jedna wartość nie jest większa od zera.","")&amp;
IF(K392&gt;Limity!$D$6," Abonament za Usługę TD w Wariancie A ponad limit.","")&amp;
IF(Q392&gt;Limity!$D$7," Abonament za Usługę TD w Wariancie B ponad limit.","")&amp;
IF(Q392-K392&gt;Limity!$D$8," Różnica wartości abonamentów za Usługę TD wariantów A i B ponad limit.","")&amp;
IF(M392&gt;Limity!$D$9," Abonament za zwiększenie przepustowości w Wariancie A ponad limit.","")&amp;
IF(S392&gt;Limity!$D$10," Abonament za zwiększenie przepustowości w Wariancie B ponad limit.","")&amp;
IF(J392=""," Nie wskazano PWR. ",IF(ISERROR(VLOOKUP(J392,'Listy punktów styku'!$B$11:$B$41,1,FALSE))," Nie wskazano PWR z listy.",""))&amp;
IF(P392=""," Nie wskazano FPS. ",IF(ISERROR(VLOOKUP(P392,'Listy punktów styku'!$B$44:$B$61,1,FALSE))," Nie wskazano FPS z listy.","")))</f>
        <v/>
      </c>
    </row>
    <row r="393" spans="1:22" x14ac:dyDescent="0.35">
      <c r="A393" s="122"/>
      <c r="B393" s="123"/>
      <c r="C393" s="124"/>
      <c r="D393" s="124"/>
      <c r="E393" s="125"/>
      <c r="F393" s="123"/>
      <c r="G393" s="126"/>
      <c r="H393" s="127"/>
      <c r="I393" s="128">
        <f t="shared" si="82"/>
        <v>0</v>
      </c>
      <c r="J393" s="129"/>
      <c r="K393" s="127"/>
      <c r="L393" s="130">
        <f t="shared" si="76"/>
        <v>0</v>
      </c>
      <c r="M393" s="131"/>
      <c r="N393" s="130">
        <f t="shared" si="77"/>
        <v>0</v>
      </c>
      <c r="O393" s="130">
        <f t="shared" si="78"/>
        <v>0</v>
      </c>
      <c r="P393" s="129"/>
      <c r="Q393" s="127"/>
      <c r="R393" s="130">
        <f t="shared" si="79"/>
        <v>0</v>
      </c>
      <c r="S393" s="127"/>
      <c r="T393" s="130">
        <f t="shared" si="80"/>
        <v>0</v>
      </c>
      <c r="U393" s="128">
        <f t="shared" si="81"/>
        <v>0</v>
      </c>
      <c r="V393" s="5" t="str">
        <f>IF(COUNTBLANK(G393:H393)+COUNTBLANK(J393:K393)+COUNTBLANK(M393:M393)+COUNTBLANK(P393:Q393)+COUNTBLANK(S393:S393)=8,"",
IF(G393&lt;Limity!$C$5," Data gotowości zbyt wczesna lub nie uzupełniona.","")&amp;
IF(G393&gt;Limity!$D$5," Data gotowości zbyt późna lub wypełnona nieprawidłowo.","")&amp;
IF(OR(ROUND(K393,2)&lt;=0,ROUND(Q393,2)&lt;=0,ROUND(M393,2)&lt;=0,ROUND(S393,2)&lt;=0,ROUND(H393,2)&lt;=0)," Co najmniej jedna wartość nie jest większa od zera.","")&amp;
IF(K393&gt;Limity!$D$6," Abonament za Usługę TD w Wariancie A ponad limit.","")&amp;
IF(Q393&gt;Limity!$D$7," Abonament za Usługę TD w Wariancie B ponad limit.","")&amp;
IF(Q393-K393&gt;Limity!$D$8," Różnica wartości abonamentów za Usługę TD wariantów A i B ponad limit.","")&amp;
IF(M393&gt;Limity!$D$9," Abonament za zwiększenie przepustowości w Wariancie A ponad limit.","")&amp;
IF(S393&gt;Limity!$D$10," Abonament za zwiększenie przepustowości w Wariancie B ponad limit.","")&amp;
IF(J393=""," Nie wskazano PWR. ",IF(ISERROR(VLOOKUP(J393,'Listy punktów styku'!$B$11:$B$41,1,FALSE))," Nie wskazano PWR z listy.",""))&amp;
IF(P393=""," Nie wskazano FPS. ",IF(ISERROR(VLOOKUP(P393,'Listy punktów styku'!$B$44:$B$61,1,FALSE))," Nie wskazano FPS z listy.","")))</f>
        <v/>
      </c>
    </row>
    <row r="394" spans="1:22" x14ac:dyDescent="0.35">
      <c r="A394" s="122"/>
      <c r="B394" s="123"/>
      <c r="C394" s="124"/>
      <c r="D394" s="124"/>
      <c r="E394" s="125"/>
      <c r="F394" s="123"/>
      <c r="G394" s="126"/>
      <c r="H394" s="127"/>
      <c r="I394" s="128">
        <f t="shared" si="82"/>
        <v>0</v>
      </c>
      <c r="J394" s="129"/>
      <c r="K394" s="127"/>
      <c r="L394" s="130">
        <f t="shared" si="76"/>
        <v>0</v>
      </c>
      <c r="M394" s="131"/>
      <c r="N394" s="130">
        <f t="shared" si="77"/>
        <v>0</v>
      </c>
      <c r="O394" s="130">
        <f t="shared" si="78"/>
        <v>0</v>
      </c>
      <c r="P394" s="129"/>
      <c r="Q394" s="127"/>
      <c r="R394" s="130">
        <f t="shared" si="79"/>
        <v>0</v>
      </c>
      <c r="S394" s="127"/>
      <c r="T394" s="130">
        <f t="shared" si="80"/>
        <v>0</v>
      </c>
      <c r="U394" s="128">
        <f t="shared" si="81"/>
        <v>0</v>
      </c>
      <c r="V394" s="5" t="str">
        <f>IF(COUNTBLANK(G394:H394)+COUNTBLANK(J394:K394)+COUNTBLANK(M394:M394)+COUNTBLANK(P394:Q394)+COUNTBLANK(S394:S394)=8,"",
IF(G394&lt;Limity!$C$5," Data gotowości zbyt wczesna lub nie uzupełniona.","")&amp;
IF(G394&gt;Limity!$D$5," Data gotowości zbyt późna lub wypełnona nieprawidłowo.","")&amp;
IF(OR(ROUND(K394,2)&lt;=0,ROUND(Q394,2)&lt;=0,ROUND(M394,2)&lt;=0,ROUND(S394,2)&lt;=0,ROUND(H394,2)&lt;=0)," Co najmniej jedna wartość nie jest większa od zera.","")&amp;
IF(K394&gt;Limity!$D$6," Abonament za Usługę TD w Wariancie A ponad limit.","")&amp;
IF(Q394&gt;Limity!$D$7," Abonament za Usługę TD w Wariancie B ponad limit.","")&amp;
IF(Q394-K394&gt;Limity!$D$8," Różnica wartości abonamentów za Usługę TD wariantów A i B ponad limit.","")&amp;
IF(M394&gt;Limity!$D$9," Abonament za zwiększenie przepustowości w Wariancie A ponad limit.","")&amp;
IF(S394&gt;Limity!$D$10," Abonament za zwiększenie przepustowości w Wariancie B ponad limit.","")&amp;
IF(J394=""," Nie wskazano PWR. ",IF(ISERROR(VLOOKUP(J394,'Listy punktów styku'!$B$11:$B$41,1,FALSE))," Nie wskazano PWR z listy.",""))&amp;
IF(P394=""," Nie wskazano FPS. ",IF(ISERROR(VLOOKUP(P394,'Listy punktów styku'!$B$44:$B$61,1,FALSE))," Nie wskazano FPS z listy.","")))</f>
        <v/>
      </c>
    </row>
    <row r="395" spans="1:22" x14ac:dyDescent="0.35">
      <c r="A395" s="122"/>
      <c r="B395" s="123"/>
      <c r="C395" s="124"/>
      <c r="D395" s="124"/>
      <c r="E395" s="125"/>
      <c r="F395" s="123"/>
      <c r="G395" s="126"/>
      <c r="H395" s="127"/>
      <c r="I395" s="128">
        <f t="shared" si="82"/>
        <v>0</v>
      </c>
      <c r="J395" s="129"/>
      <c r="K395" s="127"/>
      <c r="L395" s="130">
        <f t="shared" si="76"/>
        <v>0</v>
      </c>
      <c r="M395" s="131"/>
      <c r="N395" s="130">
        <f t="shared" si="77"/>
        <v>0</v>
      </c>
      <c r="O395" s="130">
        <f t="shared" si="78"/>
        <v>0</v>
      </c>
      <c r="P395" s="129"/>
      <c r="Q395" s="127"/>
      <c r="R395" s="130">
        <f t="shared" si="79"/>
        <v>0</v>
      </c>
      <c r="S395" s="127"/>
      <c r="T395" s="130">
        <f t="shared" si="80"/>
        <v>0</v>
      </c>
      <c r="U395" s="128">
        <f t="shared" si="81"/>
        <v>0</v>
      </c>
      <c r="V395" s="5" t="str">
        <f>IF(COUNTBLANK(G395:H395)+COUNTBLANK(J395:K395)+COUNTBLANK(M395:M395)+COUNTBLANK(P395:Q395)+COUNTBLANK(S395:S395)=8,"",
IF(G395&lt;Limity!$C$5," Data gotowości zbyt wczesna lub nie uzupełniona.","")&amp;
IF(G395&gt;Limity!$D$5," Data gotowości zbyt późna lub wypełnona nieprawidłowo.","")&amp;
IF(OR(ROUND(K395,2)&lt;=0,ROUND(Q395,2)&lt;=0,ROUND(M395,2)&lt;=0,ROUND(S395,2)&lt;=0,ROUND(H395,2)&lt;=0)," Co najmniej jedna wartość nie jest większa od zera.","")&amp;
IF(K395&gt;Limity!$D$6," Abonament za Usługę TD w Wariancie A ponad limit.","")&amp;
IF(Q395&gt;Limity!$D$7," Abonament za Usługę TD w Wariancie B ponad limit.","")&amp;
IF(Q395-K395&gt;Limity!$D$8," Różnica wartości abonamentów za Usługę TD wariantów A i B ponad limit.","")&amp;
IF(M395&gt;Limity!$D$9," Abonament za zwiększenie przepustowości w Wariancie A ponad limit.","")&amp;
IF(S395&gt;Limity!$D$10," Abonament za zwiększenie przepustowości w Wariancie B ponad limit.","")&amp;
IF(J395=""," Nie wskazano PWR. ",IF(ISERROR(VLOOKUP(J395,'Listy punktów styku'!$B$11:$B$41,1,FALSE))," Nie wskazano PWR z listy.",""))&amp;
IF(P395=""," Nie wskazano FPS. ",IF(ISERROR(VLOOKUP(P395,'Listy punktów styku'!$B$44:$B$61,1,FALSE))," Nie wskazano FPS z listy.","")))</f>
        <v/>
      </c>
    </row>
    <row r="396" spans="1:22" x14ac:dyDescent="0.35">
      <c r="A396" s="122"/>
      <c r="B396" s="123"/>
      <c r="C396" s="124"/>
      <c r="D396" s="124"/>
      <c r="E396" s="125"/>
      <c r="F396" s="123"/>
      <c r="G396" s="126"/>
      <c r="H396" s="127"/>
      <c r="I396" s="128">
        <f t="shared" si="82"/>
        <v>0</v>
      </c>
      <c r="J396" s="129"/>
      <c r="K396" s="127"/>
      <c r="L396" s="130">
        <f t="shared" si="76"/>
        <v>0</v>
      </c>
      <c r="M396" s="131"/>
      <c r="N396" s="130">
        <f t="shared" si="77"/>
        <v>0</v>
      </c>
      <c r="O396" s="130">
        <f t="shared" si="78"/>
        <v>0</v>
      </c>
      <c r="P396" s="129"/>
      <c r="Q396" s="127"/>
      <c r="R396" s="130">
        <f t="shared" si="79"/>
        <v>0</v>
      </c>
      <c r="S396" s="127"/>
      <c r="T396" s="130">
        <f t="shared" si="80"/>
        <v>0</v>
      </c>
      <c r="U396" s="128">
        <f t="shared" si="81"/>
        <v>0</v>
      </c>
      <c r="V396" s="5" t="str">
        <f>IF(COUNTBLANK(G396:H396)+COUNTBLANK(J396:K396)+COUNTBLANK(M396:M396)+COUNTBLANK(P396:Q396)+COUNTBLANK(S396:S396)=8,"",
IF(G396&lt;Limity!$C$5," Data gotowości zbyt wczesna lub nie uzupełniona.","")&amp;
IF(G396&gt;Limity!$D$5," Data gotowości zbyt późna lub wypełnona nieprawidłowo.","")&amp;
IF(OR(ROUND(K396,2)&lt;=0,ROUND(Q396,2)&lt;=0,ROUND(M396,2)&lt;=0,ROUND(S396,2)&lt;=0,ROUND(H396,2)&lt;=0)," Co najmniej jedna wartość nie jest większa od zera.","")&amp;
IF(K396&gt;Limity!$D$6," Abonament za Usługę TD w Wariancie A ponad limit.","")&amp;
IF(Q396&gt;Limity!$D$7," Abonament za Usługę TD w Wariancie B ponad limit.","")&amp;
IF(Q396-K396&gt;Limity!$D$8," Różnica wartości abonamentów za Usługę TD wariantów A i B ponad limit.","")&amp;
IF(M396&gt;Limity!$D$9," Abonament za zwiększenie przepustowości w Wariancie A ponad limit.","")&amp;
IF(S396&gt;Limity!$D$10," Abonament za zwiększenie przepustowości w Wariancie B ponad limit.","")&amp;
IF(J396=""," Nie wskazano PWR. ",IF(ISERROR(VLOOKUP(J396,'Listy punktów styku'!$B$11:$B$41,1,FALSE))," Nie wskazano PWR z listy.",""))&amp;
IF(P396=""," Nie wskazano FPS. ",IF(ISERROR(VLOOKUP(P396,'Listy punktów styku'!$B$44:$B$61,1,FALSE))," Nie wskazano FPS z listy.","")))</f>
        <v/>
      </c>
    </row>
    <row r="397" spans="1:22" x14ac:dyDescent="0.35">
      <c r="A397" s="122"/>
      <c r="B397" s="123"/>
      <c r="C397" s="124"/>
      <c r="D397" s="124"/>
      <c r="E397" s="125"/>
      <c r="F397" s="123"/>
      <c r="G397" s="126"/>
      <c r="H397" s="127"/>
      <c r="I397" s="128">
        <f t="shared" si="82"/>
        <v>0</v>
      </c>
      <c r="J397" s="129"/>
      <c r="K397" s="127"/>
      <c r="L397" s="130">
        <f t="shared" si="76"/>
        <v>0</v>
      </c>
      <c r="M397" s="131"/>
      <c r="N397" s="130">
        <f t="shared" si="77"/>
        <v>0</v>
      </c>
      <c r="O397" s="130">
        <f t="shared" si="78"/>
        <v>0</v>
      </c>
      <c r="P397" s="129"/>
      <c r="Q397" s="127"/>
      <c r="R397" s="130">
        <f t="shared" si="79"/>
        <v>0</v>
      </c>
      <c r="S397" s="127"/>
      <c r="T397" s="130">
        <f t="shared" si="80"/>
        <v>0</v>
      </c>
      <c r="U397" s="128">
        <f t="shared" si="81"/>
        <v>0</v>
      </c>
      <c r="V397" s="5" t="str">
        <f>IF(COUNTBLANK(G397:H397)+COUNTBLANK(J397:K397)+COUNTBLANK(M397:M397)+COUNTBLANK(P397:Q397)+COUNTBLANK(S397:S397)=8,"",
IF(G397&lt;Limity!$C$5," Data gotowości zbyt wczesna lub nie uzupełniona.","")&amp;
IF(G397&gt;Limity!$D$5," Data gotowości zbyt późna lub wypełnona nieprawidłowo.","")&amp;
IF(OR(ROUND(K397,2)&lt;=0,ROUND(Q397,2)&lt;=0,ROUND(M397,2)&lt;=0,ROUND(S397,2)&lt;=0,ROUND(H397,2)&lt;=0)," Co najmniej jedna wartość nie jest większa od zera.","")&amp;
IF(K397&gt;Limity!$D$6," Abonament za Usługę TD w Wariancie A ponad limit.","")&amp;
IF(Q397&gt;Limity!$D$7," Abonament za Usługę TD w Wariancie B ponad limit.","")&amp;
IF(Q397-K397&gt;Limity!$D$8," Różnica wartości abonamentów za Usługę TD wariantów A i B ponad limit.","")&amp;
IF(M397&gt;Limity!$D$9," Abonament za zwiększenie przepustowości w Wariancie A ponad limit.","")&amp;
IF(S397&gt;Limity!$D$10," Abonament za zwiększenie przepustowości w Wariancie B ponad limit.","")&amp;
IF(J397=""," Nie wskazano PWR. ",IF(ISERROR(VLOOKUP(J397,'Listy punktów styku'!$B$11:$B$41,1,FALSE))," Nie wskazano PWR z listy.",""))&amp;
IF(P397=""," Nie wskazano FPS. ",IF(ISERROR(VLOOKUP(P397,'Listy punktów styku'!$B$44:$B$61,1,FALSE))," Nie wskazano FPS z listy.","")))</f>
        <v/>
      </c>
    </row>
    <row r="398" spans="1:22" x14ac:dyDescent="0.35">
      <c r="A398" s="122"/>
      <c r="B398" s="123"/>
      <c r="C398" s="124"/>
      <c r="D398" s="124"/>
      <c r="E398" s="125"/>
      <c r="F398" s="123"/>
      <c r="G398" s="126"/>
      <c r="H398" s="127"/>
      <c r="I398" s="128">
        <f t="shared" si="82"/>
        <v>0</v>
      </c>
      <c r="J398" s="129"/>
      <c r="K398" s="127"/>
      <c r="L398" s="130">
        <f t="shared" si="76"/>
        <v>0</v>
      </c>
      <c r="M398" s="131"/>
      <c r="N398" s="130">
        <f t="shared" si="77"/>
        <v>0</v>
      </c>
      <c r="O398" s="130">
        <f t="shared" si="78"/>
        <v>0</v>
      </c>
      <c r="P398" s="129"/>
      <c r="Q398" s="127"/>
      <c r="R398" s="130">
        <f t="shared" si="79"/>
        <v>0</v>
      </c>
      <c r="S398" s="127"/>
      <c r="T398" s="130">
        <f t="shared" si="80"/>
        <v>0</v>
      </c>
      <c r="U398" s="128">
        <f t="shared" si="81"/>
        <v>0</v>
      </c>
      <c r="V398" s="5" t="str">
        <f>IF(COUNTBLANK(G398:H398)+COUNTBLANK(J398:K398)+COUNTBLANK(M398:M398)+COUNTBLANK(P398:Q398)+COUNTBLANK(S398:S398)=8,"",
IF(G398&lt;Limity!$C$5," Data gotowości zbyt wczesna lub nie uzupełniona.","")&amp;
IF(G398&gt;Limity!$D$5," Data gotowości zbyt późna lub wypełnona nieprawidłowo.","")&amp;
IF(OR(ROUND(K398,2)&lt;=0,ROUND(Q398,2)&lt;=0,ROUND(M398,2)&lt;=0,ROUND(S398,2)&lt;=0,ROUND(H398,2)&lt;=0)," Co najmniej jedna wartość nie jest większa od zera.","")&amp;
IF(K398&gt;Limity!$D$6," Abonament za Usługę TD w Wariancie A ponad limit.","")&amp;
IF(Q398&gt;Limity!$D$7," Abonament za Usługę TD w Wariancie B ponad limit.","")&amp;
IF(Q398-K398&gt;Limity!$D$8," Różnica wartości abonamentów za Usługę TD wariantów A i B ponad limit.","")&amp;
IF(M398&gt;Limity!$D$9," Abonament za zwiększenie przepustowości w Wariancie A ponad limit.","")&amp;
IF(S398&gt;Limity!$D$10," Abonament za zwiększenie przepustowości w Wariancie B ponad limit.","")&amp;
IF(J398=""," Nie wskazano PWR. ",IF(ISERROR(VLOOKUP(J398,'Listy punktów styku'!$B$11:$B$41,1,FALSE))," Nie wskazano PWR z listy.",""))&amp;
IF(P398=""," Nie wskazano FPS. ",IF(ISERROR(VLOOKUP(P398,'Listy punktów styku'!$B$44:$B$61,1,FALSE))," Nie wskazano FPS z listy.","")))</f>
        <v/>
      </c>
    </row>
    <row r="399" spans="1:22" x14ac:dyDescent="0.35">
      <c r="A399" s="122"/>
      <c r="B399" s="123"/>
      <c r="C399" s="124"/>
      <c r="D399" s="124"/>
      <c r="E399" s="125"/>
      <c r="F399" s="123"/>
      <c r="G399" s="126"/>
      <c r="H399" s="127"/>
      <c r="I399" s="128">
        <f t="shared" si="82"/>
        <v>0</v>
      </c>
      <c r="J399" s="129"/>
      <c r="K399" s="127"/>
      <c r="L399" s="130">
        <f t="shared" si="76"/>
        <v>0</v>
      </c>
      <c r="M399" s="131"/>
      <c r="N399" s="130">
        <f t="shared" si="77"/>
        <v>0</v>
      </c>
      <c r="O399" s="130">
        <f t="shared" si="78"/>
        <v>0</v>
      </c>
      <c r="P399" s="129"/>
      <c r="Q399" s="127"/>
      <c r="R399" s="130">
        <f t="shared" si="79"/>
        <v>0</v>
      </c>
      <c r="S399" s="127"/>
      <c r="T399" s="130">
        <f t="shared" si="80"/>
        <v>0</v>
      </c>
      <c r="U399" s="128">
        <f t="shared" si="81"/>
        <v>0</v>
      </c>
      <c r="V399" s="5" t="str">
        <f>IF(COUNTBLANK(G399:H399)+COUNTBLANK(J399:K399)+COUNTBLANK(M399:M399)+COUNTBLANK(P399:Q399)+COUNTBLANK(S399:S399)=8,"",
IF(G399&lt;Limity!$C$5," Data gotowości zbyt wczesna lub nie uzupełniona.","")&amp;
IF(G399&gt;Limity!$D$5," Data gotowości zbyt późna lub wypełnona nieprawidłowo.","")&amp;
IF(OR(ROUND(K399,2)&lt;=0,ROUND(Q399,2)&lt;=0,ROUND(M399,2)&lt;=0,ROUND(S399,2)&lt;=0,ROUND(H399,2)&lt;=0)," Co najmniej jedna wartość nie jest większa od zera.","")&amp;
IF(K399&gt;Limity!$D$6," Abonament za Usługę TD w Wariancie A ponad limit.","")&amp;
IF(Q399&gt;Limity!$D$7," Abonament za Usługę TD w Wariancie B ponad limit.","")&amp;
IF(Q399-K399&gt;Limity!$D$8," Różnica wartości abonamentów za Usługę TD wariantów A i B ponad limit.","")&amp;
IF(M399&gt;Limity!$D$9," Abonament za zwiększenie przepustowości w Wariancie A ponad limit.","")&amp;
IF(S399&gt;Limity!$D$10," Abonament za zwiększenie przepustowości w Wariancie B ponad limit.","")&amp;
IF(J399=""," Nie wskazano PWR. ",IF(ISERROR(VLOOKUP(J399,'Listy punktów styku'!$B$11:$B$41,1,FALSE))," Nie wskazano PWR z listy.",""))&amp;
IF(P399=""," Nie wskazano FPS. ",IF(ISERROR(VLOOKUP(P399,'Listy punktów styku'!$B$44:$B$61,1,FALSE))," Nie wskazano FPS z listy.","")))</f>
        <v/>
      </c>
    </row>
    <row r="400" spans="1:22" x14ac:dyDescent="0.35">
      <c r="A400" s="122"/>
      <c r="B400" s="123"/>
      <c r="C400" s="124"/>
      <c r="D400" s="124"/>
      <c r="E400" s="125"/>
      <c r="F400" s="123"/>
      <c r="G400" s="126"/>
      <c r="H400" s="127"/>
      <c r="I400" s="128">
        <f t="shared" si="82"/>
        <v>0</v>
      </c>
      <c r="J400" s="129"/>
      <c r="K400" s="127"/>
      <c r="L400" s="130">
        <f t="shared" si="76"/>
        <v>0</v>
      </c>
      <c r="M400" s="131"/>
      <c r="N400" s="130">
        <f t="shared" si="77"/>
        <v>0</v>
      </c>
      <c r="O400" s="130">
        <f t="shared" si="78"/>
        <v>0</v>
      </c>
      <c r="P400" s="129"/>
      <c r="Q400" s="127"/>
      <c r="R400" s="130">
        <f t="shared" si="79"/>
        <v>0</v>
      </c>
      <c r="S400" s="127"/>
      <c r="T400" s="130">
        <f t="shared" si="80"/>
        <v>0</v>
      </c>
      <c r="U400" s="128">
        <f t="shared" si="81"/>
        <v>0</v>
      </c>
      <c r="V400" s="5" t="str">
        <f>IF(COUNTBLANK(G400:H400)+COUNTBLANK(J400:K400)+COUNTBLANK(M400:M400)+COUNTBLANK(P400:Q400)+COUNTBLANK(S400:S400)=8,"",
IF(G400&lt;Limity!$C$5," Data gotowości zbyt wczesna lub nie uzupełniona.","")&amp;
IF(G400&gt;Limity!$D$5," Data gotowości zbyt późna lub wypełnona nieprawidłowo.","")&amp;
IF(OR(ROUND(K400,2)&lt;=0,ROUND(Q400,2)&lt;=0,ROUND(M400,2)&lt;=0,ROUND(S400,2)&lt;=0,ROUND(H400,2)&lt;=0)," Co najmniej jedna wartość nie jest większa od zera.","")&amp;
IF(K400&gt;Limity!$D$6," Abonament za Usługę TD w Wariancie A ponad limit.","")&amp;
IF(Q400&gt;Limity!$D$7," Abonament za Usługę TD w Wariancie B ponad limit.","")&amp;
IF(Q400-K400&gt;Limity!$D$8," Różnica wartości abonamentów za Usługę TD wariantów A i B ponad limit.","")&amp;
IF(M400&gt;Limity!$D$9," Abonament za zwiększenie przepustowości w Wariancie A ponad limit.","")&amp;
IF(S400&gt;Limity!$D$10," Abonament za zwiększenie przepustowości w Wariancie B ponad limit.","")&amp;
IF(J400=""," Nie wskazano PWR. ",IF(ISERROR(VLOOKUP(J400,'Listy punktów styku'!$B$11:$B$41,1,FALSE))," Nie wskazano PWR z listy.",""))&amp;
IF(P400=""," Nie wskazano FPS. ",IF(ISERROR(VLOOKUP(P400,'Listy punktów styku'!$B$44:$B$61,1,FALSE))," Nie wskazano FPS z listy.","")))</f>
        <v/>
      </c>
    </row>
    <row r="401" spans="1:22" x14ac:dyDescent="0.35">
      <c r="A401" s="122"/>
      <c r="B401" s="123"/>
      <c r="C401" s="124"/>
      <c r="D401" s="124"/>
      <c r="E401" s="125"/>
      <c r="F401" s="123"/>
      <c r="G401" s="126"/>
      <c r="H401" s="127"/>
      <c r="I401" s="128">
        <f t="shared" si="82"/>
        <v>0</v>
      </c>
      <c r="J401" s="129"/>
      <c r="K401" s="127"/>
      <c r="L401" s="130">
        <f t="shared" si="76"/>
        <v>0</v>
      </c>
      <c r="M401" s="131"/>
      <c r="N401" s="130">
        <f t="shared" si="77"/>
        <v>0</v>
      </c>
      <c r="O401" s="130">
        <f t="shared" si="78"/>
        <v>0</v>
      </c>
      <c r="P401" s="129"/>
      <c r="Q401" s="127"/>
      <c r="R401" s="130">
        <f t="shared" si="79"/>
        <v>0</v>
      </c>
      <c r="S401" s="127"/>
      <c r="T401" s="130">
        <f t="shared" si="80"/>
        <v>0</v>
      </c>
      <c r="U401" s="128">
        <f t="shared" si="81"/>
        <v>0</v>
      </c>
      <c r="V401" s="5" t="str">
        <f>IF(COUNTBLANK(G401:H401)+COUNTBLANK(J401:K401)+COUNTBLANK(M401:M401)+COUNTBLANK(P401:Q401)+COUNTBLANK(S401:S401)=8,"",
IF(G401&lt;Limity!$C$5," Data gotowości zbyt wczesna lub nie uzupełniona.","")&amp;
IF(G401&gt;Limity!$D$5," Data gotowości zbyt późna lub wypełnona nieprawidłowo.","")&amp;
IF(OR(ROUND(K401,2)&lt;=0,ROUND(Q401,2)&lt;=0,ROUND(M401,2)&lt;=0,ROUND(S401,2)&lt;=0,ROUND(H401,2)&lt;=0)," Co najmniej jedna wartość nie jest większa od zera.","")&amp;
IF(K401&gt;Limity!$D$6," Abonament za Usługę TD w Wariancie A ponad limit.","")&amp;
IF(Q401&gt;Limity!$D$7," Abonament za Usługę TD w Wariancie B ponad limit.","")&amp;
IF(Q401-K401&gt;Limity!$D$8," Różnica wartości abonamentów za Usługę TD wariantów A i B ponad limit.","")&amp;
IF(M401&gt;Limity!$D$9," Abonament za zwiększenie przepustowości w Wariancie A ponad limit.","")&amp;
IF(S401&gt;Limity!$D$10," Abonament za zwiększenie przepustowości w Wariancie B ponad limit.","")&amp;
IF(J401=""," Nie wskazano PWR. ",IF(ISERROR(VLOOKUP(J401,'Listy punktów styku'!$B$11:$B$41,1,FALSE))," Nie wskazano PWR z listy.",""))&amp;
IF(P401=""," Nie wskazano FPS. ",IF(ISERROR(VLOOKUP(P401,'Listy punktów styku'!$B$44:$B$61,1,FALSE))," Nie wskazano FPS z listy.","")))</f>
        <v/>
      </c>
    </row>
    <row r="402" spans="1:22" x14ac:dyDescent="0.35">
      <c r="A402" s="122"/>
      <c r="B402" s="123"/>
      <c r="C402" s="124"/>
      <c r="D402" s="124"/>
      <c r="E402" s="125"/>
      <c r="F402" s="123"/>
      <c r="G402" s="126"/>
      <c r="H402" s="127"/>
      <c r="I402" s="128">
        <f t="shared" si="82"/>
        <v>0</v>
      </c>
      <c r="J402" s="129"/>
      <c r="K402" s="127"/>
      <c r="L402" s="130">
        <f t="shared" si="76"/>
        <v>0</v>
      </c>
      <c r="M402" s="131"/>
      <c r="N402" s="130">
        <f t="shared" si="77"/>
        <v>0</v>
      </c>
      <c r="O402" s="130">
        <f t="shared" si="78"/>
        <v>0</v>
      </c>
      <c r="P402" s="129"/>
      <c r="Q402" s="127"/>
      <c r="R402" s="130">
        <f t="shared" si="79"/>
        <v>0</v>
      </c>
      <c r="S402" s="127"/>
      <c r="T402" s="130">
        <f t="shared" si="80"/>
        <v>0</v>
      </c>
      <c r="U402" s="128">
        <f t="shared" si="81"/>
        <v>0</v>
      </c>
      <c r="V402" s="5" t="str">
        <f>IF(COUNTBLANK(G402:H402)+COUNTBLANK(J402:K402)+COUNTBLANK(M402:M402)+COUNTBLANK(P402:Q402)+COUNTBLANK(S402:S402)=8,"",
IF(G402&lt;Limity!$C$5," Data gotowości zbyt wczesna lub nie uzupełniona.","")&amp;
IF(G402&gt;Limity!$D$5," Data gotowości zbyt późna lub wypełnona nieprawidłowo.","")&amp;
IF(OR(ROUND(K402,2)&lt;=0,ROUND(Q402,2)&lt;=0,ROUND(M402,2)&lt;=0,ROUND(S402,2)&lt;=0,ROUND(H402,2)&lt;=0)," Co najmniej jedna wartość nie jest większa od zera.","")&amp;
IF(K402&gt;Limity!$D$6," Abonament za Usługę TD w Wariancie A ponad limit.","")&amp;
IF(Q402&gt;Limity!$D$7," Abonament za Usługę TD w Wariancie B ponad limit.","")&amp;
IF(Q402-K402&gt;Limity!$D$8," Różnica wartości abonamentów za Usługę TD wariantów A i B ponad limit.","")&amp;
IF(M402&gt;Limity!$D$9," Abonament za zwiększenie przepustowości w Wariancie A ponad limit.","")&amp;
IF(S402&gt;Limity!$D$10," Abonament za zwiększenie przepustowości w Wariancie B ponad limit.","")&amp;
IF(J402=""," Nie wskazano PWR. ",IF(ISERROR(VLOOKUP(J402,'Listy punktów styku'!$B$11:$B$41,1,FALSE))," Nie wskazano PWR z listy.",""))&amp;
IF(P402=""," Nie wskazano FPS. ",IF(ISERROR(VLOOKUP(P402,'Listy punktów styku'!$B$44:$B$61,1,FALSE))," Nie wskazano FPS z listy.","")))</f>
        <v/>
      </c>
    </row>
    <row r="403" spans="1:22" x14ac:dyDescent="0.35">
      <c r="A403" s="122"/>
      <c r="B403" s="123"/>
      <c r="C403" s="124"/>
      <c r="D403" s="124"/>
      <c r="E403" s="125"/>
      <c r="F403" s="123"/>
      <c r="G403" s="126"/>
      <c r="H403" s="127"/>
      <c r="I403" s="128">
        <f t="shared" si="82"/>
        <v>0</v>
      </c>
      <c r="J403" s="129"/>
      <c r="K403" s="127"/>
      <c r="L403" s="130">
        <f t="shared" si="76"/>
        <v>0</v>
      </c>
      <c r="M403" s="131"/>
      <c r="N403" s="130">
        <f t="shared" si="77"/>
        <v>0</v>
      </c>
      <c r="O403" s="130">
        <f t="shared" si="78"/>
        <v>0</v>
      </c>
      <c r="P403" s="129"/>
      <c r="Q403" s="127"/>
      <c r="R403" s="130">
        <f t="shared" si="79"/>
        <v>0</v>
      </c>
      <c r="S403" s="127"/>
      <c r="T403" s="130">
        <f t="shared" si="80"/>
        <v>0</v>
      </c>
      <c r="U403" s="128">
        <f t="shared" si="81"/>
        <v>0</v>
      </c>
      <c r="V403" s="5" t="str">
        <f>IF(COUNTBLANK(G403:H403)+COUNTBLANK(J403:K403)+COUNTBLANK(M403:M403)+COUNTBLANK(P403:Q403)+COUNTBLANK(S403:S403)=8,"",
IF(G403&lt;Limity!$C$5," Data gotowości zbyt wczesna lub nie uzupełniona.","")&amp;
IF(G403&gt;Limity!$D$5," Data gotowości zbyt późna lub wypełnona nieprawidłowo.","")&amp;
IF(OR(ROUND(K403,2)&lt;=0,ROUND(Q403,2)&lt;=0,ROUND(M403,2)&lt;=0,ROUND(S403,2)&lt;=0,ROUND(H403,2)&lt;=0)," Co najmniej jedna wartość nie jest większa od zera.","")&amp;
IF(K403&gt;Limity!$D$6," Abonament za Usługę TD w Wariancie A ponad limit.","")&amp;
IF(Q403&gt;Limity!$D$7," Abonament za Usługę TD w Wariancie B ponad limit.","")&amp;
IF(Q403-K403&gt;Limity!$D$8," Różnica wartości abonamentów za Usługę TD wariantów A i B ponad limit.","")&amp;
IF(M403&gt;Limity!$D$9," Abonament za zwiększenie przepustowości w Wariancie A ponad limit.","")&amp;
IF(S403&gt;Limity!$D$10," Abonament za zwiększenie przepustowości w Wariancie B ponad limit.","")&amp;
IF(J403=""," Nie wskazano PWR. ",IF(ISERROR(VLOOKUP(J403,'Listy punktów styku'!$B$11:$B$41,1,FALSE))," Nie wskazano PWR z listy.",""))&amp;
IF(P403=""," Nie wskazano FPS. ",IF(ISERROR(VLOOKUP(P403,'Listy punktów styku'!$B$44:$B$61,1,FALSE))," Nie wskazano FPS z listy.","")))</f>
        <v/>
      </c>
    </row>
    <row r="404" spans="1:22" x14ac:dyDescent="0.35">
      <c r="A404" s="122"/>
      <c r="B404" s="123"/>
      <c r="C404" s="124"/>
      <c r="D404" s="124"/>
      <c r="E404" s="125"/>
      <c r="F404" s="123"/>
      <c r="G404" s="126"/>
      <c r="H404" s="127"/>
      <c r="I404" s="128">
        <f t="shared" si="82"/>
        <v>0</v>
      </c>
      <c r="J404" s="129"/>
      <c r="K404" s="127"/>
      <c r="L404" s="130">
        <f t="shared" si="76"/>
        <v>0</v>
      </c>
      <c r="M404" s="131"/>
      <c r="N404" s="130">
        <f t="shared" si="77"/>
        <v>0</v>
      </c>
      <c r="O404" s="130">
        <f t="shared" si="78"/>
        <v>0</v>
      </c>
      <c r="P404" s="129"/>
      <c r="Q404" s="127"/>
      <c r="R404" s="130">
        <f t="shared" si="79"/>
        <v>0</v>
      </c>
      <c r="S404" s="127"/>
      <c r="T404" s="130">
        <f t="shared" si="80"/>
        <v>0</v>
      </c>
      <c r="U404" s="128">
        <f t="shared" si="81"/>
        <v>0</v>
      </c>
      <c r="V404" s="5" t="str">
        <f>IF(COUNTBLANK(G404:H404)+COUNTBLANK(J404:K404)+COUNTBLANK(M404:M404)+COUNTBLANK(P404:Q404)+COUNTBLANK(S404:S404)=8,"",
IF(G404&lt;Limity!$C$5," Data gotowości zbyt wczesna lub nie uzupełniona.","")&amp;
IF(G404&gt;Limity!$D$5," Data gotowości zbyt późna lub wypełnona nieprawidłowo.","")&amp;
IF(OR(ROUND(K404,2)&lt;=0,ROUND(Q404,2)&lt;=0,ROUND(M404,2)&lt;=0,ROUND(S404,2)&lt;=0,ROUND(H404,2)&lt;=0)," Co najmniej jedna wartość nie jest większa od zera.","")&amp;
IF(K404&gt;Limity!$D$6," Abonament za Usługę TD w Wariancie A ponad limit.","")&amp;
IF(Q404&gt;Limity!$D$7," Abonament za Usługę TD w Wariancie B ponad limit.","")&amp;
IF(Q404-K404&gt;Limity!$D$8," Różnica wartości abonamentów za Usługę TD wariantów A i B ponad limit.","")&amp;
IF(M404&gt;Limity!$D$9," Abonament za zwiększenie przepustowości w Wariancie A ponad limit.","")&amp;
IF(S404&gt;Limity!$D$10," Abonament za zwiększenie przepustowości w Wariancie B ponad limit.","")&amp;
IF(J404=""," Nie wskazano PWR. ",IF(ISERROR(VLOOKUP(J404,'Listy punktów styku'!$B$11:$B$41,1,FALSE))," Nie wskazano PWR z listy.",""))&amp;
IF(P404=""," Nie wskazano FPS. ",IF(ISERROR(VLOOKUP(P404,'Listy punktów styku'!$B$44:$B$61,1,FALSE))," Nie wskazano FPS z listy.","")))</f>
        <v/>
      </c>
    </row>
    <row r="405" spans="1:22" x14ac:dyDescent="0.35">
      <c r="A405" s="122"/>
      <c r="B405" s="123"/>
      <c r="C405" s="124"/>
      <c r="D405" s="124"/>
      <c r="E405" s="124"/>
      <c r="F405" s="123"/>
      <c r="G405" s="126"/>
      <c r="H405" s="127"/>
      <c r="I405" s="128">
        <f t="shared" si="82"/>
        <v>0</v>
      </c>
      <c r="J405" s="129"/>
      <c r="K405" s="127"/>
      <c r="L405" s="130">
        <f t="shared" si="76"/>
        <v>0</v>
      </c>
      <c r="M405" s="131"/>
      <c r="N405" s="130">
        <f t="shared" si="77"/>
        <v>0</v>
      </c>
      <c r="O405" s="130">
        <f t="shared" si="78"/>
        <v>0</v>
      </c>
      <c r="P405" s="129"/>
      <c r="Q405" s="127"/>
      <c r="R405" s="130">
        <f t="shared" si="79"/>
        <v>0</v>
      </c>
      <c r="S405" s="127"/>
      <c r="T405" s="130">
        <f t="shared" si="80"/>
        <v>0</v>
      </c>
      <c r="U405" s="128">
        <f t="shared" si="81"/>
        <v>0</v>
      </c>
      <c r="V405" s="5" t="str">
        <f>IF(COUNTBLANK(G405:H405)+COUNTBLANK(J405:K405)+COUNTBLANK(M405:M405)+COUNTBLANK(P405:Q405)+COUNTBLANK(S405:S405)=8,"",
IF(G405&lt;Limity!$C$5," Data gotowości zbyt wczesna lub nie uzupełniona.","")&amp;
IF(G405&gt;Limity!$D$5," Data gotowości zbyt późna lub wypełnona nieprawidłowo.","")&amp;
IF(OR(ROUND(K405,2)&lt;=0,ROUND(Q405,2)&lt;=0,ROUND(M405,2)&lt;=0,ROUND(S405,2)&lt;=0,ROUND(H405,2)&lt;=0)," Co najmniej jedna wartość nie jest większa od zera.","")&amp;
IF(K405&gt;Limity!$D$6," Abonament za Usługę TD w Wariancie A ponad limit.","")&amp;
IF(Q405&gt;Limity!$D$7," Abonament za Usługę TD w Wariancie B ponad limit.","")&amp;
IF(Q405-K405&gt;Limity!$D$8," Różnica wartości abonamentów za Usługę TD wariantów A i B ponad limit.","")&amp;
IF(M405&gt;Limity!$D$9," Abonament za zwiększenie przepustowości w Wariancie A ponad limit.","")&amp;
IF(S405&gt;Limity!$D$10," Abonament za zwiększenie przepustowości w Wariancie B ponad limit.","")&amp;
IF(J405=""," Nie wskazano PWR. ",IF(ISERROR(VLOOKUP(J405,'Listy punktów styku'!$B$11:$B$41,1,FALSE))," Nie wskazano PWR z listy.",""))&amp;
IF(P405=""," Nie wskazano FPS. ",IF(ISERROR(VLOOKUP(P405,'Listy punktów styku'!$B$44:$B$61,1,FALSE))," Nie wskazano FPS z listy.","")))</f>
        <v/>
      </c>
    </row>
    <row r="406" spans="1:22" x14ac:dyDescent="0.35">
      <c r="A406" s="122"/>
      <c r="B406" s="123"/>
      <c r="C406" s="124"/>
      <c r="D406" s="124"/>
      <c r="E406" s="124"/>
      <c r="F406" s="123"/>
      <c r="G406" s="126"/>
      <c r="H406" s="127"/>
      <c r="I406" s="128">
        <f t="shared" si="82"/>
        <v>0</v>
      </c>
      <c r="J406" s="129"/>
      <c r="K406" s="127"/>
      <c r="L406" s="130">
        <f t="shared" si="76"/>
        <v>0</v>
      </c>
      <c r="M406" s="131"/>
      <c r="N406" s="130">
        <f t="shared" si="77"/>
        <v>0</v>
      </c>
      <c r="O406" s="130">
        <f t="shared" si="78"/>
        <v>0</v>
      </c>
      <c r="P406" s="129"/>
      <c r="Q406" s="127"/>
      <c r="R406" s="130">
        <f t="shared" si="79"/>
        <v>0</v>
      </c>
      <c r="S406" s="127"/>
      <c r="T406" s="130">
        <f t="shared" si="80"/>
        <v>0</v>
      </c>
      <c r="U406" s="128">
        <f t="shared" si="81"/>
        <v>0</v>
      </c>
      <c r="V406" s="5" t="str">
        <f>IF(COUNTBLANK(G406:H406)+COUNTBLANK(J406:K406)+COUNTBLANK(M406:M406)+COUNTBLANK(P406:Q406)+COUNTBLANK(S406:S406)=8,"",
IF(G406&lt;Limity!$C$5," Data gotowości zbyt wczesna lub nie uzupełniona.","")&amp;
IF(G406&gt;Limity!$D$5," Data gotowości zbyt późna lub wypełnona nieprawidłowo.","")&amp;
IF(OR(ROUND(K406,2)&lt;=0,ROUND(Q406,2)&lt;=0,ROUND(M406,2)&lt;=0,ROUND(S406,2)&lt;=0,ROUND(H406,2)&lt;=0)," Co najmniej jedna wartość nie jest większa od zera.","")&amp;
IF(K406&gt;Limity!$D$6," Abonament za Usługę TD w Wariancie A ponad limit.","")&amp;
IF(Q406&gt;Limity!$D$7," Abonament za Usługę TD w Wariancie B ponad limit.","")&amp;
IF(Q406-K406&gt;Limity!$D$8," Różnica wartości abonamentów za Usługę TD wariantów A i B ponad limit.","")&amp;
IF(M406&gt;Limity!$D$9," Abonament za zwiększenie przepustowości w Wariancie A ponad limit.","")&amp;
IF(S406&gt;Limity!$D$10," Abonament za zwiększenie przepustowości w Wariancie B ponad limit.","")&amp;
IF(J406=""," Nie wskazano PWR. ",IF(ISERROR(VLOOKUP(J406,'Listy punktów styku'!$B$11:$B$41,1,FALSE))," Nie wskazano PWR z listy.",""))&amp;
IF(P406=""," Nie wskazano FPS. ",IF(ISERROR(VLOOKUP(P406,'Listy punktów styku'!$B$44:$B$61,1,FALSE))," Nie wskazano FPS z listy.","")))</f>
        <v/>
      </c>
    </row>
    <row r="407" spans="1:22" x14ac:dyDescent="0.35">
      <c r="A407" s="122"/>
      <c r="B407" s="123"/>
      <c r="C407" s="124"/>
      <c r="D407" s="124"/>
      <c r="E407" s="125"/>
      <c r="F407" s="123"/>
      <c r="G407" s="126"/>
      <c r="H407" s="127"/>
      <c r="I407" s="128">
        <f t="shared" si="82"/>
        <v>0</v>
      </c>
      <c r="J407" s="129"/>
      <c r="K407" s="127"/>
      <c r="L407" s="130">
        <f t="shared" si="76"/>
        <v>0</v>
      </c>
      <c r="M407" s="131"/>
      <c r="N407" s="130">
        <f t="shared" si="77"/>
        <v>0</v>
      </c>
      <c r="O407" s="130">
        <f t="shared" si="78"/>
        <v>0</v>
      </c>
      <c r="P407" s="129"/>
      <c r="Q407" s="127"/>
      <c r="R407" s="130">
        <f t="shared" si="79"/>
        <v>0</v>
      </c>
      <c r="S407" s="127"/>
      <c r="T407" s="130">
        <f t="shared" si="80"/>
        <v>0</v>
      </c>
      <c r="U407" s="128">
        <f t="shared" si="81"/>
        <v>0</v>
      </c>
      <c r="V407" s="5" t="str">
        <f>IF(COUNTBLANK(G407:H407)+COUNTBLANK(J407:K407)+COUNTBLANK(M407:M407)+COUNTBLANK(P407:Q407)+COUNTBLANK(S407:S407)=8,"",
IF(G407&lt;Limity!$C$5," Data gotowości zbyt wczesna lub nie uzupełniona.","")&amp;
IF(G407&gt;Limity!$D$5," Data gotowości zbyt późna lub wypełnona nieprawidłowo.","")&amp;
IF(OR(ROUND(K407,2)&lt;=0,ROUND(Q407,2)&lt;=0,ROUND(M407,2)&lt;=0,ROUND(S407,2)&lt;=0,ROUND(H407,2)&lt;=0)," Co najmniej jedna wartość nie jest większa od zera.","")&amp;
IF(K407&gt;Limity!$D$6," Abonament za Usługę TD w Wariancie A ponad limit.","")&amp;
IF(Q407&gt;Limity!$D$7," Abonament za Usługę TD w Wariancie B ponad limit.","")&amp;
IF(Q407-K407&gt;Limity!$D$8," Różnica wartości abonamentów za Usługę TD wariantów A i B ponad limit.","")&amp;
IF(M407&gt;Limity!$D$9," Abonament za zwiększenie przepustowości w Wariancie A ponad limit.","")&amp;
IF(S407&gt;Limity!$D$10," Abonament za zwiększenie przepustowości w Wariancie B ponad limit.","")&amp;
IF(J407=""," Nie wskazano PWR. ",IF(ISERROR(VLOOKUP(J407,'Listy punktów styku'!$B$11:$B$41,1,FALSE))," Nie wskazano PWR z listy.",""))&amp;
IF(P407=""," Nie wskazano FPS. ",IF(ISERROR(VLOOKUP(P407,'Listy punktów styku'!$B$44:$B$61,1,FALSE))," Nie wskazano FPS z listy.","")))</f>
        <v/>
      </c>
    </row>
    <row r="408" spans="1:22" x14ac:dyDescent="0.35">
      <c r="A408" s="122"/>
      <c r="B408" s="123"/>
      <c r="C408" s="124"/>
      <c r="D408" s="124"/>
      <c r="E408" s="125"/>
      <c r="F408" s="123"/>
      <c r="G408" s="126"/>
      <c r="H408" s="127"/>
      <c r="I408" s="128">
        <f t="shared" si="82"/>
        <v>0</v>
      </c>
      <c r="J408" s="129"/>
      <c r="K408" s="127"/>
      <c r="L408" s="130">
        <f t="shared" si="76"/>
        <v>0</v>
      </c>
      <c r="M408" s="131"/>
      <c r="N408" s="130">
        <f t="shared" si="77"/>
        <v>0</v>
      </c>
      <c r="O408" s="130">
        <f t="shared" si="78"/>
        <v>0</v>
      </c>
      <c r="P408" s="129"/>
      <c r="Q408" s="127"/>
      <c r="R408" s="130">
        <f t="shared" si="79"/>
        <v>0</v>
      </c>
      <c r="S408" s="127"/>
      <c r="T408" s="130">
        <f t="shared" si="80"/>
        <v>0</v>
      </c>
      <c r="U408" s="128">
        <f t="shared" si="81"/>
        <v>0</v>
      </c>
      <c r="V408" s="5" t="str">
        <f>IF(COUNTBLANK(G408:H408)+COUNTBLANK(J408:K408)+COUNTBLANK(M408:M408)+COUNTBLANK(P408:Q408)+COUNTBLANK(S408:S408)=8,"",
IF(G408&lt;Limity!$C$5," Data gotowości zbyt wczesna lub nie uzupełniona.","")&amp;
IF(G408&gt;Limity!$D$5," Data gotowości zbyt późna lub wypełnona nieprawidłowo.","")&amp;
IF(OR(ROUND(K408,2)&lt;=0,ROUND(Q408,2)&lt;=0,ROUND(M408,2)&lt;=0,ROUND(S408,2)&lt;=0,ROUND(H408,2)&lt;=0)," Co najmniej jedna wartość nie jest większa od zera.","")&amp;
IF(K408&gt;Limity!$D$6," Abonament za Usługę TD w Wariancie A ponad limit.","")&amp;
IF(Q408&gt;Limity!$D$7," Abonament za Usługę TD w Wariancie B ponad limit.","")&amp;
IF(Q408-K408&gt;Limity!$D$8," Różnica wartości abonamentów za Usługę TD wariantów A i B ponad limit.","")&amp;
IF(M408&gt;Limity!$D$9," Abonament za zwiększenie przepustowości w Wariancie A ponad limit.","")&amp;
IF(S408&gt;Limity!$D$10," Abonament za zwiększenie przepustowości w Wariancie B ponad limit.","")&amp;
IF(J408=""," Nie wskazano PWR. ",IF(ISERROR(VLOOKUP(J408,'Listy punktów styku'!$B$11:$B$41,1,FALSE))," Nie wskazano PWR z listy.",""))&amp;
IF(P408=""," Nie wskazano FPS. ",IF(ISERROR(VLOOKUP(P408,'Listy punktów styku'!$B$44:$B$61,1,FALSE))," Nie wskazano FPS z listy.","")))</f>
        <v/>
      </c>
    </row>
    <row r="409" spans="1:22" x14ac:dyDescent="0.35">
      <c r="A409" s="122"/>
      <c r="B409" s="123"/>
      <c r="C409" s="124"/>
      <c r="D409" s="124"/>
      <c r="E409" s="125"/>
      <c r="F409" s="123"/>
      <c r="G409" s="126"/>
      <c r="H409" s="127"/>
      <c r="I409" s="128">
        <f t="shared" si="82"/>
        <v>0</v>
      </c>
      <c r="J409" s="129"/>
      <c r="K409" s="127"/>
      <c r="L409" s="130">
        <f t="shared" si="76"/>
        <v>0</v>
      </c>
      <c r="M409" s="131"/>
      <c r="N409" s="130">
        <f t="shared" si="77"/>
        <v>0</v>
      </c>
      <c r="O409" s="130">
        <f t="shared" si="78"/>
        <v>0</v>
      </c>
      <c r="P409" s="129"/>
      <c r="Q409" s="127"/>
      <c r="R409" s="130">
        <f t="shared" si="79"/>
        <v>0</v>
      </c>
      <c r="S409" s="127"/>
      <c r="T409" s="130">
        <f t="shared" si="80"/>
        <v>0</v>
      </c>
      <c r="U409" s="128">
        <f t="shared" si="81"/>
        <v>0</v>
      </c>
      <c r="V409" s="5" t="str">
        <f>IF(COUNTBLANK(G409:H409)+COUNTBLANK(J409:K409)+COUNTBLANK(M409:M409)+COUNTBLANK(P409:Q409)+COUNTBLANK(S409:S409)=8,"",
IF(G409&lt;Limity!$C$5," Data gotowości zbyt wczesna lub nie uzupełniona.","")&amp;
IF(G409&gt;Limity!$D$5," Data gotowości zbyt późna lub wypełnona nieprawidłowo.","")&amp;
IF(OR(ROUND(K409,2)&lt;=0,ROUND(Q409,2)&lt;=0,ROUND(M409,2)&lt;=0,ROUND(S409,2)&lt;=0,ROUND(H409,2)&lt;=0)," Co najmniej jedna wartość nie jest większa od zera.","")&amp;
IF(K409&gt;Limity!$D$6," Abonament za Usługę TD w Wariancie A ponad limit.","")&amp;
IF(Q409&gt;Limity!$D$7," Abonament za Usługę TD w Wariancie B ponad limit.","")&amp;
IF(Q409-K409&gt;Limity!$D$8," Różnica wartości abonamentów za Usługę TD wariantów A i B ponad limit.","")&amp;
IF(M409&gt;Limity!$D$9," Abonament za zwiększenie przepustowości w Wariancie A ponad limit.","")&amp;
IF(S409&gt;Limity!$D$10," Abonament za zwiększenie przepustowości w Wariancie B ponad limit.","")&amp;
IF(J409=""," Nie wskazano PWR. ",IF(ISERROR(VLOOKUP(J409,'Listy punktów styku'!$B$11:$B$41,1,FALSE))," Nie wskazano PWR z listy.",""))&amp;
IF(P409=""," Nie wskazano FPS. ",IF(ISERROR(VLOOKUP(P409,'Listy punktów styku'!$B$44:$B$61,1,FALSE))," Nie wskazano FPS z listy.","")))</f>
        <v/>
      </c>
    </row>
    <row r="410" spans="1:22" x14ac:dyDescent="0.35">
      <c r="A410" s="122"/>
      <c r="B410" s="123"/>
      <c r="C410" s="124"/>
      <c r="D410" s="124"/>
      <c r="E410" s="125"/>
      <c r="F410" s="123"/>
      <c r="G410" s="126"/>
      <c r="H410" s="127"/>
      <c r="I410" s="128">
        <f t="shared" si="82"/>
        <v>0</v>
      </c>
      <c r="J410" s="129"/>
      <c r="K410" s="127"/>
      <c r="L410" s="130">
        <f t="shared" si="76"/>
        <v>0</v>
      </c>
      <c r="M410" s="131"/>
      <c r="N410" s="130">
        <f t="shared" si="77"/>
        <v>0</v>
      </c>
      <c r="O410" s="130">
        <f t="shared" si="78"/>
        <v>0</v>
      </c>
      <c r="P410" s="129"/>
      <c r="Q410" s="127"/>
      <c r="R410" s="130">
        <f t="shared" si="79"/>
        <v>0</v>
      </c>
      <c r="S410" s="127"/>
      <c r="T410" s="130">
        <f t="shared" si="80"/>
        <v>0</v>
      </c>
      <c r="U410" s="128">
        <f t="shared" si="81"/>
        <v>0</v>
      </c>
      <c r="V410" s="5" t="str">
        <f>IF(COUNTBLANK(G410:H410)+COUNTBLANK(J410:K410)+COUNTBLANK(M410:M410)+COUNTBLANK(P410:Q410)+COUNTBLANK(S410:S410)=8,"",
IF(G410&lt;Limity!$C$5," Data gotowości zbyt wczesna lub nie uzupełniona.","")&amp;
IF(G410&gt;Limity!$D$5," Data gotowości zbyt późna lub wypełnona nieprawidłowo.","")&amp;
IF(OR(ROUND(K410,2)&lt;=0,ROUND(Q410,2)&lt;=0,ROUND(M410,2)&lt;=0,ROUND(S410,2)&lt;=0,ROUND(H410,2)&lt;=0)," Co najmniej jedna wartość nie jest większa od zera.","")&amp;
IF(K410&gt;Limity!$D$6," Abonament za Usługę TD w Wariancie A ponad limit.","")&amp;
IF(Q410&gt;Limity!$D$7," Abonament za Usługę TD w Wariancie B ponad limit.","")&amp;
IF(Q410-K410&gt;Limity!$D$8," Różnica wartości abonamentów za Usługę TD wariantów A i B ponad limit.","")&amp;
IF(M410&gt;Limity!$D$9," Abonament za zwiększenie przepustowości w Wariancie A ponad limit.","")&amp;
IF(S410&gt;Limity!$D$10," Abonament za zwiększenie przepustowości w Wariancie B ponad limit.","")&amp;
IF(J410=""," Nie wskazano PWR. ",IF(ISERROR(VLOOKUP(J410,'Listy punktów styku'!$B$11:$B$41,1,FALSE))," Nie wskazano PWR z listy.",""))&amp;
IF(P410=""," Nie wskazano FPS. ",IF(ISERROR(VLOOKUP(P410,'Listy punktów styku'!$B$44:$B$61,1,FALSE))," Nie wskazano FPS z listy.","")))</f>
        <v/>
      </c>
    </row>
    <row r="411" spans="1:22" x14ac:dyDescent="0.35">
      <c r="A411" s="122"/>
      <c r="B411" s="123"/>
      <c r="C411" s="124"/>
      <c r="D411" s="124"/>
      <c r="E411" s="125"/>
      <c r="F411" s="123"/>
      <c r="G411" s="126"/>
      <c r="H411" s="127"/>
      <c r="I411" s="128">
        <f t="shared" si="82"/>
        <v>0</v>
      </c>
      <c r="J411" s="129"/>
      <c r="K411" s="127"/>
      <c r="L411" s="130">
        <f t="shared" si="76"/>
        <v>0</v>
      </c>
      <c r="M411" s="131"/>
      <c r="N411" s="130">
        <f t="shared" si="77"/>
        <v>0</v>
      </c>
      <c r="O411" s="130">
        <f t="shared" si="78"/>
        <v>0</v>
      </c>
      <c r="P411" s="129"/>
      <c r="Q411" s="127"/>
      <c r="R411" s="130">
        <f t="shared" si="79"/>
        <v>0</v>
      </c>
      <c r="S411" s="127"/>
      <c r="T411" s="130">
        <f t="shared" si="80"/>
        <v>0</v>
      </c>
      <c r="U411" s="128">
        <f t="shared" si="81"/>
        <v>0</v>
      </c>
      <c r="V411" s="5" t="str">
        <f>IF(COUNTBLANK(G411:H411)+COUNTBLANK(J411:K411)+COUNTBLANK(M411:M411)+COUNTBLANK(P411:Q411)+COUNTBLANK(S411:S411)=8,"",
IF(G411&lt;Limity!$C$5," Data gotowości zbyt wczesna lub nie uzupełniona.","")&amp;
IF(G411&gt;Limity!$D$5," Data gotowości zbyt późna lub wypełnona nieprawidłowo.","")&amp;
IF(OR(ROUND(K411,2)&lt;=0,ROUND(Q411,2)&lt;=0,ROUND(M411,2)&lt;=0,ROUND(S411,2)&lt;=0,ROUND(H411,2)&lt;=0)," Co najmniej jedna wartość nie jest większa od zera.","")&amp;
IF(K411&gt;Limity!$D$6," Abonament za Usługę TD w Wariancie A ponad limit.","")&amp;
IF(Q411&gt;Limity!$D$7," Abonament za Usługę TD w Wariancie B ponad limit.","")&amp;
IF(Q411-K411&gt;Limity!$D$8," Różnica wartości abonamentów za Usługę TD wariantów A i B ponad limit.","")&amp;
IF(M411&gt;Limity!$D$9," Abonament za zwiększenie przepustowości w Wariancie A ponad limit.","")&amp;
IF(S411&gt;Limity!$D$10," Abonament za zwiększenie przepustowości w Wariancie B ponad limit.","")&amp;
IF(J411=""," Nie wskazano PWR. ",IF(ISERROR(VLOOKUP(J411,'Listy punktów styku'!$B$11:$B$41,1,FALSE))," Nie wskazano PWR z listy.",""))&amp;
IF(P411=""," Nie wskazano FPS. ",IF(ISERROR(VLOOKUP(P411,'Listy punktów styku'!$B$44:$B$61,1,FALSE))," Nie wskazano FPS z listy.","")))</f>
        <v/>
      </c>
    </row>
    <row r="412" spans="1:22" x14ac:dyDescent="0.35">
      <c r="A412" s="122"/>
      <c r="B412" s="123"/>
      <c r="C412" s="124"/>
      <c r="D412" s="124"/>
      <c r="E412" s="125"/>
      <c r="F412" s="123"/>
      <c r="G412" s="126"/>
      <c r="H412" s="127"/>
      <c r="I412" s="128">
        <f t="shared" si="82"/>
        <v>0</v>
      </c>
      <c r="J412" s="129"/>
      <c r="K412" s="127"/>
      <c r="L412" s="130">
        <f t="shared" si="76"/>
        <v>0</v>
      </c>
      <c r="M412" s="131"/>
      <c r="N412" s="130">
        <f t="shared" si="77"/>
        <v>0</v>
      </c>
      <c r="O412" s="130">
        <f t="shared" si="78"/>
        <v>0</v>
      </c>
      <c r="P412" s="129"/>
      <c r="Q412" s="127"/>
      <c r="R412" s="130">
        <f t="shared" si="79"/>
        <v>0</v>
      </c>
      <c r="S412" s="127"/>
      <c r="T412" s="130">
        <f t="shared" si="80"/>
        <v>0</v>
      </c>
      <c r="U412" s="128">
        <f t="shared" si="81"/>
        <v>0</v>
      </c>
      <c r="V412" s="5" t="str">
        <f>IF(COUNTBLANK(G412:H412)+COUNTBLANK(J412:K412)+COUNTBLANK(M412:M412)+COUNTBLANK(P412:Q412)+COUNTBLANK(S412:S412)=8,"",
IF(G412&lt;Limity!$C$5," Data gotowości zbyt wczesna lub nie uzupełniona.","")&amp;
IF(G412&gt;Limity!$D$5," Data gotowości zbyt późna lub wypełnona nieprawidłowo.","")&amp;
IF(OR(ROUND(K412,2)&lt;=0,ROUND(Q412,2)&lt;=0,ROUND(M412,2)&lt;=0,ROUND(S412,2)&lt;=0,ROUND(H412,2)&lt;=0)," Co najmniej jedna wartość nie jest większa od zera.","")&amp;
IF(K412&gt;Limity!$D$6," Abonament za Usługę TD w Wariancie A ponad limit.","")&amp;
IF(Q412&gt;Limity!$D$7," Abonament za Usługę TD w Wariancie B ponad limit.","")&amp;
IF(Q412-K412&gt;Limity!$D$8," Różnica wartości abonamentów za Usługę TD wariantów A i B ponad limit.","")&amp;
IF(M412&gt;Limity!$D$9," Abonament za zwiększenie przepustowości w Wariancie A ponad limit.","")&amp;
IF(S412&gt;Limity!$D$10," Abonament za zwiększenie przepustowości w Wariancie B ponad limit.","")&amp;
IF(J412=""," Nie wskazano PWR. ",IF(ISERROR(VLOOKUP(J412,'Listy punktów styku'!$B$11:$B$41,1,FALSE))," Nie wskazano PWR z listy.",""))&amp;
IF(P412=""," Nie wskazano FPS. ",IF(ISERROR(VLOOKUP(P412,'Listy punktów styku'!$B$44:$B$61,1,FALSE))," Nie wskazano FPS z listy.","")))</f>
        <v/>
      </c>
    </row>
    <row r="413" spans="1:22" x14ac:dyDescent="0.35">
      <c r="A413" s="122"/>
      <c r="B413" s="123"/>
      <c r="C413" s="124"/>
      <c r="D413" s="124"/>
      <c r="E413" s="125"/>
      <c r="F413" s="123"/>
      <c r="G413" s="126"/>
      <c r="H413" s="127"/>
      <c r="I413" s="128">
        <f t="shared" si="82"/>
        <v>0</v>
      </c>
      <c r="J413" s="129"/>
      <c r="K413" s="127"/>
      <c r="L413" s="130">
        <f t="shared" si="76"/>
        <v>0</v>
      </c>
      <c r="M413" s="131"/>
      <c r="N413" s="130">
        <f t="shared" si="77"/>
        <v>0</v>
      </c>
      <c r="O413" s="130">
        <f t="shared" si="78"/>
        <v>0</v>
      </c>
      <c r="P413" s="129"/>
      <c r="Q413" s="127"/>
      <c r="R413" s="130">
        <f t="shared" si="79"/>
        <v>0</v>
      </c>
      <c r="S413" s="127"/>
      <c r="T413" s="130">
        <f t="shared" si="80"/>
        <v>0</v>
      </c>
      <c r="U413" s="128">
        <f t="shared" si="81"/>
        <v>0</v>
      </c>
      <c r="V413" s="5" t="str">
        <f>IF(COUNTBLANK(G413:H413)+COUNTBLANK(J413:K413)+COUNTBLANK(M413:M413)+COUNTBLANK(P413:Q413)+COUNTBLANK(S413:S413)=8,"",
IF(G413&lt;Limity!$C$5," Data gotowości zbyt wczesna lub nie uzupełniona.","")&amp;
IF(G413&gt;Limity!$D$5," Data gotowości zbyt późna lub wypełnona nieprawidłowo.","")&amp;
IF(OR(ROUND(K413,2)&lt;=0,ROUND(Q413,2)&lt;=0,ROUND(M413,2)&lt;=0,ROUND(S413,2)&lt;=0,ROUND(H413,2)&lt;=0)," Co najmniej jedna wartość nie jest większa od zera.","")&amp;
IF(K413&gt;Limity!$D$6," Abonament za Usługę TD w Wariancie A ponad limit.","")&amp;
IF(Q413&gt;Limity!$D$7," Abonament za Usługę TD w Wariancie B ponad limit.","")&amp;
IF(Q413-K413&gt;Limity!$D$8," Różnica wartości abonamentów za Usługę TD wariantów A i B ponad limit.","")&amp;
IF(M413&gt;Limity!$D$9," Abonament za zwiększenie przepustowości w Wariancie A ponad limit.","")&amp;
IF(S413&gt;Limity!$D$10," Abonament za zwiększenie przepustowości w Wariancie B ponad limit.","")&amp;
IF(J413=""," Nie wskazano PWR. ",IF(ISERROR(VLOOKUP(J413,'Listy punktów styku'!$B$11:$B$41,1,FALSE))," Nie wskazano PWR z listy.",""))&amp;
IF(P413=""," Nie wskazano FPS. ",IF(ISERROR(VLOOKUP(P413,'Listy punktów styku'!$B$44:$B$61,1,FALSE))," Nie wskazano FPS z listy.","")))</f>
        <v/>
      </c>
    </row>
    <row r="414" spans="1:22" x14ac:dyDescent="0.35">
      <c r="A414" s="122"/>
      <c r="B414" s="123"/>
      <c r="C414" s="124"/>
      <c r="D414" s="124"/>
      <c r="E414" s="125"/>
      <c r="F414" s="123"/>
      <c r="G414" s="126"/>
      <c r="H414" s="127"/>
      <c r="I414" s="128">
        <f t="shared" si="82"/>
        <v>0</v>
      </c>
      <c r="J414" s="129"/>
      <c r="K414" s="127"/>
      <c r="L414" s="130">
        <f t="shared" si="76"/>
        <v>0</v>
      </c>
      <c r="M414" s="131"/>
      <c r="N414" s="130">
        <f t="shared" si="77"/>
        <v>0</v>
      </c>
      <c r="O414" s="130">
        <f t="shared" si="78"/>
        <v>0</v>
      </c>
      <c r="P414" s="129"/>
      <c r="Q414" s="127"/>
      <c r="R414" s="130">
        <f t="shared" si="79"/>
        <v>0</v>
      </c>
      <c r="S414" s="127"/>
      <c r="T414" s="130">
        <f t="shared" si="80"/>
        <v>0</v>
      </c>
      <c r="U414" s="128">
        <f t="shared" si="81"/>
        <v>0</v>
      </c>
      <c r="V414" s="5" t="str">
        <f>IF(COUNTBLANK(G414:H414)+COUNTBLANK(J414:K414)+COUNTBLANK(M414:M414)+COUNTBLANK(P414:Q414)+COUNTBLANK(S414:S414)=8,"",
IF(G414&lt;Limity!$C$5," Data gotowości zbyt wczesna lub nie uzupełniona.","")&amp;
IF(G414&gt;Limity!$D$5," Data gotowości zbyt późna lub wypełnona nieprawidłowo.","")&amp;
IF(OR(ROUND(K414,2)&lt;=0,ROUND(Q414,2)&lt;=0,ROUND(M414,2)&lt;=0,ROUND(S414,2)&lt;=0,ROUND(H414,2)&lt;=0)," Co najmniej jedna wartość nie jest większa od zera.","")&amp;
IF(K414&gt;Limity!$D$6," Abonament za Usługę TD w Wariancie A ponad limit.","")&amp;
IF(Q414&gt;Limity!$D$7," Abonament za Usługę TD w Wariancie B ponad limit.","")&amp;
IF(Q414-K414&gt;Limity!$D$8," Różnica wartości abonamentów za Usługę TD wariantów A i B ponad limit.","")&amp;
IF(M414&gt;Limity!$D$9," Abonament za zwiększenie przepustowości w Wariancie A ponad limit.","")&amp;
IF(S414&gt;Limity!$D$10," Abonament za zwiększenie przepustowości w Wariancie B ponad limit.","")&amp;
IF(J414=""," Nie wskazano PWR. ",IF(ISERROR(VLOOKUP(J414,'Listy punktów styku'!$B$11:$B$41,1,FALSE))," Nie wskazano PWR z listy.",""))&amp;
IF(P414=""," Nie wskazano FPS. ",IF(ISERROR(VLOOKUP(P414,'Listy punktów styku'!$B$44:$B$61,1,FALSE))," Nie wskazano FPS z listy.","")))</f>
        <v/>
      </c>
    </row>
    <row r="415" spans="1:22" x14ac:dyDescent="0.35">
      <c r="A415" s="122"/>
      <c r="B415" s="123"/>
      <c r="C415" s="124"/>
      <c r="D415" s="124"/>
      <c r="E415" s="125"/>
      <c r="F415" s="123"/>
      <c r="G415" s="126"/>
      <c r="H415" s="127"/>
      <c r="I415" s="128">
        <f t="shared" si="82"/>
        <v>0</v>
      </c>
      <c r="J415" s="129"/>
      <c r="K415" s="127"/>
      <c r="L415" s="130">
        <f t="shared" si="76"/>
        <v>0</v>
      </c>
      <c r="M415" s="131"/>
      <c r="N415" s="130">
        <f t="shared" si="77"/>
        <v>0</v>
      </c>
      <c r="O415" s="130">
        <f t="shared" si="78"/>
        <v>0</v>
      </c>
      <c r="P415" s="129"/>
      <c r="Q415" s="127"/>
      <c r="R415" s="130">
        <f t="shared" si="79"/>
        <v>0</v>
      </c>
      <c r="S415" s="127"/>
      <c r="T415" s="130">
        <f t="shared" si="80"/>
        <v>0</v>
      </c>
      <c r="U415" s="128">
        <f t="shared" si="81"/>
        <v>0</v>
      </c>
      <c r="V415" s="5" t="str">
        <f>IF(COUNTBLANK(G415:H415)+COUNTBLANK(J415:K415)+COUNTBLANK(M415:M415)+COUNTBLANK(P415:Q415)+COUNTBLANK(S415:S415)=8,"",
IF(G415&lt;Limity!$C$5," Data gotowości zbyt wczesna lub nie uzupełniona.","")&amp;
IF(G415&gt;Limity!$D$5," Data gotowości zbyt późna lub wypełnona nieprawidłowo.","")&amp;
IF(OR(ROUND(K415,2)&lt;=0,ROUND(Q415,2)&lt;=0,ROUND(M415,2)&lt;=0,ROUND(S415,2)&lt;=0,ROUND(H415,2)&lt;=0)," Co najmniej jedna wartość nie jest większa od zera.","")&amp;
IF(K415&gt;Limity!$D$6," Abonament za Usługę TD w Wariancie A ponad limit.","")&amp;
IF(Q415&gt;Limity!$D$7," Abonament za Usługę TD w Wariancie B ponad limit.","")&amp;
IF(Q415-K415&gt;Limity!$D$8," Różnica wartości abonamentów za Usługę TD wariantów A i B ponad limit.","")&amp;
IF(M415&gt;Limity!$D$9," Abonament za zwiększenie przepustowości w Wariancie A ponad limit.","")&amp;
IF(S415&gt;Limity!$D$10," Abonament za zwiększenie przepustowości w Wariancie B ponad limit.","")&amp;
IF(J415=""," Nie wskazano PWR. ",IF(ISERROR(VLOOKUP(J415,'Listy punktów styku'!$B$11:$B$41,1,FALSE))," Nie wskazano PWR z listy.",""))&amp;
IF(P415=""," Nie wskazano FPS. ",IF(ISERROR(VLOOKUP(P415,'Listy punktów styku'!$B$44:$B$61,1,FALSE))," Nie wskazano FPS z listy.","")))</f>
        <v/>
      </c>
    </row>
    <row r="416" spans="1:22" x14ac:dyDescent="0.35">
      <c r="A416" s="122"/>
      <c r="B416" s="123"/>
      <c r="C416" s="124"/>
      <c r="D416" s="124"/>
      <c r="E416" s="125"/>
      <c r="F416" s="123"/>
      <c r="G416" s="126"/>
      <c r="H416" s="127"/>
      <c r="I416" s="128">
        <f t="shared" si="82"/>
        <v>0</v>
      </c>
      <c r="J416" s="129"/>
      <c r="K416" s="127"/>
      <c r="L416" s="130">
        <f t="shared" si="76"/>
        <v>0</v>
      </c>
      <c r="M416" s="131"/>
      <c r="N416" s="130">
        <f t="shared" si="77"/>
        <v>0</v>
      </c>
      <c r="O416" s="130">
        <f t="shared" si="78"/>
        <v>0</v>
      </c>
      <c r="P416" s="129"/>
      <c r="Q416" s="127"/>
      <c r="R416" s="130">
        <f t="shared" si="79"/>
        <v>0</v>
      </c>
      <c r="S416" s="127"/>
      <c r="T416" s="130">
        <f t="shared" si="80"/>
        <v>0</v>
      </c>
      <c r="U416" s="128">
        <f t="shared" si="81"/>
        <v>0</v>
      </c>
      <c r="V416" s="5" t="str">
        <f>IF(COUNTBLANK(G416:H416)+COUNTBLANK(J416:K416)+COUNTBLANK(M416:M416)+COUNTBLANK(P416:Q416)+COUNTBLANK(S416:S416)=8,"",
IF(G416&lt;Limity!$C$5," Data gotowości zbyt wczesna lub nie uzupełniona.","")&amp;
IF(G416&gt;Limity!$D$5," Data gotowości zbyt późna lub wypełnona nieprawidłowo.","")&amp;
IF(OR(ROUND(K416,2)&lt;=0,ROUND(Q416,2)&lt;=0,ROUND(M416,2)&lt;=0,ROUND(S416,2)&lt;=0,ROUND(H416,2)&lt;=0)," Co najmniej jedna wartość nie jest większa od zera.","")&amp;
IF(K416&gt;Limity!$D$6," Abonament za Usługę TD w Wariancie A ponad limit.","")&amp;
IF(Q416&gt;Limity!$D$7," Abonament za Usługę TD w Wariancie B ponad limit.","")&amp;
IF(Q416-K416&gt;Limity!$D$8," Różnica wartości abonamentów za Usługę TD wariantów A i B ponad limit.","")&amp;
IF(M416&gt;Limity!$D$9," Abonament za zwiększenie przepustowości w Wariancie A ponad limit.","")&amp;
IF(S416&gt;Limity!$D$10," Abonament za zwiększenie przepustowości w Wariancie B ponad limit.","")&amp;
IF(J416=""," Nie wskazano PWR. ",IF(ISERROR(VLOOKUP(J416,'Listy punktów styku'!$B$11:$B$41,1,FALSE))," Nie wskazano PWR z listy.",""))&amp;
IF(P416=""," Nie wskazano FPS. ",IF(ISERROR(VLOOKUP(P416,'Listy punktów styku'!$B$44:$B$61,1,FALSE))," Nie wskazano FPS z listy.","")))</f>
        <v/>
      </c>
    </row>
    <row r="417" spans="1:22" x14ac:dyDescent="0.35">
      <c r="A417" s="122"/>
      <c r="B417" s="123"/>
      <c r="C417" s="124"/>
      <c r="D417" s="124"/>
      <c r="E417" s="125"/>
      <c r="F417" s="123"/>
      <c r="G417" s="126"/>
      <c r="H417" s="127"/>
      <c r="I417" s="128">
        <f t="shared" si="82"/>
        <v>0</v>
      </c>
      <c r="J417" s="129"/>
      <c r="K417" s="127"/>
      <c r="L417" s="130">
        <f t="shared" si="76"/>
        <v>0</v>
      </c>
      <c r="M417" s="131"/>
      <c r="N417" s="130">
        <f t="shared" si="77"/>
        <v>0</v>
      </c>
      <c r="O417" s="130">
        <f t="shared" si="78"/>
        <v>0</v>
      </c>
      <c r="P417" s="129"/>
      <c r="Q417" s="127"/>
      <c r="R417" s="130">
        <f t="shared" si="79"/>
        <v>0</v>
      </c>
      <c r="S417" s="127"/>
      <c r="T417" s="130">
        <f t="shared" si="80"/>
        <v>0</v>
      </c>
      <c r="U417" s="128">
        <f t="shared" si="81"/>
        <v>0</v>
      </c>
      <c r="V417" s="5" t="str">
        <f>IF(COUNTBLANK(G417:H417)+COUNTBLANK(J417:K417)+COUNTBLANK(M417:M417)+COUNTBLANK(P417:Q417)+COUNTBLANK(S417:S417)=8,"",
IF(G417&lt;Limity!$C$5," Data gotowości zbyt wczesna lub nie uzupełniona.","")&amp;
IF(G417&gt;Limity!$D$5," Data gotowości zbyt późna lub wypełnona nieprawidłowo.","")&amp;
IF(OR(ROUND(K417,2)&lt;=0,ROUND(Q417,2)&lt;=0,ROUND(M417,2)&lt;=0,ROUND(S417,2)&lt;=0,ROUND(H417,2)&lt;=0)," Co najmniej jedna wartość nie jest większa od zera.","")&amp;
IF(K417&gt;Limity!$D$6," Abonament za Usługę TD w Wariancie A ponad limit.","")&amp;
IF(Q417&gt;Limity!$D$7," Abonament za Usługę TD w Wariancie B ponad limit.","")&amp;
IF(Q417-K417&gt;Limity!$D$8," Różnica wartości abonamentów za Usługę TD wariantów A i B ponad limit.","")&amp;
IF(M417&gt;Limity!$D$9," Abonament za zwiększenie przepustowości w Wariancie A ponad limit.","")&amp;
IF(S417&gt;Limity!$D$10," Abonament za zwiększenie przepustowości w Wariancie B ponad limit.","")&amp;
IF(J417=""," Nie wskazano PWR. ",IF(ISERROR(VLOOKUP(J417,'Listy punktów styku'!$B$11:$B$41,1,FALSE))," Nie wskazano PWR z listy.",""))&amp;
IF(P417=""," Nie wskazano FPS. ",IF(ISERROR(VLOOKUP(P417,'Listy punktów styku'!$B$44:$B$61,1,FALSE))," Nie wskazano FPS z listy.","")))</f>
        <v/>
      </c>
    </row>
    <row r="418" spans="1:22" x14ac:dyDescent="0.35">
      <c r="A418" s="122"/>
      <c r="B418" s="123"/>
      <c r="C418" s="124"/>
      <c r="D418" s="124"/>
      <c r="E418" s="125"/>
      <c r="F418" s="123"/>
      <c r="G418" s="126"/>
      <c r="H418" s="127"/>
      <c r="I418" s="128">
        <f t="shared" si="82"/>
        <v>0</v>
      </c>
      <c r="J418" s="129"/>
      <c r="K418" s="127"/>
      <c r="L418" s="130">
        <f t="shared" si="76"/>
        <v>0</v>
      </c>
      <c r="M418" s="131"/>
      <c r="N418" s="130">
        <f t="shared" si="77"/>
        <v>0</v>
      </c>
      <c r="O418" s="130">
        <f t="shared" si="78"/>
        <v>0</v>
      </c>
      <c r="P418" s="129"/>
      <c r="Q418" s="127"/>
      <c r="R418" s="130">
        <f t="shared" si="79"/>
        <v>0</v>
      </c>
      <c r="S418" s="127"/>
      <c r="T418" s="130">
        <f t="shared" si="80"/>
        <v>0</v>
      </c>
      <c r="U418" s="128">
        <f t="shared" si="81"/>
        <v>0</v>
      </c>
      <c r="V418" s="5" t="str">
        <f>IF(COUNTBLANK(G418:H418)+COUNTBLANK(J418:K418)+COUNTBLANK(M418:M418)+COUNTBLANK(P418:Q418)+COUNTBLANK(S418:S418)=8,"",
IF(G418&lt;Limity!$C$5," Data gotowości zbyt wczesna lub nie uzupełniona.","")&amp;
IF(G418&gt;Limity!$D$5," Data gotowości zbyt późna lub wypełnona nieprawidłowo.","")&amp;
IF(OR(ROUND(K418,2)&lt;=0,ROUND(Q418,2)&lt;=0,ROUND(M418,2)&lt;=0,ROUND(S418,2)&lt;=0,ROUND(H418,2)&lt;=0)," Co najmniej jedna wartość nie jest większa od zera.","")&amp;
IF(K418&gt;Limity!$D$6," Abonament za Usługę TD w Wariancie A ponad limit.","")&amp;
IF(Q418&gt;Limity!$D$7," Abonament za Usługę TD w Wariancie B ponad limit.","")&amp;
IF(Q418-K418&gt;Limity!$D$8," Różnica wartości abonamentów za Usługę TD wariantów A i B ponad limit.","")&amp;
IF(M418&gt;Limity!$D$9," Abonament za zwiększenie przepustowości w Wariancie A ponad limit.","")&amp;
IF(S418&gt;Limity!$D$10," Abonament za zwiększenie przepustowości w Wariancie B ponad limit.","")&amp;
IF(J418=""," Nie wskazano PWR. ",IF(ISERROR(VLOOKUP(J418,'Listy punktów styku'!$B$11:$B$41,1,FALSE))," Nie wskazano PWR z listy.",""))&amp;
IF(P418=""," Nie wskazano FPS. ",IF(ISERROR(VLOOKUP(P418,'Listy punktów styku'!$B$44:$B$61,1,FALSE))," Nie wskazano FPS z listy.","")))</f>
        <v/>
      </c>
    </row>
    <row r="419" spans="1:22" x14ac:dyDescent="0.35">
      <c r="A419" s="122"/>
      <c r="B419" s="123"/>
      <c r="C419" s="124"/>
      <c r="D419" s="124"/>
      <c r="E419" s="125"/>
      <c r="F419" s="123"/>
      <c r="G419" s="126"/>
      <c r="H419" s="127"/>
      <c r="I419" s="128">
        <f t="shared" ref="I419:I482" si="83">ROUND(H419*(1+$C$10),2)</f>
        <v>0</v>
      </c>
      <c r="J419" s="129"/>
      <c r="K419" s="127"/>
      <c r="L419" s="130">
        <f t="shared" ref="L419:L480" si="84">ROUND(K419*(1+$C$10),2)</f>
        <v>0</v>
      </c>
      <c r="M419" s="131"/>
      <c r="N419" s="130">
        <f t="shared" ref="N419:N480" si="85">ROUND(M419*(1+$C$10),2)</f>
        <v>0</v>
      </c>
      <c r="O419" s="130">
        <f t="shared" ref="O419:O480" si="86">60*ROUND(K419*(1+$C$10),2)</f>
        <v>0</v>
      </c>
      <c r="P419" s="129"/>
      <c r="Q419" s="127"/>
      <c r="R419" s="130">
        <f t="shared" ref="R419:R480" si="87">ROUND(Q419*(1+$C$10),2)</f>
        <v>0</v>
      </c>
      <c r="S419" s="127"/>
      <c r="T419" s="130">
        <f t="shared" ref="T419:T481" si="88">ROUND(S419*(1+$C$10),2)</f>
        <v>0</v>
      </c>
      <c r="U419" s="128">
        <f t="shared" ref="U419:U481" si="89">60*ROUND(Q419*(1+$C$10),2)</f>
        <v>0</v>
      </c>
      <c r="V419" s="5" t="str">
        <f>IF(COUNTBLANK(G419:H419)+COUNTBLANK(J419:K419)+COUNTBLANK(M419:M419)+COUNTBLANK(P419:Q419)+COUNTBLANK(S419:S419)=8,"",
IF(G419&lt;Limity!$C$5," Data gotowości zbyt wczesna lub nie uzupełniona.","")&amp;
IF(G419&gt;Limity!$D$5," Data gotowości zbyt późna lub wypełnona nieprawidłowo.","")&amp;
IF(OR(ROUND(K419,2)&lt;=0,ROUND(Q419,2)&lt;=0,ROUND(M419,2)&lt;=0,ROUND(S419,2)&lt;=0,ROUND(H419,2)&lt;=0)," Co najmniej jedna wartość nie jest większa od zera.","")&amp;
IF(K419&gt;Limity!$D$6," Abonament za Usługę TD w Wariancie A ponad limit.","")&amp;
IF(Q419&gt;Limity!$D$7," Abonament za Usługę TD w Wariancie B ponad limit.","")&amp;
IF(Q419-K419&gt;Limity!$D$8," Różnica wartości abonamentów za Usługę TD wariantów A i B ponad limit.","")&amp;
IF(M419&gt;Limity!$D$9," Abonament za zwiększenie przepustowości w Wariancie A ponad limit.","")&amp;
IF(S419&gt;Limity!$D$10," Abonament za zwiększenie przepustowości w Wariancie B ponad limit.","")&amp;
IF(J419=""," Nie wskazano PWR. ",IF(ISERROR(VLOOKUP(J419,'Listy punktów styku'!$B$11:$B$41,1,FALSE))," Nie wskazano PWR z listy.",""))&amp;
IF(P419=""," Nie wskazano FPS. ",IF(ISERROR(VLOOKUP(P419,'Listy punktów styku'!$B$44:$B$61,1,FALSE))," Nie wskazano FPS z listy.","")))</f>
        <v/>
      </c>
    </row>
    <row r="420" spans="1:22" x14ac:dyDescent="0.35">
      <c r="A420" s="122"/>
      <c r="B420" s="123"/>
      <c r="C420" s="124"/>
      <c r="D420" s="124"/>
      <c r="E420" s="125"/>
      <c r="F420" s="123"/>
      <c r="G420" s="126"/>
      <c r="H420" s="127"/>
      <c r="I420" s="128">
        <f t="shared" si="83"/>
        <v>0</v>
      </c>
      <c r="J420" s="129"/>
      <c r="K420" s="127"/>
      <c r="L420" s="130">
        <f t="shared" si="84"/>
        <v>0</v>
      </c>
      <c r="M420" s="131"/>
      <c r="N420" s="130">
        <f t="shared" si="85"/>
        <v>0</v>
      </c>
      <c r="O420" s="130">
        <f t="shared" si="86"/>
        <v>0</v>
      </c>
      <c r="P420" s="129"/>
      <c r="Q420" s="127"/>
      <c r="R420" s="130">
        <f t="shared" si="87"/>
        <v>0</v>
      </c>
      <c r="S420" s="127"/>
      <c r="T420" s="130">
        <f t="shared" si="88"/>
        <v>0</v>
      </c>
      <c r="U420" s="128">
        <f t="shared" si="89"/>
        <v>0</v>
      </c>
      <c r="V420" s="5" t="str">
        <f>IF(COUNTBLANK(G420:H420)+COUNTBLANK(J420:K420)+COUNTBLANK(M420:M420)+COUNTBLANK(P420:Q420)+COUNTBLANK(S420:S420)=8,"",
IF(G420&lt;Limity!$C$5," Data gotowości zbyt wczesna lub nie uzupełniona.","")&amp;
IF(G420&gt;Limity!$D$5," Data gotowości zbyt późna lub wypełnona nieprawidłowo.","")&amp;
IF(OR(ROUND(K420,2)&lt;=0,ROUND(Q420,2)&lt;=0,ROUND(M420,2)&lt;=0,ROUND(S420,2)&lt;=0,ROUND(H420,2)&lt;=0)," Co najmniej jedna wartość nie jest większa od zera.","")&amp;
IF(K420&gt;Limity!$D$6," Abonament za Usługę TD w Wariancie A ponad limit.","")&amp;
IF(Q420&gt;Limity!$D$7," Abonament za Usługę TD w Wariancie B ponad limit.","")&amp;
IF(Q420-K420&gt;Limity!$D$8," Różnica wartości abonamentów za Usługę TD wariantów A i B ponad limit.","")&amp;
IF(M420&gt;Limity!$D$9," Abonament za zwiększenie przepustowości w Wariancie A ponad limit.","")&amp;
IF(S420&gt;Limity!$D$10," Abonament za zwiększenie przepustowości w Wariancie B ponad limit.","")&amp;
IF(J420=""," Nie wskazano PWR. ",IF(ISERROR(VLOOKUP(J420,'Listy punktów styku'!$B$11:$B$41,1,FALSE))," Nie wskazano PWR z listy.",""))&amp;
IF(P420=""," Nie wskazano FPS. ",IF(ISERROR(VLOOKUP(P420,'Listy punktów styku'!$B$44:$B$61,1,FALSE))," Nie wskazano FPS z listy.","")))</f>
        <v/>
      </c>
    </row>
    <row r="421" spans="1:22" x14ac:dyDescent="0.35">
      <c r="A421" s="122"/>
      <c r="B421" s="123"/>
      <c r="C421" s="124"/>
      <c r="D421" s="124"/>
      <c r="E421" s="125"/>
      <c r="F421" s="123"/>
      <c r="G421" s="126"/>
      <c r="H421" s="127"/>
      <c r="I421" s="128">
        <f t="shared" si="83"/>
        <v>0</v>
      </c>
      <c r="J421" s="129"/>
      <c r="K421" s="127"/>
      <c r="L421" s="130">
        <f t="shared" si="84"/>
        <v>0</v>
      </c>
      <c r="M421" s="131"/>
      <c r="N421" s="130">
        <f t="shared" si="85"/>
        <v>0</v>
      </c>
      <c r="O421" s="130">
        <f t="shared" si="86"/>
        <v>0</v>
      </c>
      <c r="P421" s="129"/>
      <c r="Q421" s="127"/>
      <c r="R421" s="130">
        <f t="shared" si="87"/>
        <v>0</v>
      </c>
      <c r="S421" s="127"/>
      <c r="T421" s="130">
        <f t="shared" si="88"/>
        <v>0</v>
      </c>
      <c r="U421" s="128">
        <f t="shared" si="89"/>
        <v>0</v>
      </c>
      <c r="V421" s="5" t="str">
        <f>IF(COUNTBLANK(G421:H421)+COUNTBLANK(J421:K421)+COUNTBLANK(M421:M421)+COUNTBLANK(P421:Q421)+COUNTBLANK(S421:S421)=8,"",
IF(G421&lt;Limity!$C$5," Data gotowości zbyt wczesna lub nie uzupełniona.","")&amp;
IF(G421&gt;Limity!$D$5," Data gotowości zbyt późna lub wypełnona nieprawidłowo.","")&amp;
IF(OR(ROUND(K421,2)&lt;=0,ROUND(Q421,2)&lt;=0,ROUND(M421,2)&lt;=0,ROUND(S421,2)&lt;=0,ROUND(H421,2)&lt;=0)," Co najmniej jedna wartość nie jest większa od zera.","")&amp;
IF(K421&gt;Limity!$D$6," Abonament za Usługę TD w Wariancie A ponad limit.","")&amp;
IF(Q421&gt;Limity!$D$7," Abonament za Usługę TD w Wariancie B ponad limit.","")&amp;
IF(Q421-K421&gt;Limity!$D$8," Różnica wartości abonamentów za Usługę TD wariantów A i B ponad limit.","")&amp;
IF(M421&gt;Limity!$D$9," Abonament za zwiększenie przepustowości w Wariancie A ponad limit.","")&amp;
IF(S421&gt;Limity!$D$10," Abonament za zwiększenie przepustowości w Wariancie B ponad limit.","")&amp;
IF(J421=""," Nie wskazano PWR. ",IF(ISERROR(VLOOKUP(J421,'Listy punktów styku'!$B$11:$B$41,1,FALSE))," Nie wskazano PWR z listy.",""))&amp;
IF(P421=""," Nie wskazano FPS. ",IF(ISERROR(VLOOKUP(P421,'Listy punktów styku'!$B$44:$B$61,1,FALSE))," Nie wskazano FPS z listy.","")))</f>
        <v/>
      </c>
    </row>
    <row r="422" spans="1:22" x14ac:dyDescent="0.35">
      <c r="A422" s="122"/>
      <c r="B422" s="123"/>
      <c r="C422" s="124"/>
      <c r="D422" s="124"/>
      <c r="E422" s="125"/>
      <c r="F422" s="123"/>
      <c r="G422" s="126"/>
      <c r="H422" s="127"/>
      <c r="I422" s="128">
        <f t="shared" si="83"/>
        <v>0</v>
      </c>
      <c r="J422" s="129"/>
      <c r="K422" s="127"/>
      <c r="L422" s="130">
        <f t="shared" si="84"/>
        <v>0</v>
      </c>
      <c r="M422" s="131"/>
      <c r="N422" s="130">
        <f t="shared" si="85"/>
        <v>0</v>
      </c>
      <c r="O422" s="130">
        <f t="shared" si="86"/>
        <v>0</v>
      </c>
      <c r="P422" s="129"/>
      <c r="Q422" s="127"/>
      <c r="R422" s="130">
        <f t="shared" si="87"/>
        <v>0</v>
      </c>
      <c r="S422" s="127"/>
      <c r="T422" s="130">
        <f t="shared" si="88"/>
        <v>0</v>
      </c>
      <c r="U422" s="128">
        <f t="shared" si="89"/>
        <v>0</v>
      </c>
      <c r="V422" s="5" t="str">
        <f>IF(COUNTBLANK(G422:H422)+COUNTBLANK(J422:K422)+COUNTBLANK(M422:M422)+COUNTBLANK(P422:Q422)+COUNTBLANK(S422:S422)=8,"",
IF(G422&lt;Limity!$C$5," Data gotowości zbyt wczesna lub nie uzupełniona.","")&amp;
IF(G422&gt;Limity!$D$5," Data gotowości zbyt późna lub wypełnona nieprawidłowo.","")&amp;
IF(OR(ROUND(K422,2)&lt;=0,ROUND(Q422,2)&lt;=0,ROUND(M422,2)&lt;=0,ROUND(S422,2)&lt;=0,ROUND(H422,2)&lt;=0)," Co najmniej jedna wartość nie jest większa od zera.","")&amp;
IF(K422&gt;Limity!$D$6," Abonament za Usługę TD w Wariancie A ponad limit.","")&amp;
IF(Q422&gt;Limity!$D$7," Abonament za Usługę TD w Wariancie B ponad limit.","")&amp;
IF(Q422-K422&gt;Limity!$D$8," Różnica wartości abonamentów za Usługę TD wariantów A i B ponad limit.","")&amp;
IF(M422&gt;Limity!$D$9," Abonament za zwiększenie przepustowości w Wariancie A ponad limit.","")&amp;
IF(S422&gt;Limity!$D$10," Abonament za zwiększenie przepustowości w Wariancie B ponad limit.","")&amp;
IF(J422=""," Nie wskazano PWR. ",IF(ISERROR(VLOOKUP(J422,'Listy punktów styku'!$B$11:$B$41,1,FALSE))," Nie wskazano PWR z listy.",""))&amp;
IF(P422=""," Nie wskazano FPS. ",IF(ISERROR(VLOOKUP(P422,'Listy punktów styku'!$B$44:$B$61,1,FALSE))," Nie wskazano FPS z listy.","")))</f>
        <v/>
      </c>
    </row>
    <row r="423" spans="1:22" x14ac:dyDescent="0.35">
      <c r="A423" s="122"/>
      <c r="B423" s="123"/>
      <c r="C423" s="124"/>
      <c r="D423" s="124"/>
      <c r="E423" s="125"/>
      <c r="F423" s="123"/>
      <c r="G423" s="126"/>
      <c r="H423" s="127"/>
      <c r="I423" s="128">
        <f t="shared" si="83"/>
        <v>0</v>
      </c>
      <c r="J423" s="129"/>
      <c r="K423" s="127"/>
      <c r="L423" s="130">
        <f t="shared" si="84"/>
        <v>0</v>
      </c>
      <c r="M423" s="131"/>
      <c r="N423" s="130">
        <f t="shared" si="85"/>
        <v>0</v>
      </c>
      <c r="O423" s="130">
        <f t="shared" si="86"/>
        <v>0</v>
      </c>
      <c r="P423" s="129"/>
      <c r="Q423" s="127"/>
      <c r="R423" s="130">
        <f t="shared" si="87"/>
        <v>0</v>
      </c>
      <c r="S423" s="127"/>
      <c r="T423" s="130">
        <f t="shared" si="88"/>
        <v>0</v>
      </c>
      <c r="U423" s="128">
        <f t="shared" si="89"/>
        <v>0</v>
      </c>
      <c r="V423" s="5" t="str">
        <f>IF(COUNTBLANK(G423:H423)+COUNTBLANK(J423:K423)+COUNTBLANK(M423:M423)+COUNTBLANK(P423:Q423)+COUNTBLANK(S423:S423)=8,"",
IF(G423&lt;Limity!$C$5," Data gotowości zbyt wczesna lub nie uzupełniona.","")&amp;
IF(G423&gt;Limity!$D$5," Data gotowości zbyt późna lub wypełnona nieprawidłowo.","")&amp;
IF(OR(ROUND(K423,2)&lt;=0,ROUND(Q423,2)&lt;=0,ROUND(M423,2)&lt;=0,ROUND(S423,2)&lt;=0,ROUND(H423,2)&lt;=0)," Co najmniej jedna wartość nie jest większa od zera.","")&amp;
IF(K423&gt;Limity!$D$6," Abonament za Usługę TD w Wariancie A ponad limit.","")&amp;
IF(Q423&gt;Limity!$D$7," Abonament za Usługę TD w Wariancie B ponad limit.","")&amp;
IF(Q423-K423&gt;Limity!$D$8," Różnica wartości abonamentów za Usługę TD wariantów A i B ponad limit.","")&amp;
IF(M423&gt;Limity!$D$9," Abonament za zwiększenie przepustowości w Wariancie A ponad limit.","")&amp;
IF(S423&gt;Limity!$D$10," Abonament za zwiększenie przepustowości w Wariancie B ponad limit.","")&amp;
IF(J423=""," Nie wskazano PWR. ",IF(ISERROR(VLOOKUP(J423,'Listy punktów styku'!$B$11:$B$41,1,FALSE))," Nie wskazano PWR z listy.",""))&amp;
IF(P423=""," Nie wskazano FPS. ",IF(ISERROR(VLOOKUP(P423,'Listy punktów styku'!$B$44:$B$61,1,FALSE))," Nie wskazano FPS z listy.","")))</f>
        <v/>
      </c>
    </row>
    <row r="424" spans="1:22" x14ac:dyDescent="0.35">
      <c r="A424" s="122"/>
      <c r="B424" s="123"/>
      <c r="C424" s="124"/>
      <c r="D424" s="124"/>
      <c r="E424" s="125"/>
      <c r="F424" s="123"/>
      <c r="G424" s="126"/>
      <c r="H424" s="127"/>
      <c r="I424" s="128">
        <f t="shared" si="83"/>
        <v>0</v>
      </c>
      <c r="J424" s="129"/>
      <c r="K424" s="127"/>
      <c r="L424" s="130">
        <f t="shared" si="84"/>
        <v>0</v>
      </c>
      <c r="M424" s="131"/>
      <c r="N424" s="130">
        <f t="shared" si="85"/>
        <v>0</v>
      </c>
      <c r="O424" s="130">
        <f t="shared" si="86"/>
        <v>0</v>
      </c>
      <c r="P424" s="129"/>
      <c r="Q424" s="127"/>
      <c r="R424" s="130">
        <f t="shared" si="87"/>
        <v>0</v>
      </c>
      <c r="S424" s="127"/>
      <c r="T424" s="130">
        <f t="shared" si="88"/>
        <v>0</v>
      </c>
      <c r="U424" s="128">
        <f t="shared" si="89"/>
        <v>0</v>
      </c>
      <c r="V424" s="5" t="str">
        <f>IF(COUNTBLANK(G424:H424)+COUNTBLANK(J424:K424)+COUNTBLANK(M424:M424)+COUNTBLANK(P424:Q424)+COUNTBLANK(S424:S424)=8,"",
IF(G424&lt;Limity!$C$5," Data gotowości zbyt wczesna lub nie uzupełniona.","")&amp;
IF(G424&gt;Limity!$D$5," Data gotowości zbyt późna lub wypełnona nieprawidłowo.","")&amp;
IF(OR(ROUND(K424,2)&lt;=0,ROUND(Q424,2)&lt;=0,ROUND(M424,2)&lt;=0,ROUND(S424,2)&lt;=0,ROUND(H424,2)&lt;=0)," Co najmniej jedna wartość nie jest większa od zera.","")&amp;
IF(K424&gt;Limity!$D$6," Abonament za Usługę TD w Wariancie A ponad limit.","")&amp;
IF(Q424&gt;Limity!$D$7," Abonament za Usługę TD w Wariancie B ponad limit.","")&amp;
IF(Q424-K424&gt;Limity!$D$8," Różnica wartości abonamentów za Usługę TD wariantów A i B ponad limit.","")&amp;
IF(M424&gt;Limity!$D$9," Abonament za zwiększenie przepustowości w Wariancie A ponad limit.","")&amp;
IF(S424&gt;Limity!$D$10," Abonament za zwiększenie przepustowości w Wariancie B ponad limit.","")&amp;
IF(J424=""," Nie wskazano PWR. ",IF(ISERROR(VLOOKUP(J424,'Listy punktów styku'!$B$11:$B$41,1,FALSE))," Nie wskazano PWR z listy.",""))&amp;
IF(P424=""," Nie wskazano FPS. ",IF(ISERROR(VLOOKUP(P424,'Listy punktów styku'!$B$44:$B$61,1,FALSE))," Nie wskazano FPS z listy.","")))</f>
        <v/>
      </c>
    </row>
    <row r="425" spans="1:22" x14ac:dyDescent="0.35">
      <c r="A425" s="122"/>
      <c r="B425" s="123"/>
      <c r="C425" s="124"/>
      <c r="D425" s="124"/>
      <c r="E425" s="125"/>
      <c r="F425" s="123"/>
      <c r="G425" s="126"/>
      <c r="H425" s="127"/>
      <c r="I425" s="128">
        <f t="shared" si="83"/>
        <v>0</v>
      </c>
      <c r="J425" s="129"/>
      <c r="K425" s="127"/>
      <c r="L425" s="130">
        <f t="shared" si="84"/>
        <v>0</v>
      </c>
      <c r="M425" s="131"/>
      <c r="N425" s="130">
        <f t="shared" si="85"/>
        <v>0</v>
      </c>
      <c r="O425" s="130">
        <f t="shared" si="86"/>
        <v>0</v>
      </c>
      <c r="P425" s="129"/>
      <c r="Q425" s="127"/>
      <c r="R425" s="130">
        <f t="shared" si="87"/>
        <v>0</v>
      </c>
      <c r="S425" s="127"/>
      <c r="T425" s="130">
        <f t="shared" si="88"/>
        <v>0</v>
      </c>
      <c r="U425" s="128">
        <f t="shared" si="89"/>
        <v>0</v>
      </c>
      <c r="V425" s="5" t="str">
        <f>IF(COUNTBLANK(G425:H425)+COUNTBLANK(J425:K425)+COUNTBLANK(M425:M425)+COUNTBLANK(P425:Q425)+COUNTBLANK(S425:S425)=8,"",
IF(G425&lt;Limity!$C$5," Data gotowości zbyt wczesna lub nie uzupełniona.","")&amp;
IF(G425&gt;Limity!$D$5," Data gotowości zbyt późna lub wypełnona nieprawidłowo.","")&amp;
IF(OR(ROUND(K425,2)&lt;=0,ROUND(Q425,2)&lt;=0,ROUND(M425,2)&lt;=0,ROUND(S425,2)&lt;=0,ROUND(H425,2)&lt;=0)," Co najmniej jedna wartość nie jest większa od zera.","")&amp;
IF(K425&gt;Limity!$D$6," Abonament za Usługę TD w Wariancie A ponad limit.","")&amp;
IF(Q425&gt;Limity!$D$7," Abonament za Usługę TD w Wariancie B ponad limit.","")&amp;
IF(Q425-K425&gt;Limity!$D$8," Różnica wartości abonamentów za Usługę TD wariantów A i B ponad limit.","")&amp;
IF(M425&gt;Limity!$D$9," Abonament za zwiększenie przepustowości w Wariancie A ponad limit.","")&amp;
IF(S425&gt;Limity!$D$10," Abonament za zwiększenie przepustowości w Wariancie B ponad limit.","")&amp;
IF(J425=""," Nie wskazano PWR. ",IF(ISERROR(VLOOKUP(J425,'Listy punktów styku'!$B$11:$B$41,1,FALSE))," Nie wskazano PWR z listy.",""))&amp;
IF(P425=""," Nie wskazano FPS. ",IF(ISERROR(VLOOKUP(P425,'Listy punktów styku'!$B$44:$B$61,1,FALSE))," Nie wskazano FPS z listy.","")))</f>
        <v/>
      </c>
    </row>
    <row r="426" spans="1:22" x14ac:dyDescent="0.35">
      <c r="A426" s="122"/>
      <c r="B426" s="123"/>
      <c r="C426" s="124"/>
      <c r="D426" s="124"/>
      <c r="E426" s="125"/>
      <c r="F426" s="123"/>
      <c r="G426" s="126"/>
      <c r="H426" s="127"/>
      <c r="I426" s="128">
        <f t="shared" si="83"/>
        <v>0</v>
      </c>
      <c r="J426" s="129"/>
      <c r="K426" s="127"/>
      <c r="L426" s="130">
        <f t="shared" si="84"/>
        <v>0</v>
      </c>
      <c r="M426" s="131"/>
      <c r="N426" s="130">
        <f t="shared" si="85"/>
        <v>0</v>
      </c>
      <c r="O426" s="130">
        <f t="shared" si="86"/>
        <v>0</v>
      </c>
      <c r="P426" s="129"/>
      <c r="Q426" s="127"/>
      <c r="R426" s="130">
        <f t="shared" si="87"/>
        <v>0</v>
      </c>
      <c r="S426" s="127"/>
      <c r="T426" s="130">
        <f t="shared" si="88"/>
        <v>0</v>
      </c>
      <c r="U426" s="128">
        <f t="shared" si="89"/>
        <v>0</v>
      </c>
      <c r="V426" s="5" t="str">
        <f>IF(COUNTBLANK(G426:H426)+COUNTBLANK(J426:K426)+COUNTBLANK(M426:M426)+COUNTBLANK(P426:Q426)+COUNTBLANK(S426:S426)=8,"",
IF(G426&lt;Limity!$C$5," Data gotowości zbyt wczesna lub nie uzupełniona.","")&amp;
IF(G426&gt;Limity!$D$5," Data gotowości zbyt późna lub wypełnona nieprawidłowo.","")&amp;
IF(OR(ROUND(K426,2)&lt;=0,ROUND(Q426,2)&lt;=0,ROUND(M426,2)&lt;=0,ROUND(S426,2)&lt;=0,ROUND(H426,2)&lt;=0)," Co najmniej jedna wartość nie jest większa od zera.","")&amp;
IF(K426&gt;Limity!$D$6," Abonament za Usługę TD w Wariancie A ponad limit.","")&amp;
IF(Q426&gt;Limity!$D$7," Abonament za Usługę TD w Wariancie B ponad limit.","")&amp;
IF(Q426-K426&gt;Limity!$D$8," Różnica wartości abonamentów za Usługę TD wariantów A i B ponad limit.","")&amp;
IF(M426&gt;Limity!$D$9," Abonament za zwiększenie przepustowości w Wariancie A ponad limit.","")&amp;
IF(S426&gt;Limity!$D$10," Abonament za zwiększenie przepustowości w Wariancie B ponad limit.","")&amp;
IF(J426=""," Nie wskazano PWR. ",IF(ISERROR(VLOOKUP(J426,'Listy punktów styku'!$B$11:$B$41,1,FALSE))," Nie wskazano PWR z listy.",""))&amp;
IF(P426=""," Nie wskazano FPS. ",IF(ISERROR(VLOOKUP(P426,'Listy punktów styku'!$B$44:$B$61,1,FALSE))," Nie wskazano FPS z listy.","")))</f>
        <v/>
      </c>
    </row>
    <row r="427" spans="1:22" x14ac:dyDescent="0.35">
      <c r="A427" s="122"/>
      <c r="B427" s="123"/>
      <c r="C427" s="124"/>
      <c r="D427" s="124"/>
      <c r="E427" s="125"/>
      <c r="F427" s="123"/>
      <c r="G427" s="126"/>
      <c r="H427" s="127"/>
      <c r="I427" s="128">
        <f t="shared" si="83"/>
        <v>0</v>
      </c>
      <c r="J427" s="129"/>
      <c r="K427" s="127"/>
      <c r="L427" s="130">
        <f t="shared" si="84"/>
        <v>0</v>
      </c>
      <c r="M427" s="131"/>
      <c r="N427" s="130">
        <f t="shared" si="85"/>
        <v>0</v>
      </c>
      <c r="O427" s="130">
        <f t="shared" si="86"/>
        <v>0</v>
      </c>
      <c r="P427" s="129"/>
      <c r="Q427" s="127"/>
      <c r="R427" s="130">
        <f t="shared" si="87"/>
        <v>0</v>
      </c>
      <c r="S427" s="127"/>
      <c r="T427" s="130">
        <f t="shared" si="88"/>
        <v>0</v>
      </c>
      <c r="U427" s="128">
        <f t="shared" si="89"/>
        <v>0</v>
      </c>
      <c r="V427" s="5" t="str">
        <f>IF(COUNTBLANK(G427:H427)+COUNTBLANK(J427:K427)+COUNTBLANK(M427:M427)+COUNTBLANK(P427:Q427)+COUNTBLANK(S427:S427)=8,"",
IF(G427&lt;Limity!$C$5," Data gotowości zbyt wczesna lub nie uzupełniona.","")&amp;
IF(G427&gt;Limity!$D$5," Data gotowości zbyt późna lub wypełnona nieprawidłowo.","")&amp;
IF(OR(ROUND(K427,2)&lt;=0,ROUND(Q427,2)&lt;=0,ROUND(M427,2)&lt;=0,ROUND(S427,2)&lt;=0,ROUND(H427,2)&lt;=0)," Co najmniej jedna wartość nie jest większa od zera.","")&amp;
IF(K427&gt;Limity!$D$6," Abonament za Usługę TD w Wariancie A ponad limit.","")&amp;
IF(Q427&gt;Limity!$D$7," Abonament za Usługę TD w Wariancie B ponad limit.","")&amp;
IF(Q427-K427&gt;Limity!$D$8," Różnica wartości abonamentów za Usługę TD wariantów A i B ponad limit.","")&amp;
IF(M427&gt;Limity!$D$9," Abonament za zwiększenie przepustowości w Wariancie A ponad limit.","")&amp;
IF(S427&gt;Limity!$D$10," Abonament za zwiększenie przepustowości w Wariancie B ponad limit.","")&amp;
IF(J427=""," Nie wskazano PWR. ",IF(ISERROR(VLOOKUP(J427,'Listy punktów styku'!$B$11:$B$41,1,FALSE))," Nie wskazano PWR z listy.",""))&amp;
IF(P427=""," Nie wskazano FPS. ",IF(ISERROR(VLOOKUP(P427,'Listy punktów styku'!$B$44:$B$61,1,FALSE))," Nie wskazano FPS z listy.","")))</f>
        <v/>
      </c>
    </row>
    <row r="428" spans="1:22" x14ac:dyDescent="0.35">
      <c r="A428" s="122"/>
      <c r="B428" s="123"/>
      <c r="C428" s="124"/>
      <c r="D428" s="124"/>
      <c r="E428" s="125"/>
      <c r="F428" s="123"/>
      <c r="G428" s="126"/>
      <c r="H428" s="127"/>
      <c r="I428" s="128">
        <f t="shared" si="83"/>
        <v>0</v>
      </c>
      <c r="J428" s="129"/>
      <c r="K428" s="127"/>
      <c r="L428" s="130">
        <f t="shared" si="84"/>
        <v>0</v>
      </c>
      <c r="M428" s="131"/>
      <c r="N428" s="130">
        <f t="shared" si="85"/>
        <v>0</v>
      </c>
      <c r="O428" s="130">
        <f t="shared" si="86"/>
        <v>0</v>
      </c>
      <c r="P428" s="129"/>
      <c r="Q428" s="127"/>
      <c r="R428" s="130">
        <f t="shared" si="87"/>
        <v>0</v>
      </c>
      <c r="S428" s="127"/>
      <c r="T428" s="130">
        <f t="shared" si="88"/>
        <v>0</v>
      </c>
      <c r="U428" s="128">
        <f t="shared" si="89"/>
        <v>0</v>
      </c>
      <c r="V428" s="5" t="str">
        <f>IF(COUNTBLANK(G428:H428)+COUNTBLANK(J428:K428)+COUNTBLANK(M428:M428)+COUNTBLANK(P428:Q428)+COUNTBLANK(S428:S428)=8,"",
IF(G428&lt;Limity!$C$5," Data gotowości zbyt wczesna lub nie uzupełniona.","")&amp;
IF(G428&gt;Limity!$D$5," Data gotowości zbyt późna lub wypełnona nieprawidłowo.","")&amp;
IF(OR(ROUND(K428,2)&lt;=0,ROUND(Q428,2)&lt;=0,ROUND(M428,2)&lt;=0,ROUND(S428,2)&lt;=0,ROUND(H428,2)&lt;=0)," Co najmniej jedna wartość nie jest większa od zera.","")&amp;
IF(K428&gt;Limity!$D$6," Abonament za Usługę TD w Wariancie A ponad limit.","")&amp;
IF(Q428&gt;Limity!$D$7," Abonament za Usługę TD w Wariancie B ponad limit.","")&amp;
IF(Q428-K428&gt;Limity!$D$8," Różnica wartości abonamentów za Usługę TD wariantów A i B ponad limit.","")&amp;
IF(M428&gt;Limity!$D$9," Abonament za zwiększenie przepustowości w Wariancie A ponad limit.","")&amp;
IF(S428&gt;Limity!$D$10," Abonament za zwiększenie przepustowości w Wariancie B ponad limit.","")&amp;
IF(J428=""," Nie wskazano PWR. ",IF(ISERROR(VLOOKUP(J428,'Listy punktów styku'!$B$11:$B$41,1,FALSE))," Nie wskazano PWR z listy.",""))&amp;
IF(P428=""," Nie wskazano FPS. ",IF(ISERROR(VLOOKUP(P428,'Listy punktów styku'!$B$44:$B$61,1,FALSE))," Nie wskazano FPS z listy.","")))</f>
        <v/>
      </c>
    </row>
    <row r="429" spans="1:22" x14ac:dyDescent="0.35">
      <c r="A429" s="122"/>
      <c r="B429" s="123"/>
      <c r="C429" s="124"/>
      <c r="D429" s="124"/>
      <c r="E429" s="125"/>
      <c r="F429" s="123"/>
      <c r="G429" s="126"/>
      <c r="H429" s="127"/>
      <c r="I429" s="128">
        <f t="shared" si="83"/>
        <v>0</v>
      </c>
      <c r="J429" s="129"/>
      <c r="K429" s="127"/>
      <c r="L429" s="130">
        <f t="shared" si="84"/>
        <v>0</v>
      </c>
      <c r="M429" s="131"/>
      <c r="N429" s="130">
        <f t="shared" si="85"/>
        <v>0</v>
      </c>
      <c r="O429" s="130">
        <f t="shared" si="86"/>
        <v>0</v>
      </c>
      <c r="P429" s="129"/>
      <c r="Q429" s="127"/>
      <c r="R429" s="130">
        <f t="shared" si="87"/>
        <v>0</v>
      </c>
      <c r="S429" s="127"/>
      <c r="T429" s="130">
        <f t="shared" si="88"/>
        <v>0</v>
      </c>
      <c r="U429" s="128">
        <f t="shared" si="89"/>
        <v>0</v>
      </c>
      <c r="V429" s="5" t="str">
        <f>IF(COUNTBLANK(G429:H429)+COUNTBLANK(J429:K429)+COUNTBLANK(M429:M429)+COUNTBLANK(P429:Q429)+COUNTBLANK(S429:S429)=8,"",
IF(G429&lt;Limity!$C$5," Data gotowości zbyt wczesna lub nie uzupełniona.","")&amp;
IF(G429&gt;Limity!$D$5," Data gotowości zbyt późna lub wypełnona nieprawidłowo.","")&amp;
IF(OR(ROUND(K429,2)&lt;=0,ROUND(Q429,2)&lt;=0,ROUND(M429,2)&lt;=0,ROUND(S429,2)&lt;=0,ROUND(H429,2)&lt;=0)," Co najmniej jedna wartość nie jest większa od zera.","")&amp;
IF(K429&gt;Limity!$D$6," Abonament za Usługę TD w Wariancie A ponad limit.","")&amp;
IF(Q429&gt;Limity!$D$7," Abonament za Usługę TD w Wariancie B ponad limit.","")&amp;
IF(Q429-K429&gt;Limity!$D$8," Różnica wartości abonamentów za Usługę TD wariantów A i B ponad limit.","")&amp;
IF(M429&gt;Limity!$D$9," Abonament za zwiększenie przepustowości w Wariancie A ponad limit.","")&amp;
IF(S429&gt;Limity!$D$10," Abonament za zwiększenie przepustowości w Wariancie B ponad limit.","")&amp;
IF(J429=""," Nie wskazano PWR. ",IF(ISERROR(VLOOKUP(J429,'Listy punktów styku'!$B$11:$B$41,1,FALSE))," Nie wskazano PWR z listy.",""))&amp;
IF(P429=""," Nie wskazano FPS. ",IF(ISERROR(VLOOKUP(P429,'Listy punktów styku'!$B$44:$B$61,1,FALSE))," Nie wskazano FPS z listy.","")))</f>
        <v/>
      </c>
    </row>
    <row r="430" spans="1:22" x14ac:dyDescent="0.35">
      <c r="A430" s="122"/>
      <c r="B430" s="123"/>
      <c r="C430" s="124"/>
      <c r="D430" s="124"/>
      <c r="E430" s="125"/>
      <c r="F430" s="123"/>
      <c r="G430" s="126"/>
      <c r="H430" s="127"/>
      <c r="I430" s="128">
        <f t="shared" si="83"/>
        <v>0</v>
      </c>
      <c r="J430" s="129"/>
      <c r="K430" s="127"/>
      <c r="L430" s="130">
        <f t="shared" si="84"/>
        <v>0</v>
      </c>
      <c r="M430" s="131"/>
      <c r="N430" s="130">
        <f t="shared" si="85"/>
        <v>0</v>
      </c>
      <c r="O430" s="130">
        <f t="shared" si="86"/>
        <v>0</v>
      </c>
      <c r="P430" s="129"/>
      <c r="Q430" s="127"/>
      <c r="R430" s="130">
        <f t="shared" si="87"/>
        <v>0</v>
      </c>
      <c r="S430" s="127"/>
      <c r="T430" s="130">
        <f t="shared" si="88"/>
        <v>0</v>
      </c>
      <c r="U430" s="128">
        <f t="shared" si="89"/>
        <v>0</v>
      </c>
      <c r="V430" s="5" t="str">
        <f>IF(COUNTBLANK(G430:H430)+COUNTBLANK(J430:K430)+COUNTBLANK(M430:M430)+COUNTBLANK(P430:Q430)+COUNTBLANK(S430:S430)=8,"",
IF(G430&lt;Limity!$C$5," Data gotowości zbyt wczesna lub nie uzupełniona.","")&amp;
IF(G430&gt;Limity!$D$5," Data gotowości zbyt późna lub wypełnona nieprawidłowo.","")&amp;
IF(OR(ROUND(K430,2)&lt;=0,ROUND(Q430,2)&lt;=0,ROUND(M430,2)&lt;=0,ROUND(S430,2)&lt;=0,ROUND(H430,2)&lt;=0)," Co najmniej jedna wartość nie jest większa od zera.","")&amp;
IF(K430&gt;Limity!$D$6," Abonament za Usługę TD w Wariancie A ponad limit.","")&amp;
IF(Q430&gt;Limity!$D$7," Abonament za Usługę TD w Wariancie B ponad limit.","")&amp;
IF(Q430-K430&gt;Limity!$D$8," Różnica wartości abonamentów za Usługę TD wariantów A i B ponad limit.","")&amp;
IF(M430&gt;Limity!$D$9," Abonament za zwiększenie przepustowości w Wariancie A ponad limit.","")&amp;
IF(S430&gt;Limity!$D$10," Abonament za zwiększenie przepustowości w Wariancie B ponad limit.","")&amp;
IF(J430=""," Nie wskazano PWR. ",IF(ISERROR(VLOOKUP(J430,'Listy punktów styku'!$B$11:$B$41,1,FALSE))," Nie wskazano PWR z listy.",""))&amp;
IF(P430=""," Nie wskazano FPS. ",IF(ISERROR(VLOOKUP(P430,'Listy punktów styku'!$B$44:$B$61,1,FALSE))," Nie wskazano FPS z listy.","")))</f>
        <v/>
      </c>
    </row>
    <row r="431" spans="1:22" x14ac:dyDescent="0.35">
      <c r="A431" s="122"/>
      <c r="B431" s="123"/>
      <c r="C431" s="124"/>
      <c r="D431" s="124"/>
      <c r="E431" s="125"/>
      <c r="F431" s="123"/>
      <c r="G431" s="126"/>
      <c r="H431" s="127"/>
      <c r="I431" s="128">
        <f t="shared" si="83"/>
        <v>0</v>
      </c>
      <c r="J431" s="129"/>
      <c r="K431" s="127"/>
      <c r="L431" s="130">
        <f t="shared" si="84"/>
        <v>0</v>
      </c>
      <c r="M431" s="131"/>
      <c r="N431" s="130">
        <f t="shared" si="85"/>
        <v>0</v>
      </c>
      <c r="O431" s="130">
        <f t="shared" si="86"/>
        <v>0</v>
      </c>
      <c r="P431" s="129"/>
      <c r="Q431" s="127"/>
      <c r="R431" s="130">
        <f t="shared" si="87"/>
        <v>0</v>
      </c>
      <c r="S431" s="127"/>
      <c r="T431" s="130">
        <f t="shared" si="88"/>
        <v>0</v>
      </c>
      <c r="U431" s="128">
        <f t="shared" si="89"/>
        <v>0</v>
      </c>
      <c r="V431" s="5" t="str">
        <f>IF(COUNTBLANK(G431:H431)+COUNTBLANK(J431:K431)+COUNTBLANK(M431:M431)+COUNTBLANK(P431:Q431)+COUNTBLANK(S431:S431)=8,"",
IF(G431&lt;Limity!$C$5," Data gotowości zbyt wczesna lub nie uzupełniona.","")&amp;
IF(G431&gt;Limity!$D$5," Data gotowości zbyt późna lub wypełnona nieprawidłowo.","")&amp;
IF(OR(ROUND(K431,2)&lt;=0,ROUND(Q431,2)&lt;=0,ROUND(M431,2)&lt;=0,ROUND(S431,2)&lt;=0,ROUND(H431,2)&lt;=0)," Co najmniej jedna wartość nie jest większa od zera.","")&amp;
IF(K431&gt;Limity!$D$6," Abonament za Usługę TD w Wariancie A ponad limit.","")&amp;
IF(Q431&gt;Limity!$D$7," Abonament za Usługę TD w Wariancie B ponad limit.","")&amp;
IF(Q431-K431&gt;Limity!$D$8," Różnica wartości abonamentów za Usługę TD wariantów A i B ponad limit.","")&amp;
IF(M431&gt;Limity!$D$9," Abonament za zwiększenie przepustowości w Wariancie A ponad limit.","")&amp;
IF(S431&gt;Limity!$D$10," Abonament za zwiększenie przepustowości w Wariancie B ponad limit.","")&amp;
IF(J431=""," Nie wskazano PWR. ",IF(ISERROR(VLOOKUP(J431,'Listy punktów styku'!$B$11:$B$41,1,FALSE))," Nie wskazano PWR z listy.",""))&amp;
IF(P431=""," Nie wskazano FPS. ",IF(ISERROR(VLOOKUP(P431,'Listy punktów styku'!$B$44:$B$61,1,FALSE))," Nie wskazano FPS z listy.","")))</f>
        <v/>
      </c>
    </row>
    <row r="432" spans="1:22" x14ac:dyDescent="0.35">
      <c r="A432" s="122"/>
      <c r="B432" s="123"/>
      <c r="C432" s="124"/>
      <c r="D432" s="124"/>
      <c r="E432" s="125"/>
      <c r="F432" s="123"/>
      <c r="G432" s="126"/>
      <c r="H432" s="127"/>
      <c r="I432" s="128">
        <f t="shared" si="83"/>
        <v>0</v>
      </c>
      <c r="J432" s="129"/>
      <c r="K432" s="127"/>
      <c r="L432" s="130">
        <f t="shared" si="84"/>
        <v>0</v>
      </c>
      <c r="M432" s="131"/>
      <c r="N432" s="130">
        <f t="shared" si="85"/>
        <v>0</v>
      </c>
      <c r="O432" s="130">
        <f t="shared" si="86"/>
        <v>0</v>
      </c>
      <c r="P432" s="129"/>
      <c r="Q432" s="127"/>
      <c r="R432" s="130">
        <f t="shared" si="87"/>
        <v>0</v>
      </c>
      <c r="S432" s="127"/>
      <c r="T432" s="130">
        <f t="shared" si="88"/>
        <v>0</v>
      </c>
      <c r="U432" s="128">
        <f t="shared" si="89"/>
        <v>0</v>
      </c>
      <c r="V432" s="5" t="str">
        <f>IF(COUNTBLANK(G432:H432)+COUNTBLANK(J432:K432)+COUNTBLANK(M432:M432)+COUNTBLANK(P432:Q432)+COUNTBLANK(S432:S432)=8,"",
IF(G432&lt;Limity!$C$5," Data gotowości zbyt wczesna lub nie uzupełniona.","")&amp;
IF(G432&gt;Limity!$D$5," Data gotowości zbyt późna lub wypełnona nieprawidłowo.","")&amp;
IF(OR(ROUND(K432,2)&lt;=0,ROUND(Q432,2)&lt;=0,ROUND(M432,2)&lt;=0,ROUND(S432,2)&lt;=0,ROUND(H432,2)&lt;=0)," Co najmniej jedna wartość nie jest większa od zera.","")&amp;
IF(K432&gt;Limity!$D$6," Abonament za Usługę TD w Wariancie A ponad limit.","")&amp;
IF(Q432&gt;Limity!$D$7," Abonament za Usługę TD w Wariancie B ponad limit.","")&amp;
IF(Q432-K432&gt;Limity!$D$8," Różnica wartości abonamentów za Usługę TD wariantów A i B ponad limit.","")&amp;
IF(M432&gt;Limity!$D$9," Abonament za zwiększenie przepustowości w Wariancie A ponad limit.","")&amp;
IF(S432&gt;Limity!$D$10," Abonament za zwiększenie przepustowości w Wariancie B ponad limit.","")&amp;
IF(J432=""," Nie wskazano PWR. ",IF(ISERROR(VLOOKUP(J432,'Listy punktów styku'!$B$11:$B$41,1,FALSE))," Nie wskazano PWR z listy.",""))&amp;
IF(P432=""," Nie wskazano FPS. ",IF(ISERROR(VLOOKUP(P432,'Listy punktów styku'!$B$44:$B$61,1,FALSE))," Nie wskazano FPS z listy.","")))</f>
        <v/>
      </c>
    </row>
    <row r="433" spans="1:22" x14ac:dyDescent="0.35">
      <c r="A433" s="122"/>
      <c r="B433" s="123"/>
      <c r="C433" s="124"/>
      <c r="D433" s="124"/>
      <c r="E433" s="125"/>
      <c r="F433" s="123"/>
      <c r="G433" s="126"/>
      <c r="H433" s="127"/>
      <c r="I433" s="128">
        <f t="shared" si="83"/>
        <v>0</v>
      </c>
      <c r="J433" s="129"/>
      <c r="K433" s="127"/>
      <c r="L433" s="130">
        <f t="shared" si="84"/>
        <v>0</v>
      </c>
      <c r="M433" s="131"/>
      <c r="N433" s="130">
        <f t="shared" si="85"/>
        <v>0</v>
      </c>
      <c r="O433" s="130">
        <f t="shared" si="86"/>
        <v>0</v>
      </c>
      <c r="P433" s="129"/>
      <c r="Q433" s="127"/>
      <c r="R433" s="130">
        <f t="shared" si="87"/>
        <v>0</v>
      </c>
      <c r="S433" s="127"/>
      <c r="T433" s="130">
        <f t="shared" si="88"/>
        <v>0</v>
      </c>
      <c r="U433" s="128">
        <f t="shared" si="89"/>
        <v>0</v>
      </c>
      <c r="V433" s="5" t="str">
        <f>IF(COUNTBLANK(G433:H433)+COUNTBLANK(J433:K433)+COUNTBLANK(M433:M433)+COUNTBLANK(P433:Q433)+COUNTBLANK(S433:S433)=8,"",
IF(G433&lt;Limity!$C$5," Data gotowości zbyt wczesna lub nie uzupełniona.","")&amp;
IF(G433&gt;Limity!$D$5," Data gotowości zbyt późna lub wypełnona nieprawidłowo.","")&amp;
IF(OR(ROUND(K433,2)&lt;=0,ROUND(Q433,2)&lt;=0,ROUND(M433,2)&lt;=0,ROUND(S433,2)&lt;=0,ROUND(H433,2)&lt;=0)," Co najmniej jedna wartość nie jest większa od zera.","")&amp;
IF(K433&gt;Limity!$D$6," Abonament za Usługę TD w Wariancie A ponad limit.","")&amp;
IF(Q433&gt;Limity!$D$7," Abonament za Usługę TD w Wariancie B ponad limit.","")&amp;
IF(Q433-K433&gt;Limity!$D$8," Różnica wartości abonamentów za Usługę TD wariantów A i B ponad limit.","")&amp;
IF(M433&gt;Limity!$D$9," Abonament za zwiększenie przepustowości w Wariancie A ponad limit.","")&amp;
IF(S433&gt;Limity!$D$10," Abonament za zwiększenie przepustowości w Wariancie B ponad limit.","")&amp;
IF(J433=""," Nie wskazano PWR. ",IF(ISERROR(VLOOKUP(J433,'Listy punktów styku'!$B$11:$B$41,1,FALSE))," Nie wskazano PWR z listy.",""))&amp;
IF(P433=""," Nie wskazano FPS. ",IF(ISERROR(VLOOKUP(P433,'Listy punktów styku'!$B$44:$B$61,1,FALSE))," Nie wskazano FPS z listy.","")))</f>
        <v/>
      </c>
    </row>
    <row r="434" spans="1:22" x14ac:dyDescent="0.35">
      <c r="A434" s="122"/>
      <c r="B434" s="123"/>
      <c r="C434" s="124"/>
      <c r="D434" s="124"/>
      <c r="E434" s="125"/>
      <c r="F434" s="123"/>
      <c r="G434" s="126"/>
      <c r="H434" s="127"/>
      <c r="I434" s="128">
        <f t="shared" si="83"/>
        <v>0</v>
      </c>
      <c r="J434" s="129"/>
      <c r="K434" s="127"/>
      <c r="L434" s="130">
        <f t="shared" si="84"/>
        <v>0</v>
      </c>
      <c r="M434" s="131"/>
      <c r="N434" s="130">
        <f t="shared" si="85"/>
        <v>0</v>
      </c>
      <c r="O434" s="130">
        <f t="shared" si="86"/>
        <v>0</v>
      </c>
      <c r="P434" s="129"/>
      <c r="Q434" s="127"/>
      <c r="R434" s="130">
        <f t="shared" si="87"/>
        <v>0</v>
      </c>
      <c r="S434" s="127"/>
      <c r="T434" s="130">
        <f t="shared" si="88"/>
        <v>0</v>
      </c>
      <c r="U434" s="128">
        <f t="shared" si="89"/>
        <v>0</v>
      </c>
      <c r="V434" s="5" t="str">
        <f>IF(COUNTBLANK(G434:H434)+COUNTBLANK(J434:K434)+COUNTBLANK(M434:M434)+COUNTBLANK(P434:Q434)+COUNTBLANK(S434:S434)=8,"",
IF(G434&lt;Limity!$C$5," Data gotowości zbyt wczesna lub nie uzupełniona.","")&amp;
IF(G434&gt;Limity!$D$5," Data gotowości zbyt późna lub wypełnona nieprawidłowo.","")&amp;
IF(OR(ROUND(K434,2)&lt;=0,ROUND(Q434,2)&lt;=0,ROUND(M434,2)&lt;=0,ROUND(S434,2)&lt;=0,ROUND(H434,2)&lt;=0)," Co najmniej jedna wartość nie jest większa od zera.","")&amp;
IF(K434&gt;Limity!$D$6," Abonament za Usługę TD w Wariancie A ponad limit.","")&amp;
IF(Q434&gt;Limity!$D$7," Abonament za Usługę TD w Wariancie B ponad limit.","")&amp;
IF(Q434-K434&gt;Limity!$D$8," Różnica wartości abonamentów za Usługę TD wariantów A i B ponad limit.","")&amp;
IF(M434&gt;Limity!$D$9," Abonament za zwiększenie przepustowości w Wariancie A ponad limit.","")&amp;
IF(S434&gt;Limity!$D$10," Abonament za zwiększenie przepustowości w Wariancie B ponad limit.","")&amp;
IF(J434=""," Nie wskazano PWR. ",IF(ISERROR(VLOOKUP(J434,'Listy punktów styku'!$B$11:$B$41,1,FALSE))," Nie wskazano PWR z listy.",""))&amp;
IF(P434=""," Nie wskazano FPS. ",IF(ISERROR(VLOOKUP(P434,'Listy punktów styku'!$B$44:$B$61,1,FALSE))," Nie wskazano FPS z listy.","")))</f>
        <v/>
      </c>
    </row>
    <row r="435" spans="1:22" x14ac:dyDescent="0.35">
      <c r="A435" s="122"/>
      <c r="B435" s="123"/>
      <c r="C435" s="124"/>
      <c r="D435" s="124"/>
      <c r="E435" s="125"/>
      <c r="F435" s="123"/>
      <c r="G435" s="126"/>
      <c r="H435" s="127"/>
      <c r="I435" s="128">
        <f t="shared" si="83"/>
        <v>0</v>
      </c>
      <c r="J435" s="129"/>
      <c r="K435" s="127"/>
      <c r="L435" s="130">
        <f t="shared" si="84"/>
        <v>0</v>
      </c>
      <c r="M435" s="131"/>
      <c r="N435" s="130">
        <f t="shared" si="85"/>
        <v>0</v>
      </c>
      <c r="O435" s="130">
        <f t="shared" si="86"/>
        <v>0</v>
      </c>
      <c r="P435" s="129"/>
      <c r="Q435" s="127"/>
      <c r="R435" s="130">
        <f t="shared" si="87"/>
        <v>0</v>
      </c>
      <c r="S435" s="127"/>
      <c r="T435" s="130">
        <f t="shared" si="88"/>
        <v>0</v>
      </c>
      <c r="U435" s="128">
        <f t="shared" si="89"/>
        <v>0</v>
      </c>
      <c r="V435" s="5" t="str">
        <f>IF(COUNTBLANK(G435:H435)+COUNTBLANK(J435:K435)+COUNTBLANK(M435:M435)+COUNTBLANK(P435:Q435)+COUNTBLANK(S435:S435)=8,"",
IF(G435&lt;Limity!$C$5," Data gotowości zbyt wczesna lub nie uzupełniona.","")&amp;
IF(G435&gt;Limity!$D$5," Data gotowości zbyt późna lub wypełnona nieprawidłowo.","")&amp;
IF(OR(ROUND(K435,2)&lt;=0,ROUND(Q435,2)&lt;=0,ROUND(M435,2)&lt;=0,ROUND(S435,2)&lt;=0,ROUND(H435,2)&lt;=0)," Co najmniej jedna wartość nie jest większa od zera.","")&amp;
IF(K435&gt;Limity!$D$6," Abonament za Usługę TD w Wariancie A ponad limit.","")&amp;
IF(Q435&gt;Limity!$D$7," Abonament za Usługę TD w Wariancie B ponad limit.","")&amp;
IF(Q435-K435&gt;Limity!$D$8," Różnica wartości abonamentów za Usługę TD wariantów A i B ponad limit.","")&amp;
IF(M435&gt;Limity!$D$9," Abonament za zwiększenie przepustowości w Wariancie A ponad limit.","")&amp;
IF(S435&gt;Limity!$D$10," Abonament za zwiększenie przepustowości w Wariancie B ponad limit.","")&amp;
IF(J435=""," Nie wskazano PWR. ",IF(ISERROR(VLOOKUP(J435,'Listy punktów styku'!$B$11:$B$41,1,FALSE))," Nie wskazano PWR z listy.",""))&amp;
IF(P435=""," Nie wskazano FPS. ",IF(ISERROR(VLOOKUP(P435,'Listy punktów styku'!$B$44:$B$61,1,FALSE))," Nie wskazano FPS z listy.","")))</f>
        <v/>
      </c>
    </row>
    <row r="436" spans="1:22" x14ac:dyDescent="0.35">
      <c r="A436" s="122"/>
      <c r="B436" s="123"/>
      <c r="C436" s="124"/>
      <c r="D436" s="124"/>
      <c r="E436" s="125"/>
      <c r="F436" s="123"/>
      <c r="G436" s="126"/>
      <c r="H436" s="127"/>
      <c r="I436" s="128">
        <f t="shared" si="83"/>
        <v>0</v>
      </c>
      <c r="J436" s="129"/>
      <c r="K436" s="127"/>
      <c r="L436" s="130">
        <f t="shared" si="84"/>
        <v>0</v>
      </c>
      <c r="M436" s="131"/>
      <c r="N436" s="130">
        <f t="shared" si="85"/>
        <v>0</v>
      </c>
      <c r="O436" s="130">
        <f t="shared" si="86"/>
        <v>0</v>
      </c>
      <c r="P436" s="129"/>
      <c r="Q436" s="127"/>
      <c r="R436" s="130">
        <f t="shared" si="87"/>
        <v>0</v>
      </c>
      <c r="S436" s="127"/>
      <c r="T436" s="130">
        <f t="shared" si="88"/>
        <v>0</v>
      </c>
      <c r="U436" s="128">
        <f t="shared" si="89"/>
        <v>0</v>
      </c>
      <c r="V436" s="5" t="str">
        <f>IF(COUNTBLANK(G436:H436)+COUNTBLANK(J436:K436)+COUNTBLANK(M436:M436)+COUNTBLANK(P436:Q436)+COUNTBLANK(S436:S436)=8,"",
IF(G436&lt;Limity!$C$5," Data gotowości zbyt wczesna lub nie uzupełniona.","")&amp;
IF(G436&gt;Limity!$D$5," Data gotowości zbyt późna lub wypełnona nieprawidłowo.","")&amp;
IF(OR(ROUND(K436,2)&lt;=0,ROUND(Q436,2)&lt;=0,ROUND(M436,2)&lt;=0,ROUND(S436,2)&lt;=0,ROUND(H436,2)&lt;=0)," Co najmniej jedna wartość nie jest większa od zera.","")&amp;
IF(K436&gt;Limity!$D$6," Abonament za Usługę TD w Wariancie A ponad limit.","")&amp;
IF(Q436&gt;Limity!$D$7," Abonament za Usługę TD w Wariancie B ponad limit.","")&amp;
IF(Q436-K436&gt;Limity!$D$8," Różnica wartości abonamentów za Usługę TD wariantów A i B ponad limit.","")&amp;
IF(M436&gt;Limity!$D$9," Abonament za zwiększenie przepustowości w Wariancie A ponad limit.","")&amp;
IF(S436&gt;Limity!$D$10," Abonament za zwiększenie przepustowości w Wariancie B ponad limit.","")&amp;
IF(J436=""," Nie wskazano PWR. ",IF(ISERROR(VLOOKUP(J436,'Listy punktów styku'!$B$11:$B$41,1,FALSE))," Nie wskazano PWR z listy.",""))&amp;
IF(P436=""," Nie wskazano FPS. ",IF(ISERROR(VLOOKUP(P436,'Listy punktów styku'!$B$44:$B$61,1,FALSE))," Nie wskazano FPS z listy.","")))</f>
        <v/>
      </c>
    </row>
    <row r="437" spans="1:22" x14ac:dyDescent="0.35">
      <c r="A437" s="122"/>
      <c r="B437" s="123"/>
      <c r="C437" s="124"/>
      <c r="D437" s="124"/>
      <c r="E437" s="125"/>
      <c r="F437" s="123"/>
      <c r="G437" s="126"/>
      <c r="H437" s="127"/>
      <c r="I437" s="128">
        <f t="shared" si="83"/>
        <v>0</v>
      </c>
      <c r="J437" s="129"/>
      <c r="K437" s="127"/>
      <c r="L437" s="130">
        <f t="shared" si="84"/>
        <v>0</v>
      </c>
      <c r="M437" s="131"/>
      <c r="N437" s="130">
        <f t="shared" si="85"/>
        <v>0</v>
      </c>
      <c r="O437" s="130">
        <f t="shared" si="86"/>
        <v>0</v>
      </c>
      <c r="P437" s="129"/>
      <c r="Q437" s="127"/>
      <c r="R437" s="130">
        <f t="shared" si="87"/>
        <v>0</v>
      </c>
      <c r="S437" s="127"/>
      <c r="T437" s="130">
        <f t="shared" si="88"/>
        <v>0</v>
      </c>
      <c r="U437" s="128">
        <f t="shared" si="89"/>
        <v>0</v>
      </c>
      <c r="V437" s="5" t="str">
        <f>IF(COUNTBLANK(G437:H437)+COUNTBLANK(J437:K437)+COUNTBLANK(M437:M437)+COUNTBLANK(P437:Q437)+COUNTBLANK(S437:S437)=8,"",
IF(G437&lt;Limity!$C$5," Data gotowości zbyt wczesna lub nie uzupełniona.","")&amp;
IF(G437&gt;Limity!$D$5," Data gotowości zbyt późna lub wypełnona nieprawidłowo.","")&amp;
IF(OR(ROUND(K437,2)&lt;=0,ROUND(Q437,2)&lt;=0,ROUND(M437,2)&lt;=0,ROUND(S437,2)&lt;=0,ROUND(H437,2)&lt;=0)," Co najmniej jedna wartość nie jest większa od zera.","")&amp;
IF(K437&gt;Limity!$D$6," Abonament za Usługę TD w Wariancie A ponad limit.","")&amp;
IF(Q437&gt;Limity!$D$7," Abonament za Usługę TD w Wariancie B ponad limit.","")&amp;
IF(Q437-K437&gt;Limity!$D$8," Różnica wartości abonamentów za Usługę TD wariantów A i B ponad limit.","")&amp;
IF(M437&gt;Limity!$D$9," Abonament za zwiększenie przepustowości w Wariancie A ponad limit.","")&amp;
IF(S437&gt;Limity!$D$10," Abonament za zwiększenie przepustowości w Wariancie B ponad limit.","")&amp;
IF(J437=""," Nie wskazano PWR. ",IF(ISERROR(VLOOKUP(J437,'Listy punktów styku'!$B$11:$B$41,1,FALSE))," Nie wskazano PWR z listy.",""))&amp;
IF(P437=""," Nie wskazano FPS. ",IF(ISERROR(VLOOKUP(P437,'Listy punktów styku'!$B$44:$B$61,1,FALSE))," Nie wskazano FPS z listy.","")))</f>
        <v/>
      </c>
    </row>
    <row r="438" spans="1:22" x14ac:dyDescent="0.35">
      <c r="A438" s="122"/>
      <c r="B438" s="123"/>
      <c r="C438" s="124"/>
      <c r="D438" s="124"/>
      <c r="E438" s="125"/>
      <c r="F438" s="123"/>
      <c r="G438" s="126"/>
      <c r="H438" s="127"/>
      <c r="I438" s="128">
        <f t="shared" si="83"/>
        <v>0</v>
      </c>
      <c r="J438" s="129"/>
      <c r="K438" s="127"/>
      <c r="L438" s="130">
        <f t="shared" si="84"/>
        <v>0</v>
      </c>
      <c r="M438" s="131"/>
      <c r="N438" s="130">
        <f t="shared" si="85"/>
        <v>0</v>
      </c>
      <c r="O438" s="130">
        <f t="shared" si="86"/>
        <v>0</v>
      </c>
      <c r="P438" s="129"/>
      <c r="Q438" s="127"/>
      <c r="R438" s="130">
        <f t="shared" si="87"/>
        <v>0</v>
      </c>
      <c r="S438" s="127"/>
      <c r="T438" s="130">
        <f t="shared" si="88"/>
        <v>0</v>
      </c>
      <c r="U438" s="128">
        <f t="shared" si="89"/>
        <v>0</v>
      </c>
      <c r="V438" s="5" t="str">
        <f>IF(COUNTBLANK(G438:H438)+COUNTBLANK(J438:K438)+COUNTBLANK(M438:M438)+COUNTBLANK(P438:Q438)+COUNTBLANK(S438:S438)=8,"",
IF(G438&lt;Limity!$C$5," Data gotowości zbyt wczesna lub nie uzupełniona.","")&amp;
IF(G438&gt;Limity!$D$5," Data gotowości zbyt późna lub wypełnona nieprawidłowo.","")&amp;
IF(OR(ROUND(K438,2)&lt;=0,ROUND(Q438,2)&lt;=0,ROUND(M438,2)&lt;=0,ROUND(S438,2)&lt;=0,ROUND(H438,2)&lt;=0)," Co najmniej jedna wartość nie jest większa od zera.","")&amp;
IF(K438&gt;Limity!$D$6," Abonament za Usługę TD w Wariancie A ponad limit.","")&amp;
IF(Q438&gt;Limity!$D$7," Abonament za Usługę TD w Wariancie B ponad limit.","")&amp;
IF(Q438-K438&gt;Limity!$D$8," Różnica wartości abonamentów za Usługę TD wariantów A i B ponad limit.","")&amp;
IF(M438&gt;Limity!$D$9," Abonament za zwiększenie przepustowości w Wariancie A ponad limit.","")&amp;
IF(S438&gt;Limity!$D$10," Abonament za zwiększenie przepustowości w Wariancie B ponad limit.","")&amp;
IF(J438=""," Nie wskazano PWR. ",IF(ISERROR(VLOOKUP(J438,'Listy punktów styku'!$B$11:$B$41,1,FALSE))," Nie wskazano PWR z listy.",""))&amp;
IF(P438=""," Nie wskazano FPS. ",IF(ISERROR(VLOOKUP(P438,'Listy punktów styku'!$B$44:$B$61,1,FALSE))," Nie wskazano FPS z listy.","")))</f>
        <v/>
      </c>
    </row>
    <row r="439" spans="1:22" x14ac:dyDescent="0.35">
      <c r="A439" s="122"/>
      <c r="B439" s="123"/>
      <c r="C439" s="124"/>
      <c r="D439" s="124"/>
      <c r="E439" s="125"/>
      <c r="F439" s="123"/>
      <c r="G439" s="126"/>
      <c r="H439" s="127"/>
      <c r="I439" s="128">
        <f t="shared" si="83"/>
        <v>0</v>
      </c>
      <c r="J439" s="129"/>
      <c r="K439" s="127"/>
      <c r="L439" s="130">
        <f t="shared" si="84"/>
        <v>0</v>
      </c>
      <c r="M439" s="131"/>
      <c r="N439" s="130">
        <f t="shared" si="85"/>
        <v>0</v>
      </c>
      <c r="O439" s="130">
        <f t="shared" si="86"/>
        <v>0</v>
      </c>
      <c r="P439" s="129"/>
      <c r="Q439" s="127"/>
      <c r="R439" s="130">
        <f t="shared" si="87"/>
        <v>0</v>
      </c>
      <c r="S439" s="127"/>
      <c r="T439" s="130">
        <f t="shared" si="88"/>
        <v>0</v>
      </c>
      <c r="U439" s="128">
        <f t="shared" si="89"/>
        <v>0</v>
      </c>
      <c r="V439" s="5" t="str">
        <f>IF(COUNTBLANK(G439:H439)+COUNTBLANK(J439:K439)+COUNTBLANK(M439:M439)+COUNTBLANK(P439:Q439)+COUNTBLANK(S439:S439)=8,"",
IF(G439&lt;Limity!$C$5," Data gotowości zbyt wczesna lub nie uzupełniona.","")&amp;
IF(G439&gt;Limity!$D$5," Data gotowości zbyt późna lub wypełnona nieprawidłowo.","")&amp;
IF(OR(ROUND(K439,2)&lt;=0,ROUND(Q439,2)&lt;=0,ROUND(M439,2)&lt;=0,ROUND(S439,2)&lt;=0,ROUND(H439,2)&lt;=0)," Co najmniej jedna wartość nie jest większa od zera.","")&amp;
IF(K439&gt;Limity!$D$6," Abonament za Usługę TD w Wariancie A ponad limit.","")&amp;
IF(Q439&gt;Limity!$D$7," Abonament za Usługę TD w Wariancie B ponad limit.","")&amp;
IF(Q439-K439&gt;Limity!$D$8," Różnica wartości abonamentów za Usługę TD wariantów A i B ponad limit.","")&amp;
IF(M439&gt;Limity!$D$9," Abonament za zwiększenie przepustowości w Wariancie A ponad limit.","")&amp;
IF(S439&gt;Limity!$D$10," Abonament za zwiększenie przepustowości w Wariancie B ponad limit.","")&amp;
IF(J439=""," Nie wskazano PWR. ",IF(ISERROR(VLOOKUP(J439,'Listy punktów styku'!$B$11:$B$41,1,FALSE))," Nie wskazano PWR z listy.",""))&amp;
IF(P439=""," Nie wskazano FPS. ",IF(ISERROR(VLOOKUP(P439,'Listy punktów styku'!$B$44:$B$61,1,FALSE))," Nie wskazano FPS z listy.","")))</f>
        <v/>
      </c>
    </row>
    <row r="440" spans="1:22" x14ac:dyDescent="0.35">
      <c r="A440" s="122"/>
      <c r="B440" s="123"/>
      <c r="C440" s="124"/>
      <c r="D440" s="124"/>
      <c r="E440" s="125"/>
      <c r="F440" s="123"/>
      <c r="G440" s="126"/>
      <c r="H440" s="127"/>
      <c r="I440" s="128">
        <f t="shared" si="83"/>
        <v>0</v>
      </c>
      <c r="J440" s="129"/>
      <c r="K440" s="127"/>
      <c r="L440" s="130">
        <f t="shared" si="84"/>
        <v>0</v>
      </c>
      <c r="M440" s="131"/>
      <c r="N440" s="130">
        <f t="shared" si="85"/>
        <v>0</v>
      </c>
      <c r="O440" s="130">
        <f t="shared" si="86"/>
        <v>0</v>
      </c>
      <c r="P440" s="129"/>
      <c r="Q440" s="127"/>
      <c r="R440" s="130">
        <f t="shared" si="87"/>
        <v>0</v>
      </c>
      <c r="S440" s="127"/>
      <c r="T440" s="130">
        <f t="shared" si="88"/>
        <v>0</v>
      </c>
      <c r="U440" s="128">
        <f t="shared" si="89"/>
        <v>0</v>
      </c>
      <c r="V440" s="5" t="str">
        <f>IF(COUNTBLANK(G440:H440)+COUNTBLANK(J440:K440)+COUNTBLANK(M440:M440)+COUNTBLANK(P440:Q440)+COUNTBLANK(S440:S440)=8,"",
IF(G440&lt;Limity!$C$5," Data gotowości zbyt wczesna lub nie uzupełniona.","")&amp;
IF(G440&gt;Limity!$D$5," Data gotowości zbyt późna lub wypełnona nieprawidłowo.","")&amp;
IF(OR(ROUND(K440,2)&lt;=0,ROUND(Q440,2)&lt;=0,ROUND(M440,2)&lt;=0,ROUND(S440,2)&lt;=0,ROUND(H440,2)&lt;=0)," Co najmniej jedna wartość nie jest większa od zera.","")&amp;
IF(K440&gt;Limity!$D$6," Abonament za Usługę TD w Wariancie A ponad limit.","")&amp;
IF(Q440&gt;Limity!$D$7," Abonament za Usługę TD w Wariancie B ponad limit.","")&amp;
IF(Q440-K440&gt;Limity!$D$8," Różnica wartości abonamentów za Usługę TD wariantów A i B ponad limit.","")&amp;
IF(M440&gt;Limity!$D$9," Abonament za zwiększenie przepustowości w Wariancie A ponad limit.","")&amp;
IF(S440&gt;Limity!$D$10," Abonament za zwiększenie przepustowości w Wariancie B ponad limit.","")&amp;
IF(J440=""," Nie wskazano PWR. ",IF(ISERROR(VLOOKUP(J440,'Listy punktów styku'!$B$11:$B$41,1,FALSE))," Nie wskazano PWR z listy.",""))&amp;
IF(P440=""," Nie wskazano FPS. ",IF(ISERROR(VLOOKUP(P440,'Listy punktów styku'!$B$44:$B$61,1,FALSE))," Nie wskazano FPS z listy.","")))</f>
        <v/>
      </c>
    </row>
    <row r="441" spans="1:22" x14ac:dyDescent="0.35">
      <c r="A441" s="122"/>
      <c r="B441" s="123"/>
      <c r="C441" s="124"/>
      <c r="D441" s="124"/>
      <c r="E441" s="125"/>
      <c r="F441" s="123"/>
      <c r="G441" s="126"/>
      <c r="H441" s="127"/>
      <c r="I441" s="128">
        <f t="shared" si="83"/>
        <v>0</v>
      </c>
      <c r="J441" s="129"/>
      <c r="K441" s="127"/>
      <c r="L441" s="130">
        <f t="shared" si="84"/>
        <v>0</v>
      </c>
      <c r="M441" s="131"/>
      <c r="N441" s="130">
        <f t="shared" si="85"/>
        <v>0</v>
      </c>
      <c r="O441" s="130">
        <f t="shared" si="86"/>
        <v>0</v>
      </c>
      <c r="P441" s="129"/>
      <c r="Q441" s="127"/>
      <c r="R441" s="130">
        <f t="shared" si="87"/>
        <v>0</v>
      </c>
      <c r="S441" s="127"/>
      <c r="T441" s="130">
        <f t="shared" si="88"/>
        <v>0</v>
      </c>
      <c r="U441" s="128">
        <f t="shared" si="89"/>
        <v>0</v>
      </c>
      <c r="V441" s="5" t="str">
        <f>IF(COUNTBLANK(G441:H441)+COUNTBLANK(J441:K441)+COUNTBLANK(M441:M441)+COUNTBLANK(P441:Q441)+COUNTBLANK(S441:S441)=8,"",
IF(G441&lt;Limity!$C$5," Data gotowości zbyt wczesna lub nie uzupełniona.","")&amp;
IF(G441&gt;Limity!$D$5," Data gotowości zbyt późna lub wypełnona nieprawidłowo.","")&amp;
IF(OR(ROUND(K441,2)&lt;=0,ROUND(Q441,2)&lt;=0,ROUND(M441,2)&lt;=0,ROUND(S441,2)&lt;=0,ROUND(H441,2)&lt;=0)," Co najmniej jedna wartość nie jest większa od zera.","")&amp;
IF(K441&gt;Limity!$D$6," Abonament za Usługę TD w Wariancie A ponad limit.","")&amp;
IF(Q441&gt;Limity!$D$7," Abonament za Usługę TD w Wariancie B ponad limit.","")&amp;
IF(Q441-K441&gt;Limity!$D$8," Różnica wartości abonamentów za Usługę TD wariantów A i B ponad limit.","")&amp;
IF(M441&gt;Limity!$D$9," Abonament za zwiększenie przepustowości w Wariancie A ponad limit.","")&amp;
IF(S441&gt;Limity!$D$10," Abonament za zwiększenie przepustowości w Wariancie B ponad limit.","")&amp;
IF(J441=""," Nie wskazano PWR. ",IF(ISERROR(VLOOKUP(J441,'Listy punktów styku'!$B$11:$B$41,1,FALSE))," Nie wskazano PWR z listy.",""))&amp;
IF(P441=""," Nie wskazano FPS. ",IF(ISERROR(VLOOKUP(P441,'Listy punktów styku'!$B$44:$B$61,1,FALSE))," Nie wskazano FPS z listy.","")))</f>
        <v/>
      </c>
    </row>
    <row r="442" spans="1:22" x14ac:dyDescent="0.35">
      <c r="A442" s="122"/>
      <c r="B442" s="123"/>
      <c r="C442" s="124"/>
      <c r="D442" s="124"/>
      <c r="E442" s="125"/>
      <c r="F442" s="123"/>
      <c r="G442" s="126"/>
      <c r="H442" s="127"/>
      <c r="I442" s="128">
        <f t="shared" si="83"/>
        <v>0</v>
      </c>
      <c r="J442" s="129"/>
      <c r="K442" s="127"/>
      <c r="L442" s="130">
        <f t="shared" si="84"/>
        <v>0</v>
      </c>
      <c r="M442" s="131"/>
      <c r="N442" s="130">
        <f t="shared" si="85"/>
        <v>0</v>
      </c>
      <c r="O442" s="130">
        <f t="shared" si="86"/>
        <v>0</v>
      </c>
      <c r="P442" s="129"/>
      <c r="Q442" s="127"/>
      <c r="R442" s="130">
        <f t="shared" si="87"/>
        <v>0</v>
      </c>
      <c r="S442" s="127"/>
      <c r="T442" s="130">
        <f t="shared" si="88"/>
        <v>0</v>
      </c>
      <c r="U442" s="128">
        <f t="shared" si="89"/>
        <v>0</v>
      </c>
      <c r="V442" s="5" t="str">
        <f>IF(COUNTBLANK(G442:H442)+COUNTBLANK(J442:K442)+COUNTBLANK(M442:M442)+COUNTBLANK(P442:Q442)+COUNTBLANK(S442:S442)=8,"",
IF(G442&lt;Limity!$C$5," Data gotowości zbyt wczesna lub nie uzupełniona.","")&amp;
IF(G442&gt;Limity!$D$5," Data gotowości zbyt późna lub wypełnona nieprawidłowo.","")&amp;
IF(OR(ROUND(K442,2)&lt;=0,ROUND(Q442,2)&lt;=0,ROUND(M442,2)&lt;=0,ROUND(S442,2)&lt;=0,ROUND(H442,2)&lt;=0)," Co najmniej jedna wartość nie jest większa od zera.","")&amp;
IF(K442&gt;Limity!$D$6," Abonament za Usługę TD w Wariancie A ponad limit.","")&amp;
IF(Q442&gt;Limity!$D$7," Abonament za Usługę TD w Wariancie B ponad limit.","")&amp;
IF(Q442-K442&gt;Limity!$D$8," Różnica wartości abonamentów za Usługę TD wariantów A i B ponad limit.","")&amp;
IF(M442&gt;Limity!$D$9," Abonament za zwiększenie przepustowości w Wariancie A ponad limit.","")&amp;
IF(S442&gt;Limity!$D$10," Abonament za zwiększenie przepustowości w Wariancie B ponad limit.","")&amp;
IF(J442=""," Nie wskazano PWR. ",IF(ISERROR(VLOOKUP(J442,'Listy punktów styku'!$B$11:$B$41,1,FALSE))," Nie wskazano PWR z listy.",""))&amp;
IF(P442=""," Nie wskazano FPS. ",IF(ISERROR(VLOOKUP(P442,'Listy punktów styku'!$B$44:$B$61,1,FALSE))," Nie wskazano FPS z listy.","")))</f>
        <v/>
      </c>
    </row>
    <row r="443" spans="1:22" x14ac:dyDescent="0.35">
      <c r="A443" s="122"/>
      <c r="B443" s="123"/>
      <c r="C443" s="124"/>
      <c r="D443" s="124"/>
      <c r="E443" s="125"/>
      <c r="F443" s="123"/>
      <c r="G443" s="126"/>
      <c r="H443" s="127"/>
      <c r="I443" s="128">
        <f t="shared" si="83"/>
        <v>0</v>
      </c>
      <c r="J443" s="129"/>
      <c r="K443" s="127"/>
      <c r="L443" s="130">
        <f t="shared" si="84"/>
        <v>0</v>
      </c>
      <c r="M443" s="131"/>
      <c r="N443" s="130">
        <f t="shared" si="85"/>
        <v>0</v>
      </c>
      <c r="O443" s="130">
        <f t="shared" si="86"/>
        <v>0</v>
      </c>
      <c r="P443" s="129"/>
      <c r="Q443" s="127"/>
      <c r="R443" s="130">
        <f t="shared" si="87"/>
        <v>0</v>
      </c>
      <c r="S443" s="127"/>
      <c r="T443" s="130">
        <f t="shared" si="88"/>
        <v>0</v>
      </c>
      <c r="U443" s="128">
        <f t="shared" si="89"/>
        <v>0</v>
      </c>
      <c r="V443" s="5" t="str">
        <f>IF(COUNTBLANK(G443:H443)+COUNTBLANK(J443:K443)+COUNTBLANK(M443:M443)+COUNTBLANK(P443:Q443)+COUNTBLANK(S443:S443)=8,"",
IF(G443&lt;Limity!$C$5," Data gotowości zbyt wczesna lub nie uzupełniona.","")&amp;
IF(G443&gt;Limity!$D$5," Data gotowości zbyt późna lub wypełnona nieprawidłowo.","")&amp;
IF(OR(ROUND(K443,2)&lt;=0,ROUND(Q443,2)&lt;=0,ROUND(M443,2)&lt;=0,ROUND(S443,2)&lt;=0,ROUND(H443,2)&lt;=0)," Co najmniej jedna wartość nie jest większa od zera.","")&amp;
IF(K443&gt;Limity!$D$6," Abonament za Usługę TD w Wariancie A ponad limit.","")&amp;
IF(Q443&gt;Limity!$D$7," Abonament za Usługę TD w Wariancie B ponad limit.","")&amp;
IF(Q443-K443&gt;Limity!$D$8," Różnica wartości abonamentów za Usługę TD wariantów A i B ponad limit.","")&amp;
IF(M443&gt;Limity!$D$9," Abonament za zwiększenie przepustowości w Wariancie A ponad limit.","")&amp;
IF(S443&gt;Limity!$D$10," Abonament za zwiększenie przepustowości w Wariancie B ponad limit.","")&amp;
IF(J443=""," Nie wskazano PWR. ",IF(ISERROR(VLOOKUP(J443,'Listy punktów styku'!$B$11:$B$41,1,FALSE))," Nie wskazano PWR z listy.",""))&amp;
IF(P443=""," Nie wskazano FPS. ",IF(ISERROR(VLOOKUP(P443,'Listy punktów styku'!$B$44:$B$61,1,FALSE))," Nie wskazano FPS z listy.","")))</f>
        <v/>
      </c>
    </row>
    <row r="444" spans="1:22" x14ac:dyDescent="0.35">
      <c r="A444" s="122"/>
      <c r="B444" s="123"/>
      <c r="C444" s="124"/>
      <c r="D444" s="124"/>
      <c r="E444" s="125"/>
      <c r="F444" s="123"/>
      <c r="G444" s="126"/>
      <c r="H444" s="127"/>
      <c r="I444" s="128">
        <f t="shared" si="83"/>
        <v>0</v>
      </c>
      <c r="J444" s="129"/>
      <c r="K444" s="127"/>
      <c r="L444" s="130">
        <f t="shared" si="84"/>
        <v>0</v>
      </c>
      <c r="M444" s="131"/>
      <c r="N444" s="130">
        <f t="shared" si="85"/>
        <v>0</v>
      </c>
      <c r="O444" s="130">
        <f t="shared" si="86"/>
        <v>0</v>
      </c>
      <c r="P444" s="129"/>
      <c r="Q444" s="127"/>
      <c r="R444" s="130">
        <f t="shared" si="87"/>
        <v>0</v>
      </c>
      <c r="S444" s="127"/>
      <c r="T444" s="130">
        <f t="shared" si="88"/>
        <v>0</v>
      </c>
      <c r="U444" s="128">
        <f t="shared" si="89"/>
        <v>0</v>
      </c>
      <c r="V444" s="5" t="str">
        <f>IF(COUNTBLANK(G444:H444)+COUNTBLANK(J444:K444)+COUNTBLANK(M444:M444)+COUNTBLANK(P444:Q444)+COUNTBLANK(S444:S444)=8,"",
IF(G444&lt;Limity!$C$5," Data gotowości zbyt wczesna lub nie uzupełniona.","")&amp;
IF(G444&gt;Limity!$D$5," Data gotowości zbyt późna lub wypełnona nieprawidłowo.","")&amp;
IF(OR(ROUND(K444,2)&lt;=0,ROUND(Q444,2)&lt;=0,ROUND(M444,2)&lt;=0,ROUND(S444,2)&lt;=0,ROUND(H444,2)&lt;=0)," Co najmniej jedna wartość nie jest większa od zera.","")&amp;
IF(K444&gt;Limity!$D$6," Abonament za Usługę TD w Wariancie A ponad limit.","")&amp;
IF(Q444&gt;Limity!$D$7," Abonament za Usługę TD w Wariancie B ponad limit.","")&amp;
IF(Q444-K444&gt;Limity!$D$8," Różnica wartości abonamentów za Usługę TD wariantów A i B ponad limit.","")&amp;
IF(M444&gt;Limity!$D$9," Abonament za zwiększenie przepustowości w Wariancie A ponad limit.","")&amp;
IF(S444&gt;Limity!$D$10," Abonament za zwiększenie przepustowości w Wariancie B ponad limit.","")&amp;
IF(J444=""," Nie wskazano PWR. ",IF(ISERROR(VLOOKUP(J444,'Listy punktów styku'!$B$11:$B$41,1,FALSE))," Nie wskazano PWR z listy.",""))&amp;
IF(P444=""," Nie wskazano FPS. ",IF(ISERROR(VLOOKUP(P444,'Listy punktów styku'!$B$44:$B$61,1,FALSE))," Nie wskazano FPS z listy.","")))</f>
        <v/>
      </c>
    </row>
    <row r="445" spans="1:22" x14ac:dyDescent="0.35">
      <c r="A445" s="122"/>
      <c r="B445" s="123"/>
      <c r="C445" s="124"/>
      <c r="D445" s="124"/>
      <c r="E445" s="125"/>
      <c r="F445" s="123"/>
      <c r="G445" s="126"/>
      <c r="H445" s="127"/>
      <c r="I445" s="128">
        <f t="shared" si="83"/>
        <v>0</v>
      </c>
      <c r="J445" s="129"/>
      <c r="K445" s="127"/>
      <c r="L445" s="130">
        <f t="shared" si="84"/>
        <v>0</v>
      </c>
      <c r="M445" s="131"/>
      <c r="N445" s="130">
        <f t="shared" si="85"/>
        <v>0</v>
      </c>
      <c r="O445" s="130">
        <f t="shared" si="86"/>
        <v>0</v>
      </c>
      <c r="P445" s="129"/>
      <c r="Q445" s="127"/>
      <c r="R445" s="130">
        <f t="shared" si="87"/>
        <v>0</v>
      </c>
      <c r="S445" s="127"/>
      <c r="T445" s="130">
        <f t="shared" si="88"/>
        <v>0</v>
      </c>
      <c r="U445" s="128">
        <f t="shared" si="89"/>
        <v>0</v>
      </c>
      <c r="V445" s="5" t="str">
        <f>IF(COUNTBLANK(G445:H445)+COUNTBLANK(J445:K445)+COUNTBLANK(M445:M445)+COUNTBLANK(P445:Q445)+COUNTBLANK(S445:S445)=8,"",
IF(G445&lt;Limity!$C$5," Data gotowości zbyt wczesna lub nie uzupełniona.","")&amp;
IF(G445&gt;Limity!$D$5," Data gotowości zbyt późna lub wypełnona nieprawidłowo.","")&amp;
IF(OR(ROUND(K445,2)&lt;=0,ROUND(Q445,2)&lt;=0,ROUND(M445,2)&lt;=0,ROUND(S445,2)&lt;=0,ROUND(H445,2)&lt;=0)," Co najmniej jedna wartość nie jest większa od zera.","")&amp;
IF(K445&gt;Limity!$D$6," Abonament za Usługę TD w Wariancie A ponad limit.","")&amp;
IF(Q445&gt;Limity!$D$7," Abonament za Usługę TD w Wariancie B ponad limit.","")&amp;
IF(Q445-K445&gt;Limity!$D$8," Różnica wartości abonamentów za Usługę TD wariantów A i B ponad limit.","")&amp;
IF(M445&gt;Limity!$D$9," Abonament za zwiększenie przepustowości w Wariancie A ponad limit.","")&amp;
IF(S445&gt;Limity!$D$10," Abonament za zwiększenie przepustowości w Wariancie B ponad limit.","")&amp;
IF(J445=""," Nie wskazano PWR. ",IF(ISERROR(VLOOKUP(J445,'Listy punktów styku'!$B$11:$B$41,1,FALSE))," Nie wskazano PWR z listy.",""))&amp;
IF(P445=""," Nie wskazano FPS. ",IF(ISERROR(VLOOKUP(P445,'Listy punktów styku'!$B$44:$B$61,1,FALSE))," Nie wskazano FPS z listy.","")))</f>
        <v/>
      </c>
    </row>
    <row r="446" spans="1:22" x14ac:dyDescent="0.35">
      <c r="A446" s="122"/>
      <c r="B446" s="123"/>
      <c r="C446" s="124"/>
      <c r="D446" s="124"/>
      <c r="E446" s="125"/>
      <c r="F446" s="123"/>
      <c r="G446" s="126"/>
      <c r="H446" s="127"/>
      <c r="I446" s="128">
        <f t="shared" si="83"/>
        <v>0</v>
      </c>
      <c r="J446" s="129"/>
      <c r="K446" s="127"/>
      <c r="L446" s="130">
        <f t="shared" si="84"/>
        <v>0</v>
      </c>
      <c r="M446" s="131"/>
      <c r="N446" s="130">
        <f t="shared" si="85"/>
        <v>0</v>
      </c>
      <c r="O446" s="130">
        <f t="shared" si="86"/>
        <v>0</v>
      </c>
      <c r="P446" s="129"/>
      <c r="Q446" s="127"/>
      <c r="R446" s="130">
        <f t="shared" si="87"/>
        <v>0</v>
      </c>
      <c r="S446" s="127"/>
      <c r="T446" s="130">
        <f t="shared" si="88"/>
        <v>0</v>
      </c>
      <c r="U446" s="128">
        <f t="shared" si="89"/>
        <v>0</v>
      </c>
      <c r="V446" s="5" t="str">
        <f>IF(COUNTBLANK(G446:H446)+COUNTBLANK(J446:K446)+COUNTBLANK(M446:M446)+COUNTBLANK(P446:Q446)+COUNTBLANK(S446:S446)=8,"",
IF(G446&lt;Limity!$C$5," Data gotowości zbyt wczesna lub nie uzupełniona.","")&amp;
IF(G446&gt;Limity!$D$5," Data gotowości zbyt późna lub wypełnona nieprawidłowo.","")&amp;
IF(OR(ROUND(K446,2)&lt;=0,ROUND(Q446,2)&lt;=0,ROUND(M446,2)&lt;=0,ROUND(S446,2)&lt;=0,ROUND(H446,2)&lt;=0)," Co najmniej jedna wartość nie jest większa od zera.","")&amp;
IF(K446&gt;Limity!$D$6," Abonament za Usługę TD w Wariancie A ponad limit.","")&amp;
IF(Q446&gt;Limity!$D$7," Abonament za Usługę TD w Wariancie B ponad limit.","")&amp;
IF(Q446-K446&gt;Limity!$D$8," Różnica wartości abonamentów za Usługę TD wariantów A i B ponad limit.","")&amp;
IF(M446&gt;Limity!$D$9," Abonament za zwiększenie przepustowości w Wariancie A ponad limit.","")&amp;
IF(S446&gt;Limity!$D$10," Abonament za zwiększenie przepustowości w Wariancie B ponad limit.","")&amp;
IF(J446=""," Nie wskazano PWR. ",IF(ISERROR(VLOOKUP(J446,'Listy punktów styku'!$B$11:$B$41,1,FALSE))," Nie wskazano PWR z listy.",""))&amp;
IF(P446=""," Nie wskazano FPS. ",IF(ISERROR(VLOOKUP(P446,'Listy punktów styku'!$B$44:$B$61,1,FALSE))," Nie wskazano FPS z listy.","")))</f>
        <v/>
      </c>
    </row>
    <row r="447" spans="1:22" x14ac:dyDescent="0.35">
      <c r="A447" s="122"/>
      <c r="B447" s="123"/>
      <c r="C447" s="124"/>
      <c r="D447" s="124"/>
      <c r="E447" s="125"/>
      <c r="F447" s="123"/>
      <c r="G447" s="126"/>
      <c r="H447" s="127"/>
      <c r="I447" s="128">
        <f t="shared" si="83"/>
        <v>0</v>
      </c>
      <c r="J447" s="129"/>
      <c r="K447" s="127"/>
      <c r="L447" s="130">
        <f t="shared" si="84"/>
        <v>0</v>
      </c>
      <c r="M447" s="131"/>
      <c r="N447" s="130">
        <f t="shared" si="85"/>
        <v>0</v>
      </c>
      <c r="O447" s="130">
        <f t="shared" si="86"/>
        <v>0</v>
      </c>
      <c r="P447" s="129"/>
      <c r="Q447" s="127"/>
      <c r="R447" s="130">
        <f t="shared" si="87"/>
        <v>0</v>
      </c>
      <c r="S447" s="127"/>
      <c r="T447" s="130">
        <f t="shared" si="88"/>
        <v>0</v>
      </c>
      <c r="U447" s="128">
        <f t="shared" si="89"/>
        <v>0</v>
      </c>
      <c r="V447" s="5" t="str">
        <f>IF(COUNTBLANK(G447:H447)+COUNTBLANK(J447:K447)+COUNTBLANK(M447:M447)+COUNTBLANK(P447:Q447)+COUNTBLANK(S447:S447)=8,"",
IF(G447&lt;Limity!$C$5," Data gotowości zbyt wczesna lub nie uzupełniona.","")&amp;
IF(G447&gt;Limity!$D$5," Data gotowości zbyt późna lub wypełnona nieprawidłowo.","")&amp;
IF(OR(ROUND(K447,2)&lt;=0,ROUND(Q447,2)&lt;=0,ROUND(M447,2)&lt;=0,ROUND(S447,2)&lt;=0,ROUND(H447,2)&lt;=0)," Co najmniej jedna wartość nie jest większa od zera.","")&amp;
IF(K447&gt;Limity!$D$6," Abonament za Usługę TD w Wariancie A ponad limit.","")&amp;
IF(Q447&gt;Limity!$D$7," Abonament za Usługę TD w Wariancie B ponad limit.","")&amp;
IF(Q447-K447&gt;Limity!$D$8," Różnica wartości abonamentów za Usługę TD wariantów A i B ponad limit.","")&amp;
IF(M447&gt;Limity!$D$9," Abonament za zwiększenie przepustowości w Wariancie A ponad limit.","")&amp;
IF(S447&gt;Limity!$D$10," Abonament za zwiększenie przepustowości w Wariancie B ponad limit.","")&amp;
IF(J447=""," Nie wskazano PWR. ",IF(ISERROR(VLOOKUP(J447,'Listy punktów styku'!$B$11:$B$41,1,FALSE))," Nie wskazano PWR z listy.",""))&amp;
IF(P447=""," Nie wskazano FPS. ",IF(ISERROR(VLOOKUP(P447,'Listy punktów styku'!$B$44:$B$61,1,FALSE))," Nie wskazano FPS z listy.","")))</f>
        <v/>
      </c>
    </row>
    <row r="448" spans="1:22" x14ac:dyDescent="0.35">
      <c r="A448" s="122"/>
      <c r="B448" s="123"/>
      <c r="C448" s="124"/>
      <c r="D448" s="124"/>
      <c r="E448" s="125"/>
      <c r="F448" s="123"/>
      <c r="G448" s="126"/>
      <c r="H448" s="127"/>
      <c r="I448" s="128">
        <f t="shared" si="83"/>
        <v>0</v>
      </c>
      <c r="J448" s="129"/>
      <c r="K448" s="127"/>
      <c r="L448" s="130">
        <f t="shared" si="84"/>
        <v>0</v>
      </c>
      <c r="M448" s="131"/>
      <c r="N448" s="130">
        <f t="shared" si="85"/>
        <v>0</v>
      </c>
      <c r="O448" s="130">
        <f t="shared" si="86"/>
        <v>0</v>
      </c>
      <c r="P448" s="129"/>
      <c r="Q448" s="127"/>
      <c r="R448" s="130">
        <f t="shared" si="87"/>
        <v>0</v>
      </c>
      <c r="S448" s="127"/>
      <c r="T448" s="130">
        <f t="shared" si="88"/>
        <v>0</v>
      </c>
      <c r="U448" s="128">
        <f t="shared" si="89"/>
        <v>0</v>
      </c>
      <c r="V448" s="5" t="str">
        <f>IF(COUNTBLANK(G448:H448)+COUNTBLANK(J448:K448)+COUNTBLANK(M448:M448)+COUNTBLANK(P448:Q448)+COUNTBLANK(S448:S448)=8,"",
IF(G448&lt;Limity!$C$5," Data gotowości zbyt wczesna lub nie uzupełniona.","")&amp;
IF(G448&gt;Limity!$D$5," Data gotowości zbyt późna lub wypełnona nieprawidłowo.","")&amp;
IF(OR(ROUND(K448,2)&lt;=0,ROUND(Q448,2)&lt;=0,ROUND(M448,2)&lt;=0,ROUND(S448,2)&lt;=0,ROUND(H448,2)&lt;=0)," Co najmniej jedna wartość nie jest większa od zera.","")&amp;
IF(K448&gt;Limity!$D$6," Abonament za Usługę TD w Wariancie A ponad limit.","")&amp;
IF(Q448&gt;Limity!$D$7," Abonament za Usługę TD w Wariancie B ponad limit.","")&amp;
IF(Q448-K448&gt;Limity!$D$8," Różnica wartości abonamentów za Usługę TD wariantów A i B ponad limit.","")&amp;
IF(M448&gt;Limity!$D$9," Abonament za zwiększenie przepustowości w Wariancie A ponad limit.","")&amp;
IF(S448&gt;Limity!$D$10," Abonament za zwiększenie przepustowości w Wariancie B ponad limit.","")&amp;
IF(J448=""," Nie wskazano PWR. ",IF(ISERROR(VLOOKUP(J448,'Listy punktów styku'!$B$11:$B$41,1,FALSE))," Nie wskazano PWR z listy.",""))&amp;
IF(P448=""," Nie wskazano FPS. ",IF(ISERROR(VLOOKUP(P448,'Listy punktów styku'!$B$44:$B$61,1,FALSE))," Nie wskazano FPS z listy.","")))</f>
        <v/>
      </c>
    </row>
    <row r="449" spans="1:22" x14ac:dyDescent="0.35">
      <c r="A449" s="122"/>
      <c r="B449" s="123"/>
      <c r="C449" s="124"/>
      <c r="D449" s="124"/>
      <c r="E449" s="125"/>
      <c r="F449" s="123"/>
      <c r="G449" s="126"/>
      <c r="H449" s="127"/>
      <c r="I449" s="128">
        <f t="shared" si="83"/>
        <v>0</v>
      </c>
      <c r="J449" s="129"/>
      <c r="K449" s="127"/>
      <c r="L449" s="130">
        <f t="shared" si="84"/>
        <v>0</v>
      </c>
      <c r="M449" s="131"/>
      <c r="N449" s="130">
        <f t="shared" si="85"/>
        <v>0</v>
      </c>
      <c r="O449" s="130">
        <f t="shared" si="86"/>
        <v>0</v>
      </c>
      <c r="P449" s="129"/>
      <c r="Q449" s="127"/>
      <c r="R449" s="130">
        <f t="shared" si="87"/>
        <v>0</v>
      </c>
      <c r="S449" s="127"/>
      <c r="T449" s="130">
        <f t="shared" si="88"/>
        <v>0</v>
      </c>
      <c r="U449" s="128">
        <f t="shared" si="89"/>
        <v>0</v>
      </c>
      <c r="V449" s="5" t="str">
        <f>IF(COUNTBLANK(G449:H449)+COUNTBLANK(J449:K449)+COUNTBLANK(M449:M449)+COUNTBLANK(P449:Q449)+COUNTBLANK(S449:S449)=8,"",
IF(G449&lt;Limity!$C$5," Data gotowości zbyt wczesna lub nie uzupełniona.","")&amp;
IF(G449&gt;Limity!$D$5," Data gotowości zbyt późna lub wypełnona nieprawidłowo.","")&amp;
IF(OR(ROUND(K449,2)&lt;=0,ROUND(Q449,2)&lt;=0,ROUND(M449,2)&lt;=0,ROUND(S449,2)&lt;=0,ROUND(H449,2)&lt;=0)," Co najmniej jedna wartość nie jest większa od zera.","")&amp;
IF(K449&gt;Limity!$D$6," Abonament za Usługę TD w Wariancie A ponad limit.","")&amp;
IF(Q449&gt;Limity!$D$7," Abonament za Usługę TD w Wariancie B ponad limit.","")&amp;
IF(Q449-K449&gt;Limity!$D$8," Różnica wartości abonamentów za Usługę TD wariantów A i B ponad limit.","")&amp;
IF(M449&gt;Limity!$D$9," Abonament za zwiększenie przepustowości w Wariancie A ponad limit.","")&amp;
IF(S449&gt;Limity!$D$10," Abonament za zwiększenie przepustowości w Wariancie B ponad limit.","")&amp;
IF(J449=""," Nie wskazano PWR. ",IF(ISERROR(VLOOKUP(J449,'Listy punktów styku'!$B$11:$B$41,1,FALSE))," Nie wskazano PWR z listy.",""))&amp;
IF(P449=""," Nie wskazano FPS. ",IF(ISERROR(VLOOKUP(P449,'Listy punktów styku'!$B$44:$B$61,1,FALSE))," Nie wskazano FPS z listy.","")))</f>
        <v/>
      </c>
    </row>
    <row r="450" spans="1:22" x14ac:dyDescent="0.35">
      <c r="A450" s="122"/>
      <c r="B450" s="123"/>
      <c r="C450" s="124"/>
      <c r="D450" s="124"/>
      <c r="E450" s="125"/>
      <c r="F450" s="123"/>
      <c r="G450" s="126"/>
      <c r="H450" s="127"/>
      <c r="I450" s="128">
        <f t="shared" si="83"/>
        <v>0</v>
      </c>
      <c r="J450" s="129"/>
      <c r="K450" s="127"/>
      <c r="L450" s="130">
        <f t="shared" si="84"/>
        <v>0</v>
      </c>
      <c r="M450" s="131"/>
      <c r="N450" s="130">
        <f t="shared" si="85"/>
        <v>0</v>
      </c>
      <c r="O450" s="130">
        <f t="shared" si="86"/>
        <v>0</v>
      </c>
      <c r="P450" s="129"/>
      <c r="Q450" s="127"/>
      <c r="R450" s="130">
        <f t="shared" si="87"/>
        <v>0</v>
      </c>
      <c r="S450" s="127"/>
      <c r="T450" s="130">
        <f t="shared" si="88"/>
        <v>0</v>
      </c>
      <c r="U450" s="128">
        <f t="shared" si="89"/>
        <v>0</v>
      </c>
      <c r="V450" s="5" t="str">
        <f>IF(COUNTBLANK(G450:H450)+COUNTBLANK(J450:K450)+COUNTBLANK(M450:M450)+COUNTBLANK(P450:Q450)+COUNTBLANK(S450:S450)=8,"",
IF(G450&lt;Limity!$C$5," Data gotowości zbyt wczesna lub nie uzupełniona.","")&amp;
IF(G450&gt;Limity!$D$5," Data gotowości zbyt późna lub wypełnona nieprawidłowo.","")&amp;
IF(OR(ROUND(K450,2)&lt;=0,ROUND(Q450,2)&lt;=0,ROUND(M450,2)&lt;=0,ROUND(S450,2)&lt;=0,ROUND(H450,2)&lt;=0)," Co najmniej jedna wartość nie jest większa od zera.","")&amp;
IF(K450&gt;Limity!$D$6," Abonament za Usługę TD w Wariancie A ponad limit.","")&amp;
IF(Q450&gt;Limity!$D$7," Abonament za Usługę TD w Wariancie B ponad limit.","")&amp;
IF(Q450-K450&gt;Limity!$D$8," Różnica wartości abonamentów za Usługę TD wariantów A i B ponad limit.","")&amp;
IF(M450&gt;Limity!$D$9," Abonament za zwiększenie przepustowości w Wariancie A ponad limit.","")&amp;
IF(S450&gt;Limity!$D$10," Abonament za zwiększenie przepustowości w Wariancie B ponad limit.","")&amp;
IF(J450=""," Nie wskazano PWR. ",IF(ISERROR(VLOOKUP(J450,'Listy punktów styku'!$B$11:$B$41,1,FALSE))," Nie wskazano PWR z listy.",""))&amp;
IF(P450=""," Nie wskazano FPS. ",IF(ISERROR(VLOOKUP(P450,'Listy punktów styku'!$B$44:$B$61,1,FALSE))," Nie wskazano FPS z listy.","")))</f>
        <v/>
      </c>
    </row>
    <row r="451" spans="1:22" x14ac:dyDescent="0.35">
      <c r="A451" s="122"/>
      <c r="B451" s="123"/>
      <c r="C451" s="124"/>
      <c r="D451" s="124"/>
      <c r="E451" s="125"/>
      <c r="F451" s="123"/>
      <c r="G451" s="126"/>
      <c r="H451" s="127"/>
      <c r="I451" s="128">
        <f t="shared" si="83"/>
        <v>0</v>
      </c>
      <c r="J451" s="129"/>
      <c r="K451" s="127"/>
      <c r="L451" s="130">
        <f t="shared" si="84"/>
        <v>0</v>
      </c>
      <c r="M451" s="131"/>
      <c r="N451" s="130">
        <f t="shared" si="85"/>
        <v>0</v>
      </c>
      <c r="O451" s="130">
        <f t="shared" si="86"/>
        <v>0</v>
      </c>
      <c r="P451" s="129"/>
      <c r="Q451" s="127"/>
      <c r="R451" s="130">
        <f t="shared" si="87"/>
        <v>0</v>
      </c>
      <c r="S451" s="127"/>
      <c r="T451" s="130">
        <f t="shared" si="88"/>
        <v>0</v>
      </c>
      <c r="U451" s="128">
        <f t="shared" si="89"/>
        <v>0</v>
      </c>
      <c r="V451" s="5" t="str">
        <f>IF(COUNTBLANK(G451:H451)+COUNTBLANK(J451:K451)+COUNTBLANK(M451:M451)+COUNTBLANK(P451:Q451)+COUNTBLANK(S451:S451)=8,"",
IF(G451&lt;Limity!$C$5," Data gotowości zbyt wczesna lub nie uzupełniona.","")&amp;
IF(G451&gt;Limity!$D$5," Data gotowości zbyt późna lub wypełnona nieprawidłowo.","")&amp;
IF(OR(ROUND(K451,2)&lt;=0,ROUND(Q451,2)&lt;=0,ROUND(M451,2)&lt;=0,ROUND(S451,2)&lt;=0,ROUND(H451,2)&lt;=0)," Co najmniej jedna wartość nie jest większa od zera.","")&amp;
IF(K451&gt;Limity!$D$6," Abonament za Usługę TD w Wariancie A ponad limit.","")&amp;
IF(Q451&gt;Limity!$D$7," Abonament za Usługę TD w Wariancie B ponad limit.","")&amp;
IF(Q451-K451&gt;Limity!$D$8," Różnica wartości abonamentów za Usługę TD wariantów A i B ponad limit.","")&amp;
IF(M451&gt;Limity!$D$9," Abonament za zwiększenie przepustowości w Wariancie A ponad limit.","")&amp;
IF(S451&gt;Limity!$D$10," Abonament za zwiększenie przepustowości w Wariancie B ponad limit.","")&amp;
IF(J451=""," Nie wskazano PWR. ",IF(ISERROR(VLOOKUP(J451,'Listy punktów styku'!$B$11:$B$41,1,FALSE))," Nie wskazano PWR z listy.",""))&amp;
IF(P451=""," Nie wskazano FPS. ",IF(ISERROR(VLOOKUP(P451,'Listy punktów styku'!$B$44:$B$61,1,FALSE))," Nie wskazano FPS z listy.","")))</f>
        <v/>
      </c>
    </row>
    <row r="452" spans="1:22" x14ac:dyDescent="0.35">
      <c r="A452" s="122"/>
      <c r="B452" s="123"/>
      <c r="C452" s="124"/>
      <c r="D452" s="124"/>
      <c r="E452" s="125"/>
      <c r="F452" s="123"/>
      <c r="G452" s="126"/>
      <c r="H452" s="127"/>
      <c r="I452" s="128">
        <f t="shared" si="83"/>
        <v>0</v>
      </c>
      <c r="J452" s="129"/>
      <c r="K452" s="127"/>
      <c r="L452" s="130">
        <f t="shared" si="84"/>
        <v>0</v>
      </c>
      <c r="M452" s="131"/>
      <c r="N452" s="130">
        <f t="shared" si="85"/>
        <v>0</v>
      </c>
      <c r="O452" s="130">
        <f t="shared" si="86"/>
        <v>0</v>
      </c>
      <c r="P452" s="129"/>
      <c r="Q452" s="127"/>
      <c r="R452" s="130">
        <f t="shared" si="87"/>
        <v>0</v>
      </c>
      <c r="S452" s="127"/>
      <c r="T452" s="130">
        <f t="shared" si="88"/>
        <v>0</v>
      </c>
      <c r="U452" s="128">
        <f t="shared" si="89"/>
        <v>0</v>
      </c>
      <c r="V452" s="5" t="str">
        <f>IF(COUNTBLANK(G452:H452)+COUNTBLANK(J452:K452)+COUNTBLANK(M452:M452)+COUNTBLANK(P452:Q452)+COUNTBLANK(S452:S452)=8,"",
IF(G452&lt;Limity!$C$5," Data gotowości zbyt wczesna lub nie uzupełniona.","")&amp;
IF(G452&gt;Limity!$D$5," Data gotowości zbyt późna lub wypełnona nieprawidłowo.","")&amp;
IF(OR(ROUND(K452,2)&lt;=0,ROUND(Q452,2)&lt;=0,ROUND(M452,2)&lt;=0,ROUND(S452,2)&lt;=0,ROUND(H452,2)&lt;=0)," Co najmniej jedna wartość nie jest większa od zera.","")&amp;
IF(K452&gt;Limity!$D$6," Abonament za Usługę TD w Wariancie A ponad limit.","")&amp;
IF(Q452&gt;Limity!$D$7," Abonament za Usługę TD w Wariancie B ponad limit.","")&amp;
IF(Q452-K452&gt;Limity!$D$8," Różnica wartości abonamentów za Usługę TD wariantów A i B ponad limit.","")&amp;
IF(M452&gt;Limity!$D$9," Abonament za zwiększenie przepustowości w Wariancie A ponad limit.","")&amp;
IF(S452&gt;Limity!$D$10," Abonament za zwiększenie przepustowości w Wariancie B ponad limit.","")&amp;
IF(J452=""," Nie wskazano PWR. ",IF(ISERROR(VLOOKUP(J452,'Listy punktów styku'!$B$11:$B$41,1,FALSE))," Nie wskazano PWR z listy.",""))&amp;
IF(P452=""," Nie wskazano FPS. ",IF(ISERROR(VLOOKUP(P452,'Listy punktów styku'!$B$44:$B$61,1,FALSE))," Nie wskazano FPS z listy.","")))</f>
        <v/>
      </c>
    </row>
    <row r="453" spans="1:22" x14ac:dyDescent="0.35">
      <c r="A453" s="122"/>
      <c r="B453" s="123"/>
      <c r="C453" s="124"/>
      <c r="D453" s="124"/>
      <c r="E453" s="125"/>
      <c r="F453" s="123"/>
      <c r="G453" s="126"/>
      <c r="H453" s="127"/>
      <c r="I453" s="128">
        <f t="shared" si="83"/>
        <v>0</v>
      </c>
      <c r="J453" s="129"/>
      <c r="K453" s="127"/>
      <c r="L453" s="130">
        <f t="shared" si="84"/>
        <v>0</v>
      </c>
      <c r="M453" s="131"/>
      <c r="N453" s="130">
        <f t="shared" si="85"/>
        <v>0</v>
      </c>
      <c r="O453" s="130">
        <f t="shared" si="86"/>
        <v>0</v>
      </c>
      <c r="P453" s="129"/>
      <c r="Q453" s="127"/>
      <c r="R453" s="130">
        <f t="shared" si="87"/>
        <v>0</v>
      </c>
      <c r="S453" s="127"/>
      <c r="T453" s="130">
        <f t="shared" si="88"/>
        <v>0</v>
      </c>
      <c r="U453" s="128">
        <f t="shared" si="89"/>
        <v>0</v>
      </c>
      <c r="V453" s="5" t="str">
        <f>IF(COUNTBLANK(G453:H453)+COUNTBLANK(J453:K453)+COUNTBLANK(M453:M453)+COUNTBLANK(P453:Q453)+COUNTBLANK(S453:S453)=8,"",
IF(G453&lt;Limity!$C$5," Data gotowości zbyt wczesna lub nie uzupełniona.","")&amp;
IF(G453&gt;Limity!$D$5," Data gotowości zbyt późna lub wypełnona nieprawidłowo.","")&amp;
IF(OR(ROUND(K453,2)&lt;=0,ROUND(Q453,2)&lt;=0,ROUND(M453,2)&lt;=0,ROUND(S453,2)&lt;=0,ROUND(H453,2)&lt;=0)," Co najmniej jedna wartość nie jest większa od zera.","")&amp;
IF(K453&gt;Limity!$D$6," Abonament za Usługę TD w Wariancie A ponad limit.","")&amp;
IF(Q453&gt;Limity!$D$7," Abonament za Usługę TD w Wariancie B ponad limit.","")&amp;
IF(Q453-K453&gt;Limity!$D$8," Różnica wartości abonamentów za Usługę TD wariantów A i B ponad limit.","")&amp;
IF(M453&gt;Limity!$D$9," Abonament za zwiększenie przepustowości w Wariancie A ponad limit.","")&amp;
IF(S453&gt;Limity!$D$10," Abonament za zwiększenie przepustowości w Wariancie B ponad limit.","")&amp;
IF(J453=""," Nie wskazano PWR. ",IF(ISERROR(VLOOKUP(J453,'Listy punktów styku'!$B$11:$B$41,1,FALSE))," Nie wskazano PWR z listy.",""))&amp;
IF(P453=""," Nie wskazano FPS. ",IF(ISERROR(VLOOKUP(P453,'Listy punktów styku'!$B$44:$B$61,1,FALSE))," Nie wskazano FPS z listy.","")))</f>
        <v/>
      </c>
    </row>
    <row r="454" spans="1:22" x14ac:dyDescent="0.35">
      <c r="A454" s="122"/>
      <c r="B454" s="123"/>
      <c r="C454" s="124"/>
      <c r="D454" s="124"/>
      <c r="E454" s="125"/>
      <c r="F454" s="123"/>
      <c r="G454" s="126"/>
      <c r="H454" s="127"/>
      <c r="I454" s="128">
        <f t="shared" si="83"/>
        <v>0</v>
      </c>
      <c r="J454" s="129"/>
      <c r="K454" s="127"/>
      <c r="L454" s="130">
        <f t="shared" si="84"/>
        <v>0</v>
      </c>
      <c r="M454" s="131"/>
      <c r="N454" s="130">
        <f t="shared" si="85"/>
        <v>0</v>
      </c>
      <c r="O454" s="130">
        <f t="shared" si="86"/>
        <v>0</v>
      </c>
      <c r="P454" s="129"/>
      <c r="Q454" s="127"/>
      <c r="R454" s="130">
        <f t="shared" si="87"/>
        <v>0</v>
      </c>
      <c r="S454" s="127"/>
      <c r="T454" s="130">
        <f t="shared" si="88"/>
        <v>0</v>
      </c>
      <c r="U454" s="128">
        <f t="shared" si="89"/>
        <v>0</v>
      </c>
      <c r="V454" s="5" t="str">
        <f>IF(COUNTBLANK(G454:H454)+COUNTBLANK(J454:K454)+COUNTBLANK(M454:M454)+COUNTBLANK(P454:Q454)+COUNTBLANK(S454:S454)=8,"",
IF(G454&lt;Limity!$C$5," Data gotowości zbyt wczesna lub nie uzupełniona.","")&amp;
IF(G454&gt;Limity!$D$5," Data gotowości zbyt późna lub wypełnona nieprawidłowo.","")&amp;
IF(OR(ROUND(K454,2)&lt;=0,ROUND(Q454,2)&lt;=0,ROUND(M454,2)&lt;=0,ROUND(S454,2)&lt;=0,ROUND(H454,2)&lt;=0)," Co najmniej jedna wartość nie jest większa od zera.","")&amp;
IF(K454&gt;Limity!$D$6," Abonament za Usługę TD w Wariancie A ponad limit.","")&amp;
IF(Q454&gt;Limity!$D$7," Abonament za Usługę TD w Wariancie B ponad limit.","")&amp;
IF(Q454-K454&gt;Limity!$D$8," Różnica wartości abonamentów za Usługę TD wariantów A i B ponad limit.","")&amp;
IF(M454&gt;Limity!$D$9," Abonament za zwiększenie przepustowości w Wariancie A ponad limit.","")&amp;
IF(S454&gt;Limity!$D$10," Abonament za zwiększenie przepustowości w Wariancie B ponad limit.","")&amp;
IF(J454=""," Nie wskazano PWR. ",IF(ISERROR(VLOOKUP(J454,'Listy punktów styku'!$B$11:$B$41,1,FALSE))," Nie wskazano PWR z listy.",""))&amp;
IF(P454=""," Nie wskazano FPS. ",IF(ISERROR(VLOOKUP(P454,'Listy punktów styku'!$B$44:$B$61,1,FALSE))," Nie wskazano FPS z listy.","")))</f>
        <v/>
      </c>
    </row>
    <row r="455" spans="1:22" x14ac:dyDescent="0.35">
      <c r="A455" s="122"/>
      <c r="B455" s="123"/>
      <c r="C455" s="124"/>
      <c r="D455" s="124"/>
      <c r="E455" s="125"/>
      <c r="F455" s="123"/>
      <c r="G455" s="126"/>
      <c r="H455" s="127"/>
      <c r="I455" s="128">
        <f t="shared" si="83"/>
        <v>0</v>
      </c>
      <c r="J455" s="129"/>
      <c r="K455" s="127"/>
      <c r="L455" s="130">
        <f t="shared" si="84"/>
        <v>0</v>
      </c>
      <c r="M455" s="131"/>
      <c r="N455" s="130">
        <f t="shared" si="85"/>
        <v>0</v>
      </c>
      <c r="O455" s="130">
        <f t="shared" si="86"/>
        <v>0</v>
      </c>
      <c r="P455" s="129"/>
      <c r="Q455" s="127"/>
      <c r="R455" s="130">
        <f t="shared" si="87"/>
        <v>0</v>
      </c>
      <c r="S455" s="127"/>
      <c r="T455" s="130">
        <f t="shared" si="88"/>
        <v>0</v>
      </c>
      <c r="U455" s="128">
        <f t="shared" si="89"/>
        <v>0</v>
      </c>
      <c r="V455" s="5" t="str">
        <f>IF(COUNTBLANK(G455:H455)+COUNTBLANK(J455:K455)+COUNTBLANK(M455:M455)+COUNTBLANK(P455:Q455)+COUNTBLANK(S455:S455)=8,"",
IF(G455&lt;Limity!$C$5," Data gotowości zbyt wczesna lub nie uzupełniona.","")&amp;
IF(G455&gt;Limity!$D$5," Data gotowości zbyt późna lub wypełnona nieprawidłowo.","")&amp;
IF(OR(ROUND(K455,2)&lt;=0,ROUND(Q455,2)&lt;=0,ROUND(M455,2)&lt;=0,ROUND(S455,2)&lt;=0,ROUND(H455,2)&lt;=0)," Co najmniej jedna wartość nie jest większa od zera.","")&amp;
IF(K455&gt;Limity!$D$6," Abonament za Usługę TD w Wariancie A ponad limit.","")&amp;
IF(Q455&gt;Limity!$D$7," Abonament za Usługę TD w Wariancie B ponad limit.","")&amp;
IF(Q455-K455&gt;Limity!$D$8," Różnica wartości abonamentów za Usługę TD wariantów A i B ponad limit.","")&amp;
IF(M455&gt;Limity!$D$9," Abonament za zwiększenie przepustowości w Wariancie A ponad limit.","")&amp;
IF(S455&gt;Limity!$D$10," Abonament za zwiększenie przepustowości w Wariancie B ponad limit.","")&amp;
IF(J455=""," Nie wskazano PWR. ",IF(ISERROR(VLOOKUP(J455,'Listy punktów styku'!$B$11:$B$41,1,FALSE))," Nie wskazano PWR z listy.",""))&amp;
IF(P455=""," Nie wskazano FPS. ",IF(ISERROR(VLOOKUP(P455,'Listy punktów styku'!$B$44:$B$61,1,FALSE))," Nie wskazano FPS z listy.","")))</f>
        <v/>
      </c>
    </row>
    <row r="456" spans="1:22" x14ac:dyDescent="0.35">
      <c r="A456" s="122"/>
      <c r="B456" s="123"/>
      <c r="C456" s="124"/>
      <c r="D456" s="124"/>
      <c r="E456" s="125"/>
      <c r="F456" s="123"/>
      <c r="G456" s="126"/>
      <c r="H456" s="127"/>
      <c r="I456" s="128">
        <f t="shared" si="83"/>
        <v>0</v>
      </c>
      <c r="J456" s="129"/>
      <c r="K456" s="127"/>
      <c r="L456" s="130">
        <f t="shared" si="84"/>
        <v>0</v>
      </c>
      <c r="M456" s="131"/>
      <c r="N456" s="130">
        <f t="shared" si="85"/>
        <v>0</v>
      </c>
      <c r="O456" s="130">
        <f t="shared" si="86"/>
        <v>0</v>
      </c>
      <c r="P456" s="129"/>
      <c r="Q456" s="127"/>
      <c r="R456" s="130">
        <f t="shared" si="87"/>
        <v>0</v>
      </c>
      <c r="S456" s="127"/>
      <c r="T456" s="130">
        <f t="shared" si="88"/>
        <v>0</v>
      </c>
      <c r="U456" s="128">
        <f t="shared" si="89"/>
        <v>0</v>
      </c>
      <c r="V456" s="5" t="str">
        <f>IF(COUNTBLANK(G456:H456)+COUNTBLANK(J456:K456)+COUNTBLANK(M456:M456)+COUNTBLANK(P456:Q456)+COUNTBLANK(S456:S456)=8,"",
IF(G456&lt;Limity!$C$5," Data gotowości zbyt wczesna lub nie uzupełniona.","")&amp;
IF(G456&gt;Limity!$D$5," Data gotowości zbyt późna lub wypełnona nieprawidłowo.","")&amp;
IF(OR(ROUND(K456,2)&lt;=0,ROUND(Q456,2)&lt;=0,ROUND(M456,2)&lt;=0,ROUND(S456,2)&lt;=0,ROUND(H456,2)&lt;=0)," Co najmniej jedna wartość nie jest większa od zera.","")&amp;
IF(K456&gt;Limity!$D$6," Abonament za Usługę TD w Wariancie A ponad limit.","")&amp;
IF(Q456&gt;Limity!$D$7," Abonament za Usługę TD w Wariancie B ponad limit.","")&amp;
IF(Q456-K456&gt;Limity!$D$8," Różnica wartości abonamentów za Usługę TD wariantów A i B ponad limit.","")&amp;
IF(M456&gt;Limity!$D$9," Abonament za zwiększenie przepustowości w Wariancie A ponad limit.","")&amp;
IF(S456&gt;Limity!$D$10," Abonament za zwiększenie przepustowości w Wariancie B ponad limit.","")&amp;
IF(J456=""," Nie wskazano PWR. ",IF(ISERROR(VLOOKUP(J456,'Listy punktów styku'!$B$11:$B$41,1,FALSE))," Nie wskazano PWR z listy.",""))&amp;
IF(P456=""," Nie wskazano FPS. ",IF(ISERROR(VLOOKUP(P456,'Listy punktów styku'!$B$44:$B$61,1,FALSE))," Nie wskazano FPS z listy.","")))</f>
        <v/>
      </c>
    </row>
    <row r="457" spans="1:22" x14ac:dyDescent="0.35">
      <c r="A457" s="122"/>
      <c r="B457" s="123"/>
      <c r="C457" s="124"/>
      <c r="D457" s="124"/>
      <c r="E457" s="125"/>
      <c r="F457" s="123"/>
      <c r="G457" s="126"/>
      <c r="H457" s="127"/>
      <c r="I457" s="128">
        <f t="shared" si="83"/>
        <v>0</v>
      </c>
      <c r="J457" s="129"/>
      <c r="K457" s="127"/>
      <c r="L457" s="130">
        <f t="shared" si="84"/>
        <v>0</v>
      </c>
      <c r="M457" s="131"/>
      <c r="N457" s="130">
        <f t="shared" si="85"/>
        <v>0</v>
      </c>
      <c r="O457" s="130">
        <f t="shared" si="86"/>
        <v>0</v>
      </c>
      <c r="P457" s="129"/>
      <c r="Q457" s="127"/>
      <c r="R457" s="130">
        <f t="shared" si="87"/>
        <v>0</v>
      </c>
      <c r="S457" s="127"/>
      <c r="T457" s="130">
        <f t="shared" si="88"/>
        <v>0</v>
      </c>
      <c r="U457" s="128">
        <f t="shared" si="89"/>
        <v>0</v>
      </c>
      <c r="V457" s="5" t="str">
        <f>IF(COUNTBLANK(G457:H457)+COUNTBLANK(J457:K457)+COUNTBLANK(M457:M457)+COUNTBLANK(P457:Q457)+COUNTBLANK(S457:S457)=8,"",
IF(G457&lt;Limity!$C$5," Data gotowości zbyt wczesna lub nie uzupełniona.","")&amp;
IF(G457&gt;Limity!$D$5," Data gotowości zbyt późna lub wypełnona nieprawidłowo.","")&amp;
IF(OR(ROUND(K457,2)&lt;=0,ROUND(Q457,2)&lt;=0,ROUND(M457,2)&lt;=0,ROUND(S457,2)&lt;=0,ROUND(H457,2)&lt;=0)," Co najmniej jedna wartość nie jest większa od zera.","")&amp;
IF(K457&gt;Limity!$D$6," Abonament za Usługę TD w Wariancie A ponad limit.","")&amp;
IF(Q457&gt;Limity!$D$7," Abonament za Usługę TD w Wariancie B ponad limit.","")&amp;
IF(Q457-K457&gt;Limity!$D$8," Różnica wartości abonamentów za Usługę TD wariantów A i B ponad limit.","")&amp;
IF(M457&gt;Limity!$D$9," Abonament za zwiększenie przepustowości w Wariancie A ponad limit.","")&amp;
IF(S457&gt;Limity!$D$10," Abonament za zwiększenie przepustowości w Wariancie B ponad limit.","")&amp;
IF(J457=""," Nie wskazano PWR. ",IF(ISERROR(VLOOKUP(J457,'Listy punktów styku'!$B$11:$B$41,1,FALSE))," Nie wskazano PWR z listy.",""))&amp;
IF(P457=""," Nie wskazano FPS. ",IF(ISERROR(VLOOKUP(P457,'Listy punktów styku'!$B$44:$B$61,1,FALSE))," Nie wskazano FPS z listy.","")))</f>
        <v/>
      </c>
    </row>
    <row r="458" spans="1:22" x14ac:dyDescent="0.35">
      <c r="A458" s="122"/>
      <c r="B458" s="123"/>
      <c r="C458" s="124"/>
      <c r="D458" s="124"/>
      <c r="E458" s="125"/>
      <c r="F458" s="123"/>
      <c r="G458" s="126"/>
      <c r="H458" s="127"/>
      <c r="I458" s="128">
        <f t="shared" si="83"/>
        <v>0</v>
      </c>
      <c r="J458" s="129"/>
      <c r="K458" s="127"/>
      <c r="L458" s="130">
        <f t="shared" si="84"/>
        <v>0</v>
      </c>
      <c r="M458" s="131"/>
      <c r="N458" s="130">
        <f t="shared" si="85"/>
        <v>0</v>
      </c>
      <c r="O458" s="130">
        <f t="shared" si="86"/>
        <v>0</v>
      </c>
      <c r="P458" s="129"/>
      <c r="Q458" s="127"/>
      <c r="R458" s="130">
        <f t="shared" si="87"/>
        <v>0</v>
      </c>
      <c r="S458" s="127"/>
      <c r="T458" s="130">
        <f t="shared" si="88"/>
        <v>0</v>
      </c>
      <c r="U458" s="128">
        <f t="shared" si="89"/>
        <v>0</v>
      </c>
      <c r="V458" s="5" t="str">
        <f>IF(COUNTBLANK(G458:H458)+COUNTBLANK(J458:K458)+COUNTBLANK(M458:M458)+COUNTBLANK(P458:Q458)+COUNTBLANK(S458:S458)=8,"",
IF(G458&lt;Limity!$C$5," Data gotowości zbyt wczesna lub nie uzupełniona.","")&amp;
IF(G458&gt;Limity!$D$5," Data gotowości zbyt późna lub wypełnona nieprawidłowo.","")&amp;
IF(OR(ROUND(K458,2)&lt;=0,ROUND(Q458,2)&lt;=0,ROUND(M458,2)&lt;=0,ROUND(S458,2)&lt;=0,ROUND(H458,2)&lt;=0)," Co najmniej jedna wartość nie jest większa od zera.","")&amp;
IF(K458&gt;Limity!$D$6," Abonament za Usługę TD w Wariancie A ponad limit.","")&amp;
IF(Q458&gt;Limity!$D$7," Abonament za Usługę TD w Wariancie B ponad limit.","")&amp;
IF(Q458-K458&gt;Limity!$D$8," Różnica wartości abonamentów za Usługę TD wariantów A i B ponad limit.","")&amp;
IF(M458&gt;Limity!$D$9," Abonament za zwiększenie przepustowości w Wariancie A ponad limit.","")&amp;
IF(S458&gt;Limity!$D$10," Abonament za zwiększenie przepustowości w Wariancie B ponad limit.","")&amp;
IF(J458=""," Nie wskazano PWR. ",IF(ISERROR(VLOOKUP(J458,'Listy punktów styku'!$B$11:$B$41,1,FALSE))," Nie wskazano PWR z listy.",""))&amp;
IF(P458=""," Nie wskazano FPS. ",IF(ISERROR(VLOOKUP(P458,'Listy punktów styku'!$B$44:$B$61,1,FALSE))," Nie wskazano FPS z listy.","")))</f>
        <v/>
      </c>
    </row>
    <row r="459" spans="1:22" x14ac:dyDescent="0.35">
      <c r="A459" s="122"/>
      <c r="B459" s="123"/>
      <c r="C459" s="124"/>
      <c r="D459" s="124"/>
      <c r="E459" s="125"/>
      <c r="F459" s="123"/>
      <c r="G459" s="126"/>
      <c r="H459" s="127"/>
      <c r="I459" s="128">
        <f t="shared" si="83"/>
        <v>0</v>
      </c>
      <c r="J459" s="129"/>
      <c r="K459" s="127"/>
      <c r="L459" s="130">
        <f t="shared" si="84"/>
        <v>0</v>
      </c>
      <c r="M459" s="131"/>
      <c r="N459" s="130">
        <f t="shared" si="85"/>
        <v>0</v>
      </c>
      <c r="O459" s="130">
        <f t="shared" si="86"/>
        <v>0</v>
      </c>
      <c r="P459" s="129"/>
      <c r="Q459" s="127"/>
      <c r="R459" s="130">
        <f t="shared" si="87"/>
        <v>0</v>
      </c>
      <c r="S459" s="127"/>
      <c r="T459" s="130">
        <f t="shared" si="88"/>
        <v>0</v>
      </c>
      <c r="U459" s="128">
        <f t="shared" si="89"/>
        <v>0</v>
      </c>
      <c r="V459" s="5" t="str">
        <f>IF(COUNTBLANK(G459:H459)+COUNTBLANK(J459:K459)+COUNTBLANK(M459:M459)+COUNTBLANK(P459:Q459)+COUNTBLANK(S459:S459)=8,"",
IF(G459&lt;Limity!$C$5," Data gotowości zbyt wczesna lub nie uzupełniona.","")&amp;
IF(G459&gt;Limity!$D$5," Data gotowości zbyt późna lub wypełnona nieprawidłowo.","")&amp;
IF(OR(ROUND(K459,2)&lt;=0,ROUND(Q459,2)&lt;=0,ROUND(M459,2)&lt;=0,ROUND(S459,2)&lt;=0,ROUND(H459,2)&lt;=0)," Co najmniej jedna wartość nie jest większa od zera.","")&amp;
IF(K459&gt;Limity!$D$6," Abonament za Usługę TD w Wariancie A ponad limit.","")&amp;
IF(Q459&gt;Limity!$D$7," Abonament za Usługę TD w Wariancie B ponad limit.","")&amp;
IF(Q459-K459&gt;Limity!$D$8," Różnica wartości abonamentów za Usługę TD wariantów A i B ponad limit.","")&amp;
IF(M459&gt;Limity!$D$9," Abonament za zwiększenie przepustowości w Wariancie A ponad limit.","")&amp;
IF(S459&gt;Limity!$D$10," Abonament za zwiększenie przepustowości w Wariancie B ponad limit.","")&amp;
IF(J459=""," Nie wskazano PWR. ",IF(ISERROR(VLOOKUP(J459,'Listy punktów styku'!$B$11:$B$41,1,FALSE))," Nie wskazano PWR z listy.",""))&amp;
IF(P459=""," Nie wskazano FPS. ",IF(ISERROR(VLOOKUP(P459,'Listy punktów styku'!$B$44:$B$61,1,FALSE))," Nie wskazano FPS z listy.","")))</f>
        <v/>
      </c>
    </row>
    <row r="460" spans="1:22" x14ac:dyDescent="0.35">
      <c r="A460" s="122"/>
      <c r="B460" s="123"/>
      <c r="C460" s="124"/>
      <c r="D460" s="124"/>
      <c r="E460" s="125"/>
      <c r="F460" s="123"/>
      <c r="G460" s="126"/>
      <c r="H460" s="127"/>
      <c r="I460" s="128">
        <f t="shared" si="83"/>
        <v>0</v>
      </c>
      <c r="J460" s="129"/>
      <c r="K460" s="127"/>
      <c r="L460" s="130">
        <f t="shared" si="84"/>
        <v>0</v>
      </c>
      <c r="M460" s="131"/>
      <c r="N460" s="130">
        <f t="shared" si="85"/>
        <v>0</v>
      </c>
      <c r="O460" s="130">
        <f t="shared" si="86"/>
        <v>0</v>
      </c>
      <c r="P460" s="129"/>
      <c r="Q460" s="127"/>
      <c r="R460" s="130">
        <f t="shared" si="87"/>
        <v>0</v>
      </c>
      <c r="S460" s="127"/>
      <c r="T460" s="130">
        <f t="shared" si="88"/>
        <v>0</v>
      </c>
      <c r="U460" s="128">
        <f t="shared" si="89"/>
        <v>0</v>
      </c>
      <c r="V460" s="5" t="str">
        <f>IF(COUNTBLANK(G460:H460)+COUNTBLANK(J460:K460)+COUNTBLANK(M460:M460)+COUNTBLANK(P460:Q460)+COUNTBLANK(S460:S460)=8,"",
IF(G460&lt;Limity!$C$5," Data gotowości zbyt wczesna lub nie uzupełniona.","")&amp;
IF(G460&gt;Limity!$D$5," Data gotowości zbyt późna lub wypełnona nieprawidłowo.","")&amp;
IF(OR(ROUND(K460,2)&lt;=0,ROUND(Q460,2)&lt;=0,ROUND(M460,2)&lt;=0,ROUND(S460,2)&lt;=0,ROUND(H460,2)&lt;=0)," Co najmniej jedna wartość nie jest większa od zera.","")&amp;
IF(K460&gt;Limity!$D$6," Abonament za Usługę TD w Wariancie A ponad limit.","")&amp;
IF(Q460&gt;Limity!$D$7," Abonament za Usługę TD w Wariancie B ponad limit.","")&amp;
IF(Q460-K460&gt;Limity!$D$8," Różnica wartości abonamentów za Usługę TD wariantów A i B ponad limit.","")&amp;
IF(M460&gt;Limity!$D$9," Abonament za zwiększenie przepustowości w Wariancie A ponad limit.","")&amp;
IF(S460&gt;Limity!$D$10," Abonament za zwiększenie przepustowości w Wariancie B ponad limit.","")&amp;
IF(J460=""," Nie wskazano PWR. ",IF(ISERROR(VLOOKUP(J460,'Listy punktów styku'!$B$11:$B$41,1,FALSE))," Nie wskazano PWR z listy.",""))&amp;
IF(P460=""," Nie wskazano FPS. ",IF(ISERROR(VLOOKUP(P460,'Listy punktów styku'!$B$44:$B$61,1,FALSE))," Nie wskazano FPS z listy.","")))</f>
        <v/>
      </c>
    </row>
    <row r="461" spans="1:22" x14ac:dyDescent="0.35">
      <c r="A461" s="122"/>
      <c r="B461" s="123"/>
      <c r="C461" s="124"/>
      <c r="D461" s="124"/>
      <c r="E461" s="125"/>
      <c r="F461" s="123"/>
      <c r="G461" s="126"/>
      <c r="H461" s="127"/>
      <c r="I461" s="128">
        <f t="shared" si="83"/>
        <v>0</v>
      </c>
      <c r="J461" s="129"/>
      <c r="K461" s="127"/>
      <c r="L461" s="130">
        <f t="shared" si="84"/>
        <v>0</v>
      </c>
      <c r="M461" s="131"/>
      <c r="N461" s="130">
        <f t="shared" si="85"/>
        <v>0</v>
      </c>
      <c r="O461" s="130">
        <f t="shared" si="86"/>
        <v>0</v>
      </c>
      <c r="P461" s="129"/>
      <c r="Q461" s="127"/>
      <c r="R461" s="130">
        <f t="shared" si="87"/>
        <v>0</v>
      </c>
      <c r="S461" s="127"/>
      <c r="T461" s="130">
        <f t="shared" si="88"/>
        <v>0</v>
      </c>
      <c r="U461" s="128">
        <f t="shared" si="89"/>
        <v>0</v>
      </c>
      <c r="V461" s="5" t="str">
        <f>IF(COUNTBLANK(G461:H461)+COUNTBLANK(J461:K461)+COUNTBLANK(M461:M461)+COUNTBLANK(P461:Q461)+COUNTBLANK(S461:S461)=8,"",
IF(G461&lt;Limity!$C$5," Data gotowości zbyt wczesna lub nie uzupełniona.","")&amp;
IF(G461&gt;Limity!$D$5," Data gotowości zbyt późna lub wypełnona nieprawidłowo.","")&amp;
IF(OR(ROUND(K461,2)&lt;=0,ROUND(Q461,2)&lt;=0,ROUND(M461,2)&lt;=0,ROUND(S461,2)&lt;=0,ROUND(H461,2)&lt;=0)," Co najmniej jedna wartość nie jest większa od zera.","")&amp;
IF(K461&gt;Limity!$D$6," Abonament za Usługę TD w Wariancie A ponad limit.","")&amp;
IF(Q461&gt;Limity!$D$7," Abonament za Usługę TD w Wariancie B ponad limit.","")&amp;
IF(Q461-K461&gt;Limity!$D$8," Różnica wartości abonamentów za Usługę TD wariantów A i B ponad limit.","")&amp;
IF(M461&gt;Limity!$D$9," Abonament za zwiększenie przepustowości w Wariancie A ponad limit.","")&amp;
IF(S461&gt;Limity!$D$10," Abonament za zwiększenie przepustowości w Wariancie B ponad limit.","")&amp;
IF(J461=""," Nie wskazano PWR. ",IF(ISERROR(VLOOKUP(J461,'Listy punktów styku'!$B$11:$B$41,1,FALSE))," Nie wskazano PWR z listy.",""))&amp;
IF(P461=""," Nie wskazano FPS. ",IF(ISERROR(VLOOKUP(P461,'Listy punktów styku'!$B$44:$B$61,1,FALSE))," Nie wskazano FPS z listy.","")))</f>
        <v/>
      </c>
    </row>
    <row r="462" spans="1:22" x14ac:dyDescent="0.35">
      <c r="A462" s="122"/>
      <c r="B462" s="123"/>
      <c r="C462" s="124"/>
      <c r="D462" s="124"/>
      <c r="E462" s="125"/>
      <c r="F462" s="123"/>
      <c r="G462" s="126"/>
      <c r="H462" s="127"/>
      <c r="I462" s="128">
        <f t="shared" si="83"/>
        <v>0</v>
      </c>
      <c r="J462" s="129"/>
      <c r="K462" s="127"/>
      <c r="L462" s="130">
        <f t="shared" si="84"/>
        <v>0</v>
      </c>
      <c r="M462" s="131"/>
      <c r="N462" s="130">
        <f t="shared" si="85"/>
        <v>0</v>
      </c>
      <c r="O462" s="130">
        <f t="shared" si="86"/>
        <v>0</v>
      </c>
      <c r="P462" s="129"/>
      <c r="Q462" s="127"/>
      <c r="R462" s="130">
        <f t="shared" si="87"/>
        <v>0</v>
      </c>
      <c r="S462" s="127"/>
      <c r="T462" s="130">
        <f t="shared" si="88"/>
        <v>0</v>
      </c>
      <c r="U462" s="128">
        <f t="shared" si="89"/>
        <v>0</v>
      </c>
      <c r="V462" s="5" t="str">
        <f>IF(COUNTBLANK(G462:H462)+COUNTBLANK(J462:K462)+COUNTBLANK(M462:M462)+COUNTBLANK(P462:Q462)+COUNTBLANK(S462:S462)=8,"",
IF(G462&lt;Limity!$C$5," Data gotowości zbyt wczesna lub nie uzupełniona.","")&amp;
IF(G462&gt;Limity!$D$5," Data gotowości zbyt późna lub wypełnona nieprawidłowo.","")&amp;
IF(OR(ROUND(K462,2)&lt;=0,ROUND(Q462,2)&lt;=0,ROUND(M462,2)&lt;=0,ROUND(S462,2)&lt;=0,ROUND(H462,2)&lt;=0)," Co najmniej jedna wartość nie jest większa od zera.","")&amp;
IF(K462&gt;Limity!$D$6," Abonament za Usługę TD w Wariancie A ponad limit.","")&amp;
IF(Q462&gt;Limity!$D$7," Abonament za Usługę TD w Wariancie B ponad limit.","")&amp;
IF(Q462-K462&gt;Limity!$D$8," Różnica wartości abonamentów za Usługę TD wariantów A i B ponad limit.","")&amp;
IF(M462&gt;Limity!$D$9," Abonament za zwiększenie przepustowości w Wariancie A ponad limit.","")&amp;
IF(S462&gt;Limity!$D$10," Abonament za zwiększenie przepustowości w Wariancie B ponad limit.","")&amp;
IF(J462=""," Nie wskazano PWR. ",IF(ISERROR(VLOOKUP(J462,'Listy punktów styku'!$B$11:$B$41,1,FALSE))," Nie wskazano PWR z listy.",""))&amp;
IF(P462=""," Nie wskazano FPS. ",IF(ISERROR(VLOOKUP(P462,'Listy punktów styku'!$B$44:$B$61,1,FALSE))," Nie wskazano FPS z listy.","")))</f>
        <v/>
      </c>
    </row>
    <row r="463" spans="1:22" x14ac:dyDescent="0.35">
      <c r="A463" s="122"/>
      <c r="B463" s="123"/>
      <c r="C463" s="124"/>
      <c r="D463" s="124"/>
      <c r="E463" s="125"/>
      <c r="F463" s="123"/>
      <c r="G463" s="126"/>
      <c r="H463" s="127"/>
      <c r="I463" s="128">
        <f t="shared" si="83"/>
        <v>0</v>
      </c>
      <c r="J463" s="129"/>
      <c r="K463" s="127"/>
      <c r="L463" s="130">
        <f t="shared" si="84"/>
        <v>0</v>
      </c>
      <c r="M463" s="131"/>
      <c r="N463" s="130">
        <f t="shared" si="85"/>
        <v>0</v>
      </c>
      <c r="O463" s="130">
        <f t="shared" si="86"/>
        <v>0</v>
      </c>
      <c r="P463" s="129"/>
      <c r="Q463" s="127"/>
      <c r="R463" s="130">
        <f t="shared" si="87"/>
        <v>0</v>
      </c>
      <c r="S463" s="127"/>
      <c r="T463" s="130">
        <f t="shared" si="88"/>
        <v>0</v>
      </c>
      <c r="U463" s="128">
        <f t="shared" si="89"/>
        <v>0</v>
      </c>
      <c r="V463" s="5" t="str">
        <f>IF(COUNTBLANK(G463:H463)+COUNTBLANK(J463:K463)+COUNTBLANK(M463:M463)+COUNTBLANK(P463:Q463)+COUNTBLANK(S463:S463)=8,"",
IF(G463&lt;Limity!$C$5," Data gotowości zbyt wczesna lub nie uzupełniona.","")&amp;
IF(G463&gt;Limity!$D$5," Data gotowości zbyt późna lub wypełnona nieprawidłowo.","")&amp;
IF(OR(ROUND(K463,2)&lt;=0,ROUND(Q463,2)&lt;=0,ROUND(M463,2)&lt;=0,ROUND(S463,2)&lt;=0,ROUND(H463,2)&lt;=0)," Co najmniej jedna wartość nie jest większa od zera.","")&amp;
IF(K463&gt;Limity!$D$6," Abonament za Usługę TD w Wariancie A ponad limit.","")&amp;
IF(Q463&gt;Limity!$D$7," Abonament za Usługę TD w Wariancie B ponad limit.","")&amp;
IF(Q463-K463&gt;Limity!$D$8," Różnica wartości abonamentów za Usługę TD wariantów A i B ponad limit.","")&amp;
IF(M463&gt;Limity!$D$9," Abonament za zwiększenie przepustowości w Wariancie A ponad limit.","")&amp;
IF(S463&gt;Limity!$D$10," Abonament za zwiększenie przepustowości w Wariancie B ponad limit.","")&amp;
IF(J463=""," Nie wskazano PWR. ",IF(ISERROR(VLOOKUP(J463,'Listy punktów styku'!$B$11:$B$41,1,FALSE))," Nie wskazano PWR z listy.",""))&amp;
IF(P463=""," Nie wskazano FPS. ",IF(ISERROR(VLOOKUP(P463,'Listy punktów styku'!$B$44:$B$61,1,FALSE))," Nie wskazano FPS z listy.","")))</f>
        <v/>
      </c>
    </row>
    <row r="464" spans="1:22" x14ac:dyDescent="0.35">
      <c r="A464" s="122"/>
      <c r="B464" s="123"/>
      <c r="C464" s="124"/>
      <c r="D464" s="124"/>
      <c r="E464" s="125"/>
      <c r="F464" s="123"/>
      <c r="G464" s="126"/>
      <c r="H464" s="127"/>
      <c r="I464" s="128">
        <f t="shared" si="83"/>
        <v>0</v>
      </c>
      <c r="J464" s="129"/>
      <c r="K464" s="127"/>
      <c r="L464" s="130">
        <f t="shared" si="84"/>
        <v>0</v>
      </c>
      <c r="M464" s="131"/>
      <c r="N464" s="130">
        <f t="shared" si="85"/>
        <v>0</v>
      </c>
      <c r="O464" s="130">
        <f t="shared" si="86"/>
        <v>0</v>
      </c>
      <c r="P464" s="129"/>
      <c r="Q464" s="127"/>
      <c r="R464" s="130">
        <f t="shared" si="87"/>
        <v>0</v>
      </c>
      <c r="S464" s="127"/>
      <c r="T464" s="130">
        <f t="shared" si="88"/>
        <v>0</v>
      </c>
      <c r="U464" s="128">
        <f t="shared" si="89"/>
        <v>0</v>
      </c>
      <c r="V464" s="5" t="str">
        <f>IF(COUNTBLANK(G464:H464)+COUNTBLANK(J464:K464)+COUNTBLANK(M464:M464)+COUNTBLANK(P464:Q464)+COUNTBLANK(S464:S464)=8,"",
IF(G464&lt;Limity!$C$5," Data gotowości zbyt wczesna lub nie uzupełniona.","")&amp;
IF(G464&gt;Limity!$D$5," Data gotowości zbyt późna lub wypełnona nieprawidłowo.","")&amp;
IF(OR(ROUND(K464,2)&lt;=0,ROUND(Q464,2)&lt;=0,ROUND(M464,2)&lt;=0,ROUND(S464,2)&lt;=0,ROUND(H464,2)&lt;=0)," Co najmniej jedna wartość nie jest większa od zera.","")&amp;
IF(K464&gt;Limity!$D$6," Abonament za Usługę TD w Wariancie A ponad limit.","")&amp;
IF(Q464&gt;Limity!$D$7," Abonament za Usługę TD w Wariancie B ponad limit.","")&amp;
IF(Q464-K464&gt;Limity!$D$8," Różnica wartości abonamentów za Usługę TD wariantów A i B ponad limit.","")&amp;
IF(M464&gt;Limity!$D$9," Abonament za zwiększenie przepustowości w Wariancie A ponad limit.","")&amp;
IF(S464&gt;Limity!$D$10," Abonament za zwiększenie przepustowości w Wariancie B ponad limit.","")&amp;
IF(J464=""," Nie wskazano PWR. ",IF(ISERROR(VLOOKUP(J464,'Listy punktów styku'!$B$11:$B$41,1,FALSE))," Nie wskazano PWR z listy.",""))&amp;
IF(P464=""," Nie wskazano FPS. ",IF(ISERROR(VLOOKUP(P464,'Listy punktów styku'!$B$44:$B$61,1,FALSE))," Nie wskazano FPS z listy.","")))</f>
        <v/>
      </c>
    </row>
    <row r="465" spans="1:22" x14ac:dyDescent="0.35">
      <c r="A465" s="122"/>
      <c r="B465" s="123"/>
      <c r="C465" s="124"/>
      <c r="D465" s="124"/>
      <c r="E465" s="125"/>
      <c r="F465" s="123"/>
      <c r="G465" s="126"/>
      <c r="H465" s="127"/>
      <c r="I465" s="128">
        <f t="shared" si="83"/>
        <v>0</v>
      </c>
      <c r="J465" s="129"/>
      <c r="K465" s="127"/>
      <c r="L465" s="130">
        <f t="shared" si="84"/>
        <v>0</v>
      </c>
      <c r="M465" s="131"/>
      <c r="N465" s="130">
        <f t="shared" si="85"/>
        <v>0</v>
      </c>
      <c r="O465" s="130">
        <f t="shared" si="86"/>
        <v>0</v>
      </c>
      <c r="P465" s="129"/>
      <c r="Q465" s="127"/>
      <c r="R465" s="130">
        <f t="shared" si="87"/>
        <v>0</v>
      </c>
      <c r="S465" s="127"/>
      <c r="T465" s="130">
        <f t="shared" si="88"/>
        <v>0</v>
      </c>
      <c r="U465" s="128">
        <f t="shared" si="89"/>
        <v>0</v>
      </c>
      <c r="V465" s="5" t="str">
        <f>IF(COUNTBLANK(G465:H465)+COUNTBLANK(J465:K465)+COUNTBLANK(M465:M465)+COUNTBLANK(P465:Q465)+COUNTBLANK(S465:S465)=8,"",
IF(G465&lt;Limity!$C$5," Data gotowości zbyt wczesna lub nie uzupełniona.","")&amp;
IF(G465&gt;Limity!$D$5," Data gotowości zbyt późna lub wypełnona nieprawidłowo.","")&amp;
IF(OR(ROUND(K465,2)&lt;=0,ROUND(Q465,2)&lt;=0,ROUND(M465,2)&lt;=0,ROUND(S465,2)&lt;=0,ROUND(H465,2)&lt;=0)," Co najmniej jedna wartość nie jest większa od zera.","")&amp;
IF(K465&gt;Limity!$D$6," Abonament za Usługę TD w Wariancie A ponad limit.","")&amp;
IF(Q465&gt;Limity!$D$7," Abonament za Usługę TD w Wariancie B ponad limit.","")&amp;
IF(Q465-K465&gt;Limity!$D$8," Różnica wartości abonamentów za Usługę TD wariantów A i B ponad limit.","")&amp;
IF(M465&gt;Limity!$D$9," Abonament za zwiększenie przepustowości w Wariancie A ponad limit.","")&amp;
IF(S465&gt;Limity!$D$10," Abonament za zwiększenie przepustowości w Wariancie B ponad limit.","")&amp;
IF(J465=""," Nie wskazano PWR. ",IF(ISERROR(VLOOKUP(J465,'Listy punktów styku'!$B$11:$B$41,1,FALSE))," Nie wskazano PWR z listy.",""))&amp;
IF(P465=""," Nie wskazano FPS. ",IF(ISERROR(VLOOKUP(P465,'Listy punktów styku'!$B$44:$B$61,1,FALSE))," Nie wskazano FPS z listy.","")))</f>
        <v/>
      </c>
    </row>
    <row r="466" spans="1:22" x14ac:dyDescent="0.35">
      <c r="A466" s="122"/>
      <c r="B466" s="123"/>
      <c r="C466" s="124"/>
      <c r="D466" s="124"/>
      <c r="E466" s="125"/>
      <c r="F466" s="123"/>
      <c r="G466" s="126"/>
      <c r="H466" s="127"/>
      <c r="I466" s="128">
        <f t="shared" si="83"/>
        <v>0</v>
      </c>
      <c r="J466" s="129"/>
      <c r="K466" s="127"/>
      <c r="L466" s="130">
        <f t="shared" si="84"/>
        <v>0</v>
      </c>
      <c r="M466" s="131"/>
      <c r="N466" s="130">
        <f t="shared" si="85"/>
        <v>0</v>
      </c>
      <c r="O466" s="130">
        <f t="shared" si="86"/>
        <v>0</v>
      </c>
      <c r="P466" s="129"/>
      <c r="Q466" s="127"/>
      <c r="R466" s="130">
        <f t="shared" si="87"/>
        <v>0</v>
      </c>
      <c r="S466" s="127"/>
      <c r="T466" s="130">
        <f t="shared" si="88"/>
        <v>0</v>
      </c>
      <c r="U466" s="128">
        <f t="shared" si="89"/>
        <v>0</v>
      </c>
      <c r="V466" s="5" t="str">
        <f>IF(COUNTBLANK(G466:H466)+COUNTBLANK(J466:K466)+COUNTBLANK(M466:M466)+COUNTBLANK(P466:Q466)+COUNTBLANK(S466:S466)=8,"",
IF(G466&lt;Limity!$C$5," Data gotowości zbyt wczesna lub nie uzupełniona.","")&amp;
IF(G466&gt;Limity!$D$5," Data gotowości zbyt późna lub wypełnona nieprawidłowo.","")&amp;
IF(OR(ROUND(K466,2)&lt;=0,ROUND(Q466,2)&lt;=0,ROUND(M466,2)&lt;=0,ROUND(S466,2)&lt;=0,ROUND(H466,2)&lt;=0)," Co najmniej jedna wartość nie jest większa od zera.","")&amp;
IF(K466&gt;Limity!$D$6," Abonament za Usługę TD w Wariancie A ponad limit.","")&amp;
IF(Q466&gt;Limity!$D$7," Abonament za Usługę TD w Wariancie B ponad limit.","")&amp;
IF(Q466-K466&gt;Limity!$D$8," Różnica wartości abonamentów za Usługę TD wariantów A i B ponad limit.","")&amp;
IF(M466&gt;Limity!$D$9," Abonament za zwiększenie przepustowości w Wariancie A ponad limit.","")&amp;
IF(S466&gt;Limity!$D$10," Abonament za zwiększenie przepustowości w Wariancie B ponad limit.","")&amp;
IF(J466=""," Nie wskazano PWR. ",IF(ISERROR(VLOOKUP(J466,'Listy punktów styku'!$B$11:$B$41,1,FALSE))," Nie wskazano PWR z listy.",""))&amp;
IF(P466=""," Nie wskazano FPS. ",IF(ISERROR(VLOOKUP(P466,'Listy punktów styku'!$B$44:$B$61,1,FALSE))," Nie wskazano FPS z listy.","")))</f>
        <v/>
      </c>
    </row>
    <row r="467" spans="1:22" x14ac:dyDescent="0.35">
      <c r="A467" s="122"/>
      <c r="B467" s="123"/>
      <c r="C467" s="124"/>
      <c r="D467" s="124"/>
      <c r="E467" s="125"/>
      <c r="F467" s="123"/>
      <c r="G467" s="126"/>
      <c r="H467" s="127"/>
      <c r="I467" s="128">
        <f t="shared" si="83"/>
        <v>0</v>
      </c>
      <c r="J467" s="129"/>
      <c r="K467" s="127"/>
      <c r="L467" s="130">
        <f t="shared" si="84"/>
        <v>0</v>
      </c>
      <c r="M467" s="131"/>
      <c r="N467" s="130">
        <f t="shared" si="85"/>
        <v>0</v>
      </c>
      <c r="O467" s="130">
        <f t="shared" si="86"/>
        <v>0</v>
      </c>
      <c r="P467" s="129"/>
      <c r="Q467" s="127"/>
      <c r="R467" s="130">
        <f t="shared" si="87"/>
        <v>0</v>
      </c>
      <c r="S467" s="127"/>
      <c r="T467" s="130">
        <f t="shared" si="88"/>
        <v>0</v>
      </c>
      <c r="U467" s="128">
        <f t="shared" si="89"/>
        <v>0</v>
      </c>
      <c r="V467" s="5" t="str">
        <f>IF(COUNTBLANK(G467:H467)+COUNTBLANK(J467:K467)+COUNTBLANK(M467:M467)+COUNTBLANK(P467:Q467)+COUNTBLANK(S467:S467)=8,"",
IF(G467&lt;Limity!$C$5," Data gotowości zbyt wczesna lub nie uzupełniona.","")&amp;
IF(G467&gt;Limity!$D$5," Data gotowości zbyt późna lub wypełnona nieprawidłowo.","")&amp;
IF(OR(ROUND(K467,2)&lt;=0,ROUND(Q467,2)&lt;=0,ROUND(M467,2)&lt;=0,ROUND(S467,2)&lt;=0,ROUND(H467,2)&lt;=0)," Co najmniej jedna wartość nie jest większa od zera.","")&amp;
IF(K467&gt;Limity!$D$6," Abonament za Usługę TD w Wariancie A ponad limit.","")&amp;
IF(Q467&gt;Limity!$D$7," Abonament za Usługę TD w Wariancie B ponad limit.","")&amp;
IF(Q467-K467&gt;Limity!$D$8," Różnica wartości abonamentów za Usługę TD wariantów A i B ponad limit.","")&amp;
IF(M467&gt;Limity!$D$9," Abonament za zwiększenie przepustowości w Wariancie A ponad limit.","")&amp;
IF(S467&gt;Limity!$D$10," Abonament za zwiększenie przepustowości w Wariancie B ponad limit.","")&amp;
IF(J467=""," Nie wskazano PWR. ",IF(ISERROR(VLOOKUP(J467,'Listy punktów styku'!$B$11:$B$41,1,FALSE))," Nie wskazano PWR z listy.",""))&amp;
IF(P467=""," Nie wskazano FPS. ",IF(ISERROR(VLOOKUP(P467,'Listy punktów styku'!$B$44:$B$61,1,FALSE))," Nie wskazano FPS z listy.","")))</f>
        <v/>
      </c>
    </row>
    <row r="468" spans="1:22" x14ac:dyDescent="0.35">
      <c r="A468" s="122"/>
      <c r="B468" s="123"/>
      <c r="C468" s="124"/>
      <c r="D468" s="124"/>
      <c r="E468" s="125"/>
      <c r="F468" s="123"/>
      <c r="G468" s="126"/>
      <c r="H468" s="127"/>
      <c r="I468" s="128">
        <f t="shared" si="83"/>
        <v>0</v>
      </c>
      <c r="J468" s="129"/>
      <c r="K468" s="127"/>
      <c r="L468" s="130">
        <f t="shared" si="84"/>
        <v>0</v>
      </c>
      <c r="M468" s="131"/>
      <c r="N468" s="130">
        <f t="shared" si="85"/>
        <v>0</v>
      </c>
      <c r="O468" s="130">
        <f t="shared" si="86"/>
        <v>0</v>
      </c>
      <c r="P468" s="129"/>
      <c r="Q468" s="127"/>
      <c r="R468" s="130">
        <f t="shared" si="87"/>
        <v>0</v>
      </c>
      <c r="S468" s="127"/>
      <c r="T468" s="130">
        <f t="shared" si="88"/>
        <v>0</v>
      </c>
      <c r="U468" s="128">
        <f t="shared" si="89"/>
        <v>0</v>
      </c>
      <c r="V468" s="5" t="str">
        <f>IF(COUNTBLANK(G468:H468)+COUNTBLANK(J468:K468)+COUNTBLANK(M468:M468)+COUNTBLANK(P468:Q468)+COUNTBLANK(S468:S468)=8,"",
IF(G468&lt;Limity!$C$5," Data gotowości zbyt wczesna lub nie uzupełniona.","")&amp;
IF(G468&gt;Limity!$D$5," Data gotowości zbyt późna lub wypełnona nieprawidłowo.","")&amp;
IF(OR(ROUND(K468,2)&lt;=0,ROUND(Q468,2)&lt;=0,ROUND(M468,2)&lt;=0,ROUND(S468,2)&lt;=0,ROUND(H468,2)&lt;=0)," Co najmniej jedna wartość nie jest większa od zera.","")&amp;
IF(K468&gt;Limity!$D$6," Abonament za Usługę TD w Wariancie A ponad limit.","")&amp;
IF(Q468&gt;Limity!$D$7," Abonament za Usługę TD w Wariancie B ponad limit.","")&amp;
IF(Q468-K468&gt;Limity!$D$8," Różnica wartości abonamentów za Usługę TD wariantów A i B ponad limit.","")&amp;
IF(M468&gt;Limity!$D$9," Abonament za zwiększenie przepustowości w Wariancie A ponad limit.","")&amp;
IF(S468&gt;Limity!$D$10," Abonament za zwiększenie przepustowości w Wariancie B ponad limit.","")&amp;
IF(J468=""," Nie wskazano PWR. ",IF(ISERROR(VLOOKUP(J468,'Listy punktów styku'!$B$11:$B$41,1,FALSE))," Nie wskazano PWR z listy.",""))&amp;
IF(P468=""," Nie wskazano FPS. ",IF(ISERROR(VLOOKUP(P468,'Listy punktów styku'!$B$44:$B$61,1,FALSE))," Nie wskazano FPS z listy.","")))</f>
        <v/>
      </c>
    </row>
    <row r="469" spans="1:22" x14ac:dyDescent="0.35">
      <c r="A469" s="122"/>
      <c r="B469" s="123"/>
      <c r="C469" s="124"/>
      <c r="D469" s="124"/>
      <c r="E469" s="125"/>
      <c r="F469" s="123"/>
      <c r="G469" s="126"/>
      <c r="H469" s="127"/>
      <c r="I469" s="128">
        <f t="shared" si="83"/>
        <v>0</v>
      </c>
      <c r="J469" s="129"/>
      <c r="K469" s="127"/>
      <c r="L469" s="130">
        <f t="shared" si="84"/>
        <v>0</v>
      </c>
      <c r="M469" s="131"/>
      <c r="N469" s="130">
        <f t="shared" si="85"/>
        <v>0</v>
      </c>
      <c r="O469" s="130">
        <f t="shared" si="86"/>
        <v>0</v>
      </c>
      <c r="P469" s="129"/>
      <c r="Q469" s="127"/>
      <c r="R469" s="130">
        <f t="shared" si="87"/>
        <v>0</v>
      </c>
      <c r="S469" s="127"/>
      <c r="T469" s="130">
        <f t="shared" si="88"/>
        <v>0</v>
      </c>
      <c r="U469" s="128">
        <f t="shared" si="89"/>
        <v>0</v>
      </c>
      <c r="V469" s="5" t="str">
        <f>IF(COUNTBLANK(G469:H469)+COUNTBLANK(J469:K469)+COUNTBLANK(M469:M469)+COUNTBLANK(P469:Q469)+COUNTBLANK(S469:S469)=8,"",
IF(G469&lt;Limity!$C$5," Data gotowości zbyt wczesna lub nie uzupełniona.","")&amp;
IF(G469&gt;Limity!$D$5," Data gotowości zbyt późna lub wypełnona nieprawidłowo.","")&amp;
IF(OR(ROUND(K469,2)&lt;=0,ROUND(Q469,2)&lt;=0,ROUND(M469,2)&lt;=0,ROUND(S469,2)&lt;=0,ROUND(H469,2)&lt;=0)," Co najmniej jedna wartość nie jest większa od zera.","")&amp;
IF(K469&gt;Limity!$D$6," Abonament za Usługę TD w Wariancie A ponad limit.","")&amp;
IF(Q469&gt;Limity!$D$7," Abonament za Usługę TD w Wariancie B ponad limit.","")&amp;
IF(Q469-K469&gt;Limity!$D$8," Różnica wartości abonamentów za Usługę TD wariantów A i B ponad limit.","")&amp;
IF(M469&gt;Limity!$D$9," Abonament za zwiększenie przepustowości w Wariancie A ponad limit.","")&amp;
IF(S469&gt;Limity!$D$10," Abonament za zwiększenie przepustowości w Wariancie B ponad limit.","")&amp;
IF(J469=""," Nie wskazano PWR. ",IF(ISERROR(VLOOKUP(J469,'Listy punktów styku'!$B$11:$B$41,1,FALSE))," Nie wskazano PWR z listy.",""))&amp;
IF(P469=""," Nie wskazano FPS. ",IF(ISERROR(VLOOKUP(P469,'Listy punktów styku'!$B$44:$B$61,1,FALSE))," Nie wskazano FPS z listy.","")))</f>
        <v/>
      </c>
    </row>
    <row r="470" spans="1:22" x14ac:dyDescent="0.35">
      <c r="A470" s="122"/>
      <c r="B470" s="123"/>
      <c r="C470" s="124"/>
      <c r="D470" s="124"/>
      <c r="E470" s="125"/>
      <c r="F470" s="123"/>
      <c r="G470" s="126"/>
      <c r="H470" s="127"/>
      <c r="I470" s="128">
        <f t="shared" si="83"/>
        <v>0</v>
      </c>
      <c r="J470" s="129"/>
      <c r="K470" s="127"/>
      <c r="L470" s="130">
        <f t="shared" si="84"/>
        <v>0</v>
      </c>
      <c r="M470" s="131"/>
      <c r="N470" s="130">
        <f t="shared" si="85"/>
        <v>0</v>
      </c>
      <c r="O470" s="130">
        <f t="shared" si="86"/>
        <v>0</v>
      </c>
      <c r="P470" s="129"/>
      <c r="Q470" s="127"/>
      <c r="R470" s="130">
        <f t="shared" si="87"/>
        <v>0</v>
      </c>
      <c r="S470" s="127"/>
      <c r="T470" s="130">
        <f t="shared" si="88"/>
        <v>0</v>
      </c>
      <c r="U470" s="128">
        <f t="shared" si="89"/>
        <v>0</v>
      </c>
      <c r="V470" s="5" t="str">
        <f>IF(COUNTBLANK(G470:H470)+COUNTBLANK(J470:K470)+COUNTBLANK(M470:M470)+COUNTBLANK(P470:Q470)+COUNTBLANK(S470:S470)=8,"",
IF(G470&lt;Limity!$C$5," Data gotowości zbyt wczesna lub nie uzupełniona.","")&amp;
IF(G470&gt;Limity!$D$5," Data gotowości zbyt późna lub wypełnona nieprawidłowo.","")&amp;
IF(OR(ROUND(K470,2)&lt;=0,ROUND(Q470,2)&lt;=0,ROUND(M470,2)&lt;=0,ROUND(S470,2)&lt;=0,ROUND(H470,2)&lt;=0)," Co najmniej jedna wartość nie jest większa od zera.","")&amp;
IF(K470&gt;Limity!$D$6," Abonament za Usługę TD w Wariancie A ponad limit.","")&amp;
IF(Q470&gt;Limity!$D$7," Abonament za Usługę TD w Wariancie B ponad limit.","")&amp;
IF(Q470-K470&gt;Limity!$D$8," Różnica wartości abonamentów za Usługę TD wariantów A i B ponad limit.","")&amp;
IF(M470&gt;Limity!$D$9," Abonament za zwiększenie przepustowości w Wariancie A ponad limit.","")&amp;
IF(S470&gt;Limity!$D$10," Abonament za zwiększenie przepustowości w Wariancie B ponad limit.","")&amp;
IF(J470=""," Nie wskazano PWR. ",IF(ISERROR(VLOOKUP(J470,'Listy punktów styku'!$B$11:$B$41,1,FALSE))," Nie wskazano PWR z listy.",""))&amp;
IF(P470=""," Nie wskazano FPS. ",IF(ISERROR(VLOOKUP(P470,'Listy punktów styku'!$B$44:$B$61,1,FALSE))," Nie wskazano FPS z listy.","")))</f>
        <v/>
      </c>
    </row>
    <row r="471" spans="1:22" x14ac:dyDescent="0.35">
      <c r="A471" s="122"/>
      <c r="B471" s="123"/>
      <c r="C471" s="124"/>
      <c r="D471" s="124"/>
      <c r="E471" s="125"/>
      <c r="F471" s="123"/>
      <c r="G471" s="126"/>
      <c r="H471" s="127"/>
      <c r="I471" s="128">
        <f t="shared" si="83"/>
        <v>0</v>
      </c>
      <c r="J471" s="129"/>
      <c r="K471" s="127"/>
      <c r="L471" s="130">
        <f t="shared" si="84"/>
        <v>0</v>
      </c>
      <c r="M471" s="131"/>
      <c r="N471" s="130">
        <f t="shared" si="85"/>
        <v>0</v>
      </c>
      <c r="O471" s="130">
        <f t="shared" si="86"/>
        <v>0</v>
      </c>
      <c r="P471" s="129"/>
      <c r="Q471" s="127"/>
      <c r="R471" s="130">
        <f t="shared" si="87"/>
        <v>0</v>
      </c>
      <c r="S471" s="127"/>
      <c r="T471" s="130">
        <f t="shared" si="88"/>
        <v>0</v>
      </c>
      <c r="U471" s="128">
        <f t="shared" si="89"/>
        <v>0</v>
      </c>
      <c r="V471" s="5" t="str">
        <f>IF(COUNTBLANK(G471:H471)+COUNTBLANK(J471:K471)+COUNTBLANK(M471:M471)+COUNTBLANK(P471:Q471)+COUNTBLANK(S471:S471)=8,"",
IF(G471&lt;Limity!$C$5," Data gotowości zbyt wczesna lub nie uzupełniona.","")&amp;
IF(G471&gt;Limity!$D$5," Data gotowości zbyt późna lub wypełnona nieprawidłowo.","")&amp;
IF(OR(ROUND(K471,2)&lt;=0,ROUND(Q471,2)&lt;=0,ROUND(M471,2)&lt;=0,ROUND(S471,2)&lt;=0,ROUND(H471,2)&lt;=0)," Co najmniej jedna wartość nie jest większa od zera.","")&amp;
IF(K471&gt;Limity!$D$6," Abonament za Usługę TD w Wariancie A ponad limit.","")&amp;
IF(Q471&gt;Limity!$D$7," Abonament za Usługę TD w Wariancie B ponad limit.","")&amp;
IF(Q471-K471&gt;Limity!$D$8," Różnica wartości abonamentów za Usługę TD wariantów A i B ponad limit.","")&amp;
IF(M471&gt;Limity!$D$9," Abonament za zwiększenie przepustowości w Wariancie A ponad limit.","")&amp;
IF(S471&gt;Limity!$D$10," Abonament za zwiększenie przepustowości w Wariancie B ponad limit.","")&amp;
IF(J471=""," Nie wskazano PWR. ",IF(ISERROR(VLOOKUP(J471,'Listy punktów styku'!$B$11:$B$41,1,FALSE))," Nie wskazano PWR z listy.",""))&amp;
IF(P471=""," Nie wskazano FPS. ",IF(ISERROR(VLOOKUP(P471,'Listy punktów styku'!$B$44:$B$61,1,FALSE))," Nie wskazano FPS z listy.","")))</f>
        <v/>
      </c>
    </row>
    <row r="472" spans="1:22" x14ac:dyDescent="0.35">
      <c r="A472" s="122"/>
      <c r="B472" s="123"/>
      <c r="C472" s="124"/>
      <c r="D472" s="124"/>
      <c r="E472" s="125"/>
      <c r="F472" s="123"/>
      <c r="G472" s="126"/>
      <c r="H472" s="127"/>
      <c r="I472" s="128">
        <f t="shared" si="83"/>
        <v>0</v>
      </c>
      <c r="J472" s="129"/>
      <c r="K472" s="127"/>
      <c r="L472" s="130">
        <f t="shared" si="84"/>
        <v>0</v>
      </c>
      <c r="M472" s="131"/>
      <c r="N472" s="130">
        <f t="shared" si="85"/>
        <v>0</v>
      </c>
      <c r="O472" s="130">
        <f t="shared" si="86"/>
        <v>0</v>
      </c>
      <c r="P472" s="129"/>
      <c r="Q472" s="127"/>
      <c r="R472" s="130">
        <f t="shared" si="87"/>
        <v>0</v>
      </c>
      <c r="S472" s="127"/>
      <c r="T472" s="130">
        <f t="shared" si="88"/>
        <v>0</v>
      </c>
      <c r="U472" s="128">
        <f t="shared" si="89"/>
        <v>0</v>
      </c>
      <c r="V472" s="5" t="str">
        <f>IF(COUNTBLANK(G472:H472)+COUNTBLANK(J472:K472)+COUNTBLANK(M472:M472)+COUNTBLANK(P472:Q472)+COUNTBLANK(S472:S472)=8,"",
IF(G472&lt;Limity!$C$5," Data gotowości zbyt wczesna lub nie uzupełniona.","")&amp;
IF(G472&gt;Limity!$D$5," Data gotowości zbyt późna lub wypełnona nieprawidłowo.","")&amp;
IF(OR(ROUND(K472,2)&lt;=0,ROUND(Q472,2)&lt;=0,ROUND(M472,2)&lt;=0,ROUND(S472,2)&lt;=0,ROUND(H472,2)&lt;=0)," Co najmniej jedna wartość nie jest większa od zera.","")&amp;
IF(K472&gt;Limity!$D$6," Abonament za Usługę TD w Wariancie A ponad limit.","")&amp;
IF(Q472&gt;Limity!$D$7," Abonament za Usługę TD w Wariancie B ponad limit.","")&amp;
IF(Q472-K472&gt;Limity!$D$8," Różnica wartości abonamentów za Usługę TD wariantów A i B ponad limit.","")&amp;
IF(M472&gt;Limity!$D$9," Abonament za zwiększenie przepustowości w Wariancie A ponad limit.","")&amp;
IF(S472&gt;Limity!$D$10," Abonament za zwiększenie przepustowości w Wariancie B ponad limit.","")&amp;
IF(J472=""," Nie wskazano PWR. ",IF(ISERROR(VLOOKUP(J472,'Listy punktów styku'!$B$11:$B$41,1,FALSE))," Nie wskazano PWR z listy.",""))&amp;
IF(P472=""," Nie wskazano FPS. ",IF(ISERROR(VLOOKUP(P472,'Listy punktów styku'!$B$44:$B$61,1,FALSE))," Nie wskazano FPS z listy.","")))</f>
        <v/>
      </c>
    </row>
    <row r="473" spans="1:22" x14ac:dyDescent="0.35">
      <c r="A473" s="122"/>
      <c r="B473" s="123"/>
      <c r="C473" s="124"/>
      <c r="D473" s="124"/>
      <c r="E473" s="125"/>
      <c r="F473" s="123"/>
      <c r="G473" s="126"/>
      <c r="H473" s="127"/>
      <c r="I473" s="128">
        <f t="shared" si="83"/>
        <v>0</v>
      </c>
      <c r="J473" s="129"/>
      <c r="K473" s="127"/>
      <c r="L473" s="130">
        <f t="shared" si="84"/>
        <v>0</v>
      </c>
      <c r="M473" s="131"/>
      <c r="N473" s="130">
        <f t="shared" si="85"/>
        <v>0</v>
      </c>
      <c r="O473" s="130">
        <f t="shared" si="86"/>
        <v>0</v>
      </c>
      <c r="P473" s="129"/>
      <c r="Q473" s="127"/>
      <c r="R473" s="130">
        <f t="shared" si="87"/>
        <v>0</v>
      </c>
      <c r="S473" s="127"/>
      <c r="T473" s="130">
        <f t="shared" si="88"/>
        <v>0</v>
      </c>
      <c r="U473" s="128">
        <f t="shared" si="89"/>
        <v>0</v>
      </c>
      <c r="V473" s="5" t="str">
        <f>IF(COUNTBLANK(G473:H473)+COUNTBLANK(J473:K473)+COUNTBLANK(M473:M473)+COUNTBLANK(P473:Q473)+COUNTBLANK(S473:S473)=8,"",
IF(G473&lt;Limity!$C$5," Data gotowości zbyt wczesna lub nie uzupełniona.","")&amp;
IF(G473&gt;Limity!$D$5," Data gotowości zbyt późna lub wypełnona nieprawidłowo.","")&amp;
IF(OR(ROUND(K473,2)&lt;=0,ROUND(Q473,2)&lt;=0,ROUND(M473,2)&lt;=0,ROUND(S473,2)&lt;=0,ROUND(H473,2)&lt;=0)," Co najmniej jedna wartość nie jest większa od zera.","")&amp;
IF(K473&gt;Limity!$D$6," Abonament za Usługę TD w Wariancie A ponad limit.","")&amp;
IF(Q473&gt;Limity!$D$7," Abonament za Usługę TD w Wariancie B ponad limit.","")&amp;
IF(Q473-K473&gt;Limity!$D$8," Różnica wartości abonamentów za Usługę TD wariantów A i B ponad limit.","")&amp;
IF(M473&gt;Limity!$D$9," Abonament za zwiększenie przepustowości w Wariancie A ponad limit.","")&amp;
IF(S473&gt;Limity!$D$10," Abonament za zwiększenie przepustowości w Wariancie B ponad limit.","")&amp;
IF(J473=""," Nie wskazano PWR. ",IF(ISERROR(VLOOKUP(J473,'Listy punktów styku'!$B$11:$B$41,1,FALSE))," Nie wskazano PWR z listy.",""))&amp;
IF(P473=""," Nie wskazano FPS. ",IF(ISERROR(VLOOKUP(P473,'Listy punktów styku'!$B$44:$B$61,1,FALSE))," Nie wskazano FPS z listy.","")))</f>
        <v/>
      </c>
    </row>
    <row r="474" spans="1:22" x14ac:dyDescent="0.35">
      <c r="A474" s="122"/>
      <c r="B474" s="123"/>
      <c r="C474" s="124"/>
      <c r="D474" s="124"/>
      <c r="E474" s="125"/>
      <c r="F474" s="123"/>
      <c r="G474" s="126"/>
      <c r="H474" s="127"/>
      <c r="I474" s="128">
        <f t="shared" si="83"/>
        <v>0</v>
      </c>
      <c r="J474" s="129"/>
      <c r="K474" s="127"/>
      <c r="L474" s="130">
        <f t="shared" si="84"/>
        <v>0</v>
      </c>
      <c r="M474" s="131"/>
      <c r="N474" s="130">
        <f t="shared" si="85"/>
        <v>0</v>
      </c>
      <c r="O474" s="130">
        <f t="shared" si="86"/>
        <v>0</v>
      </c>
      <c r="P474" s="129"/>
      <c r="Q474" s="127"/>
      <c r="R474" s="130">
        <f t="shared" si="87"/>
        <v>0</v>
      </c>
      <c r="S474" s="127"/>
      <c r="T474" s="130">
        <f t="shared" si="88"/>
        <v>0</v>
      </c>
      <c r="U474" s="128">
        <f t="shared" si="89"/>
        <v>0</v>
      </c>
      <c r="V474" s="5" t="str">
        <f>IF(COUNTBLANK(G474:H474)+COUNTBLANK(J474:K474)+COUNTBLANK(M474:M474)+COUNTBLANK(P474:Q474)+COUNTBLANK(S474:S474)=8,"",
IF(G474&lt;Limity!$C$5," Data gotowości zbyt wczesna lub nie uzupełniona.","")&amp;
IF(G474&gt;Limity!$D$5," Data gotowości zbyt późna lub wypełnona nieprawidłowo.","")&amp;
IF(OR(ROUND(K474,2)&lt;=0,ROUND(Q474,2)&lt;=0,ROUND(M474,2)&lt;=0,ROUND(S474,2)&lt;=0,ROUND(H474,2)&lt;=0)," Co najmniej jedna wartość nie jest większa od zera.","")&amp;
IF(K474&gt;Limity!$D$6," Abonament za Usługę TD w Wariancie A ponad limit.","")&amp;
IF(Q474&gt;Limity!$D$7," Abonament za Usługę TD w Wariancie B ponad limit.","")&amp;
IF(Q474-K474&gt;Limity!$D$8," Różnica wartości abonamentów za Usługę TD wariantów A i B ponad limit.","")&amp;
IF(M474&gt;Limity!$D$9," Abonament za zwiększenie przepustowości w Wariancie A ponad limit.","")&amp;
IF(S474&gt;Limity!$D$10," Abonament za zwiększenie przepustowości w Wariancie B ponad limit.","")&amp;
IF(J474=""," Nie wskazano PWR. ",IF(ISERROR(VLOOKUP(J474,'Listy punktów styku'!$B$11:$B$41,1,FALSE))," Nie wskazano PWR z listy.",""))&amp;
IF(P474=""," Nie wskazano FPS. ",IF(ISERROR(VLOOKUP(P474,'Listy punktów styku'!$B$44:$B$61,1,FALSE))," Nie wskazano FPS z listy.","")))</f>
        <v/>
      </c>
    </row>
    <row r="475" spans="1:22" x14ac:dyDescent="0.35">
      <c r="A475" s="122"/>
      <c r="B475" s="123"/>
      <c r="C475" s="124"/>
      <c r="D475" s="124"/>
      <c r="E475" s="125"/>
      <c r="F475" s="123"/>
      <c r="G475" s="126"/>
      <c r="H475" s="127"/>
      <c r="I475" s="128">
        <f t="shared" si="83"/>
        <v>0</v>
      </c>
      <c r="J475" s="129"/>
      <c r="K475" s="127"/>
      <c r="L475" s="130">
        <f t="shared" si="84"/>
        <v>0</v>
      </c>
      <c r="M475" s="131"/>
      <c r="N475" s="130">
        <f t="shared" si="85"/>
        <v>0</v>
      </c>
      <c r="O475" s="130">
        <f t="shared" si="86"/>
        <v>0</v>
      </c>
      <c r="P475" s="129"/>
      <c r="Q475" s="127"/>
      <c r="R475" s="130">
        <f t="shared" si="87"/>
        <v>0</v>
      </c>
      <c r="S475" s="127"/>
      <c r="T475" s="130">
        <f t="shared" si="88"/>
        <v>0</v>
      </c>
      <c r="U475" s="128">
        <f t="shared" si="89"/>
        <v>0</v>
      </c>
      <c r="V475" s="5" t="str">
        <f>IF(COUNTBLANK(G475:H475)+COUNTBLANK(J475:K475)+COUNTBLANK(M475:M475)+COUNTBLANK(P475:Q475)+COUNTBLANK(S475:S475)=8,"",
IF(G475&lt;Limity!$C$5," Data gotowości zbyt wczesna lub nie uzupełniona.","")&amp;
IF(G475&gt;Limity!$D$5," Data gotowości zbyt późna lub wypełnona nieprawidłowo.","")&amp;
IF(OR(ROUND(K475,2)&lt;=0,ROUND(Q475,2)&lt;=0,ROUND(M475,2)&lt;=0,ROUND(S475,2)&lt;=0,ROUND(H475,2)&lt;=0)," Co najmniej jedna wartość nie jest większa od zera.","")&amp;
IF(K475&gt;Limity!$D$6," Abonament za Usługę TD w Wariancie A ponad limit.","")&amp;
IF(Q475&gt;Limity!$D$7," Abonament za Usługę TD w Wariancie B ponad limit.","")&amp;
IF(Q475-K475&gt;Limity!$D$8," Różnica wartości abonamentów za Usługę TD wariantów A i B ponad limit.","")&amp;
IF(M475&gt;Limity!$D$9," Abonament za zwiększenie przepustowości w Wariancie A ponad limit.","")&amp;
IF(S475&gt;Limity!$D$10," Abonament za zwiększenie przepustowości w Wariancie B ponad limit.","")&amp;
IF(J475=""," Nie wskazano PWR. ",IF(ISERROR(VLOOKUP(J475,'Listy punktów styku'!$B$11:$B$41,1,FALSE))," Nie wskazano PWR z listy.",""))&amp;
IF(P475=""," Nie wskazano FPS. ",IF(ISERROR(VLOOKUP(P475,'Listy punktów styku'!$B$44:$B$61,1,FALSE))," Nie wskazano FPS z listy.","")))</f>
        <v/>
      </c>
    </row>
    <row r="476" spans="1:22" x14ac:dyDescent="0.35">
      <c r="A476" s="122"/>
      <c r="B476" s="123"/>
      <c r="C476" s="124"/>
      <c r="D476" s="124"/>
      <c r="E476" s="125"/>
      <c r="F476" s="123"/>
      <c r="G476" s="126"/>
      <c r="H476" s="127"/>
      <c r="I476" s="128">
        <f t="shared" si="83"/>
        <v>0</v>
      </c>
      <c r="J476" s="129"/>
      <c r="K476" s="127"/>
      <c r="L476" s="130">
        <f t="shared" si="84"/>
        <v>0</v>
      </c>
      <c r="M476" s="131"/>
      <c r="N476" s="130">
        <f t="shared" si="85"/>
        <v>0</v>
      </c>
      <c r="O476" s="130">
        <f t="shared" si="86"/>
        <v>0</v>
      </c>
      <c r="P476" s="129"/>
      <c r="Q476" s="127"/>
      <c r="R476" s="130">
        <f t="shared" si="87"/>
        <v>0</v>
      </c>
      <c r="S476" s="127"/>
      <c r="T476" s="130">
        <f t="shared" si="88"/>
        <v>0</v>
      </c>
      <c r="U476" s="128">
        <f t="shared" si="89"/>
        <v>0</v>
      </c>
      <c r="V476" s="5" t="str">
        <f>IF(COUNTBLANK(G476:H476)+COUNTBLANK(J476:K476)+COUNTBLANK(M476:M476)+COUNTBLANK(P476:Q476)+COUNTBLANK(S476:S476)=8,"",
IF(G476&lt;Limity!$C$5," Data gotowości zbyt wczesna lub nie uzupełniona.","")&amp;
IF(G476&gt;Limity!$D$5," Data gotowości zbyt późna lub wypełnona nieprawidłowo.","")&amp;
IF(OR(ROUND(K476,2)&lt;=0,ROUND(Q476,2)&lt;=0,ROUND(M476,2)&lt;=0,ROUND(S476,2)&lt;=0,ROUND(H476,2)&lt;=0)," Co najmniej jedna wartość nie jest większa od zera.","")&amp;
IF(K476&gt;Limity!$D$6," Abonament za Usługę TD w Wariancie A ponad limit.","")&amp;
IF(Q476&gt;Limity!$D$7," Abonament za Usługę TD w Wariancie B ponad limit.","")&amp;
IF(Q476-K476&gt;Limity!$D$8," Różnica wartości abonamentów za Usługę TD wariantów A i B ponad limit.","")&amp;
IF(M476&gt;Limity!$D$9," Abonament za zwiększenie przepustowości w Wariancie A ponad limit.","")&amp;
IF(S476&gt;Limity!$D$10," Abonament za zwiększenie przepustowości w Wariancie B ponad limit.","")&amp;
IF(J476=""," Nie wskazano PWR. ",IF(ISERROR(VLOOKUP(J476,'Listy punktów styku'!$B$11:$B$41,1,FALSE))," Nie wskazano PWR z listy.",""))&amp;
IF(P476=""," Nie wskazano FPS. ",IF(ISERROR(VLOOKUP(P476,'Listy punktów styku'!$B$44:$B$61,1,FALSE))," Nie wskazano FPS z listy.","")))</f>
        <v/>
      </c>
    </row>
    <row r="477" spans="1:22" x14ac:dyDescent="0.35">
      <c r="A477" s="122"/>
      <c r="B477" s="123"/>
      <c r="C477" s="124"/>
      <c r="D477" s="124"/>
      <c r="E477" s="125"/>
      <c r="F477" s="123"/>
      <c r="G477" s="126"/>
      <c r="H477" s="127"/>
      <c r="I477" s="128">
        <f t="shared" si="83"/>
        <v>0</v>
      </c>
      <c r="J477" s="129"/>
      <c r="K477" s="127"/>
      <c r="L477" s="130">
        <f t="shared" si="84"/>
        <v>0</v>
      </c>
      <c r="M477" s="131"/>
      <c r="N477" s="130">
        <f t="shared" si="85"/>
        <v>0</v>
      </c>
      <c r="O477" s="130">
        <f t="shared" si="86"/>
        <v>0</v>
      </c>
      <c r="P477" s="129"/>
      <c r="Q477" s="127"/>
      <c r="R477" s="130">
        <f t="shared" si="87"/>
        <v>0</v>
      </c>
      <c r="S477" s="127"/>
      <c r="T477" s="130">
        <f t="shared" si="88"/>
        <v>0</v>
      </c>
      <c r="U477" s="128">
        <f t="shared" si="89"/>
        <v>0</v>
      </c>
      <c r="V477" s="5" t="str">
        <f>IF(COUNTBLANK(G477:H477)+COUNTBLANK(J477:K477)+COUNTBLANK(M477:M477)+COUNTBLANK(P477:Q477)+COUNTBLANK(S477:S477)=8,"",
IF(G477&lt;Limity!$C$5," Data gotowości zbyt wczesna lub nie uzupełniona.","")&amp;
IF(G477&gt;Limity!$D$5," Data gotowości zbyt późna lub wypełnona nieprawidłowo.","")&amp;
IF(OR(ROUND(K477,2)&lt;=0,ROUND(Q477,2)&lt;=0,ROUND(M477,2)&lt;=0,ROUND(S477,2)&lt;=0,ROUND(H477,2)&lt;=0)," Co najmniej jedna wartość nie jest większa od zera.","")&amp;
IF(K477&gt;Limity!$D$6," Abonament za Usługę TD w Wariancie A ponad limit.","")&amp;
IF(Q477&gt;Limity!$D$7," Abonament za Usługę TD w Wariancie B ponad limit.","")&amp;
IF(Q477-K477&gt;Limity!$D$8," Różnica wartości abonamentów za Usługę TD wariantów A i B ponad limit.","")&amp;
IF(M477&gt;Limity!$D$9," Abonament za zwiększenie przepustowości w Wariancie A ponad limit.","")&amp;
IF(S477&gt;Limity!$D$10," Abonament za zwiększenie przepustowości w Wariancie B ponad limit.","")&amp;
IF(J477=""," Nie wskazano PWR. ",IF(ISERROR(VLOOKUP(J477,'Listy punktów styku'!$B$11:$B$41,1,FALSE))," Nie wskazano PWR z listy.",""))&amp;
IF(P477=""," Nie wskazano FPS. ",IF(ISERROR(VLOOKUP(P477,'Listy punktów styku'!$B$44:$B$61,1,FALSE))," Nie wskazano FPS z listy.","")))</f>
        <v/>
      </c>
    </row>
    <row r="478" spans="1:22" x14ac:dyDescent="0.35">
      <c r="A478" s="122"/>
      <c r="B478" s="123"/>
      <c r="C478" s="124"/>
      <c r="D478" s="124"/>
      <c r="E478" s="125"/>
      <c r="F478" s="123"/>
      <c r="G478" s="126"/>
      <c r="H478" s="127"/>
      <c r="I478" s="128">
        <f t="shared" si="83"/>
        <v>0</v>
      </c>
      <c r="J478" s="129"/>
      <c r="K478" s="127"/>
      <c r="L478" s="130">
        <f t="shared" si="84"/>
        <v>0</v>
      </c>
      <c r="M478" s="131"/>
      <c r="N478" s="130">
        <f t="shared" si="85"/>
        <v>0</v>
      </c>
      <c r="O478" s="130">
        <f t="shared" si="86"/>
        <v>0</v>
      </c>
      <c r="P478" s="129"/>
      <c r="Q478" s="127"/>
      <c r="R478" s="130">
        <f t="shared" si="87"/>
        <v>0</v>
      </c>
      <c r="S478" s="127"/>
      <c r="T478" s="130">
        <f t="shared" si="88"/>
        <v>0</v>
      </c>
      <c r="U478" s="128">
        <f t="shared" si="89"/>
        <v>0</v>
      </c>
      <c r="V478" s="5" t="str">
        <f>IF(COUNTBLANK(G478:H478)+COUNTBLANK(J478:K478)+COUNTBLANK(M478:M478)+COUNTBLANK(P478:Q478)+COUNTBLANK(S478:S478)=8,"",
IF(G478&lt;Limity!$C$5," Data gotowości zbyt wczesna lub nie uzupełniona.","")&amp;
IF(G478&gt;Limity!$D$5," Data gotowości zbyt późna lub wypełnona nieprawidłowo.","")&amp;
IF(OR(ROUND(K478,2)&lt;=0,ROUND(Q478,2)&lt;=0,ROUND(M478,2)&lt;=0,ROUND(S478,2)&lt;=0,ROUND(H478,2)&lt;=0)," Co najmniej jedna wartość nie jest większa od zera.","")&amp;
IF(K478&gt;Limity!$D$6," Abonament za Usługę TD w Wariancie A ponad limit.","")&amp;
IF(Q478&gt;Limity!$D$7," Abonament za Usługę TD w Wariancie B ponad limit.","")&amp;
IF(Q478-K478&gt;Limity!$D$8," Różnica wartości abonamentów za Usługę TD wariantów A i B ponad limit.","")&amp;
IF(M478&gt;Limity!$D$9," Abonament za zwiększenie przepustowości w Wariancie A ponad limit.","")&amp;
IF(S478&gt;Limity!$D$10," Abonament za zwiększenie przepustowości w Wariancie B ponad limit.","")&amp;
IF(J478=""," Nie wskazano PWR. ",IF(ISERROR(VLOOKUP(J478,'Listy punktów styku'!$B$11:$B$41,1,FALSE))," Nie wskazano PWR z listy.",""))&amp;
IF(P478=""," Nie wskazano FPS. ",IF(ISERROR(VLOOKUP(P478,'Listy punktów styku'!$B$44:$B$61,1,FALSE))," Nie wskazano FPS z listy.","")))</f>
        <v/>
      </c>
    </row>
    <row r="479" spans="1:22" x14ac:dyDescent="0.35">
      <c r="A479" s="122"/>
      <c r="B479" s="123"/>
      <c r="C479" s="124"/>
      <c r="D479" s="124"/>
      <c r="E479" s="125"/>
      <c r="F479" s="123"/>
      <c r="G479" s="126"/>
      <c r="H479" s="127"/>
      <c r="I479" s="128">
        <f t="shared" si="83"/>
        <v>0</v>
      </c>
      <c r="J479" s="129"/>
      <c r="K479" s="127"/>
      <c r="L479" s="130">
        <f t="shared" si="84"/>
        <v>0</v>
      </c>
      <c r="M479" s="131"/>
      <c r="N479" s="130">
        <f t="shared" si="85"/>
        <v>0</v>
      </c>
      <c r="O479" s="130">
        <f t="shared" si="86"/>
        <v>0</v>
      </c>
      <c r="P479" s="129"/>
      <c r="Q479" s="127"/>
      <c r="R479" s="130">
        <f t="shared" si="87"/>
        <v>0</v>
      </c>
      <c r="S479" s="127"/>
      <c r="T479" s="130">
        <f t="shared" si="88"/>
        <v>0</v>
      </c>
      <c r="U479" s="128">
        <f t="shared" si="89"/>
        <v>0</v>
      </c>
      <c r="V479" s="5" t="str">
        <f>IF(COUNTBLANK(G479:H479)+COUNTBLANK(J479:K479)+COUNTBLANK(M479:M479)+COUNTBLANK(P479:Q479)+COUNTBLANK(S479:S479)=8,"",
IF(G479&lt;Limity!$C$5," Data gotowości zbyt wczesna lub nie uzupełniona.","")&amp;
IF(G479&gt;Limity!$D$5," Data gotowości zbyt późna lub wypełnona nieprawidłowo.","")&amp;
IF(OR(ROUND(K479,2)&lt;=0,ROUND(Q479,2)&lt;=0,ROUND(M479,2)&lt;=0,ROUND(S479,2)&lt;=0,ROUND(H479,2)&lt;=0)," Co najmniej jedna wartość nie jest większa od zera.","")&amp;
IF(K479&gt;Limity!$D$6," Abonament za Usługę TD w Wariancie A ponad limit.","")&amp;
IF(Q479&gt;Limity!$D$7," Abonament za Usługę TD w Wariancie B ponad limit.","")&amp;
IF(Q479-K479&gt;Limity!$D$8," Różnica wartości abonamentów za Usługę TD wariantów A i B ponad limit.","")&amp;
IF(M479&gt;Limity!$D$9," Abonament za zwiększenie przepustowości w Wariancie A ponad limit.","")&amp;
IF(S479&gt;Limity!$D$10," Abonament za zwiększenie przepustowości w Wariancie B ponad limit.","")&amp;
IF(J479=""," Nie wskazano PWR. ",IF(ISERROR(VLOOKUP(J479,'Listy punktów styku'!$B$11:$B$41,1,FALSE))," Nie wskazano PWR z listy.",""))&amp;
IF(P479=""," Nie wskazano FPS. ",IF(ISERROR(VLOOKUP(P479,'Listy punktów styku'!$B$44:$B$61,1,FALSE))," Nie wskazano FPS z listy.","")))</f>
        <v/>
      </c>
    </row>
    <row r="480" spans="1:22" x14ac:dyDescent="0.35">
      <c r="A480" s="122"/>
      <c r="B480" s="123"/>
      <c r="C480" s="124"/>
      <c r="D480" s="124"/>
      <c r="E480" s="125"/>
      <c r="F480" s="123"/>
      <c r="G480" s="126"/>
      <c r="H480" s="127"/>
      <c r="I480" s="128">
        <f t="shared" si="83"/>
        <v>0</v>
      </c>
      <c r="J480" s="129"/>
      <c r="K480" s="127"/>
      <c r="L480" s="130">
        <f t="shared" si="84"/>
        <v>0</v>
      </c>
      <c r="M480" s="131"/>
      <c r="N480" s="130">
        <f t="shared" si="85"/>
        <v>0</v>
      </c>
      <c r="O480" s="130">
        <f t="shared" si="86"/>
        <v>0</v>
      </c>
      <c r="P480" s="129"/>
      <c r="Q480" s="127"/>
      <c r="R480" s="130">
        <f t="shared" si="87"/>
        <v>0</v>
      </c>
      <c r="S480" s="127"/>
      <c r="T480" s="130">
        <f t="shared" si="88"/>
        <v>0</v>
      </c>
      <c r="U480" s="128">
        <f t="shared" si="89"/>
        <v>0</v>
      </c>
      <c r="V480" s="5" t="str">
        <f>IF(COUNTBLANK(G480:H480)+COUNTBLANK(J480:K480)+COUNTBLANK(M480:M480)+COUNTBLANK(P480:Q480)+COUNTBLANK(S480:S480)=8,"",
IF(G480&lt;Limity!$C$5," Data gotowości zbyt wczesna lub nie uzupełniona.","")&amp;
IF(G480&gt;Limity!$D$5," Data gotowości zbyt późna lub wypełnona nieprawidłowo.","")&amp;
IF(OR(ROUND(K480,2)&lt;=0,ROUND(Q480,2)&lt;=0,ROUND(M480,2)&lt;=0,ROUND(S480,2)&lt;=0,ROUND(H480,2)&lt;=0)," Co najmniej jedna wartość nie jest większa od zera.","")&amp;
IF(K480&gt;Limity!$D$6," Abonament za Usługę TD w Wariancie A ponad limit.","")&amp;
IF(Q480&gt;Limity!$D$7," Abonament za Usługę TD w Wariancie B ponad limit.","")&amp;
IF(Q480-K480&gt;Limity!$D$8," Różnica wartości abonamentów za Usługę TD wariantów A i B ponad limit.","")&amp;
IF(M480&gt;Limity!$D$9," Abonament za zwiększenie przepustowości w Wariancie A ponad limit.","")&amp;
IF(S480&gt;Limity!$D$10," Abonament za zwiększenie przepustowości w Wariancie B ponad limit.","")&amp;
IF(J480=""," Nie wskazano PWR. ",IF(ISERROR(VLOOKUP(J480,'Listy punktów styku'!$B$11:$B$41,1,FALSE))," Nie wskazano PWR z listy.",""))&amp;
IF(P480=""," Nie wskazano FPS. ",IF(ISERROR(VLOOKUP(P480,'Listy punktów styku'!$B$44:$B$61,1,FALSE))," Nie wskazano FPS z listy.","")))</f>
        <v/>
      </c>
    </row>
    <row r="481" spans="1:22" x14ac:dyDescent="0.35">
      <c r="A481" s="122"/>
      <c r="B481" s="123"/>
      <c r="C481" s="124"/>
      <c r="D481" s="124"/>
      <c r="E481" s="125"/>
      <c r="F481" s="123"/>
      <c r="G481" s="126"/>
      <c r="H481" s="127"/>
      <c r="I481" s="128">
        <f t="shared" si="83"/>
        <v>0</v>
      </c>
      <c r="J481" s="129"/>
      <c r="K481" s="127"/>
      <c r="L481" s="130">
        <f t="shared" ref="L481:L542" si="90">ROUND(K481*(1+$C$10),2)</f>
        <v>0</v>
      </c>
      <c r="M481" s="131"/>
      <c r="N481" s="130">
        <f t="shared" ref="N481:N542" si="91">ROUND(M481*(1+$C$10),2)</f>
        <v>0</v>
      </c>
      <c r="O481" s="130">
        <f t="shared" ref="O481:O542" si="92">60*ROUND(K481*(1+$C$10),2)</f>
        <v>0</v>
      </c>
      <c r="P481" s="129"/>
      <c r="Q481" s="127"/>
      <c r="R481" s="130">
        <f t="shared" ref="R481:R542" si="93">ROUND(Q481*(1+$C$10),2)</f>
        <v>0</v>
      </c>
      <c r="S481" s="127"/>
      <c r="T481" s="130">
        <f t="shared" si="88"/>
        <v>0</v>
      </c>
      <c r="U481" s="128">
        <f t="shared" si="89"/>
        <v>0</v>
      </c>
      <c r="V481" s="5" t="str">
        <f>IF(COUNTBLANK(G481:H481)+COUNTBLANK(J481:K481)+COUNTBLANK(M481:M481)+COUNTBLANK(P481:Q481)+COUNTBLANK(S481:S481)=8,"",
IF(G481&lt;Limity!$C$5," Data gotowości zbyt wczesna lub nie uzupełniona.","")&amp;
IF(G481&gt;Limity!$D$5," Data gotowości zbyt późna lub wypełnona nieprawidłowo.","")&amp;
IF(OR(ROUND(K481,2)&lt;=0,ROUND(Q481,2)&lt;=0,ROUND(M481,2)&lt;=0,ROUND(S481,2)&lt;=0,ROUND(H481,2)&lt;=0)," Co najmniej jedna wartość nie jest większa od zera.","")&amp;
IF(K481&gt;Limity!$D$6," Abonament za Usługę TD w Wariancie A ponad limit.","")&amp;
IF(Q481&gt;Limity!$D$7," Abonament za Usługę TD w Wariancie B ponad limit.","")&amp;
IF(Q481-K481&gt;Limity!$D$8," Różnica wartości abonamentów za Usługę TD wariantów A i B ponad limit.","")&amp;
IF(M481&gt;Limity!$D$9," Abonament za zwiększenie przepustowości w Wariancie A ponad limit.","")&amp;
IF(S481&gt;Limity!$D$10," Abonament za zwiększenie przepustowości w Wariancie B ponad limit.","")&amp;
IF(J481=""," Nie wskazano PWR. ",IF(ISERROR(VLOOKUP(J481,'Listy punktów styku'!$B$11:$B$41,1,FALSE))," Nie wskazano PWR z listy.",""))&amp;
IF(P481=""," Nie wskazano FPS. ",IF(ISERROR(VLOOKUP(P481,'Listy punktów styku'!$B$44:$B$61,1,FALSE))," Nie wskazano FPS z listy.","")))</f>
        <v/>
      </c>
    </row>
    <row r="482" spans="1:22" x14ac:dyDescent="0.35">
      <c r="A482" s="122"/>
      <c r="B482" s="123"/>
      <c r="C482" s="124"/>
      <c r="D482" s="124"/>
      <c r="E482" s="125"/>
      <c r="F482" s="123"/>
      <c r="G482" s="126"/>
      <c r="H482" s="127"/>
      <c r="I482" s="128">
        <f t="shared" si="83"/>
        <v>0</v>
      </c>
      <c r="J482" s="129"/>
      <c r="K482" s="127"/>
      <c r="L482" s="130">
        <f t="shared" si="90"/>
        <v>0</v>
      </c>
      <c r="M482" s="131"/>
      <c r="N482" s="130">
        <f t="shared" si="91"/>
        <v>0</v>
      </c>
      <c r="O482" s="130">
        <f t="shared" si="92"/>
        <v>0</v>
      </c>
      <c r="P482" s="129"/>
      <c r="Q482" s="127"/>
      <c r="R482" s="130">
        <f t="shared" si="93"/>
        <v>0</v>
      </c>
      <c r="S482" s="127"/>
      <c r="T482" s="130">
        <f t="shared" ref="T482:T543" si="94">ROUND(S482*(1+$C$10),2)</f>
        <v>0</v>
      </c>
      <c r="U482" s="128">
        <f t="shared" ref="U482:U543" si="95">60*ROUND(Q482*(1+$C$10),2)</f>
        <v>0</v>
      </c>
      <c r="V482" s="5" t="str">
        <f>IF(COUNTBLANK(G482:H482)+COUNTBLANK(J482:K482)+COUNTBLANK(M482:M482)+COUNTBLANK(P482:Q482)+COUNTBLANK(S482:S482)=8,"",
IF(G482&lt;Limity!$C$5," Data gotowości zbyt wczesna lub nie uzupełniona.","")&amp;
IF(G482&gt;Limity!$D$5," Data gotowości zbyt późna lub wypełnona nieprawidłowo.","")&amp;
IF(OR(ROUND(K482,2)&lt;=0,ROUND(Q482,2)&lt;=0,ROUND(M482,2)&lt;=0,ROUND(S482,2)&lt;=0,ROUND(H482,2)&lt;=0)," Co najmniej jedna wartość nie jest większa od zera.","")&amp;
IF(K482&gt;Limity!$D$6," Abonament za Usługę TD w Wariancie A ponad limit.","")&amp;
IF(Q482&gt;Limity!$D$7," Abonament za Usługę TD w Wariancie B ponad limit.","")&amp;
IF(Q482-K482&gt;Limity!$D$8," Różnica wartości abonamentów za Usługę TD wariantów A i B ponad limit.","")&amp;
IF(M482&gt;Limity!$D$9," Abonament za zwiększenie przepustowości w Wariancie A ponad limit.","")&amp;
IF(S482&gt;Limity!$D$10," Abonament za zwiększenie przepustowości w Wariancie B ponad limit.","")&amp;
IF(J482=""," Nie wskazano PWR. ",IF(ISERROR(VLOOKUP(J482,'Listy punktów styku'!$B$11:$B$41,1,FALSE))," Nie wskazano PWR z listy.",""))&amp;
IF(P482=""," Nie wskazano FPS. ",IF(ISERROR(VLOOKUP(P482,'Listy punktów styku'!$B$44:$B$61,1,FALSE))," Nie wskazano FPS z listy.","")))</f>
        <v/>
      </c>
    </row>
    <row r="483" spans="1:22" x14ac:dyDescent="0.35">
      <c r="A483" s="122"/>
      <c r="B483" s="123"/>
      <c r="C483" s="124"/>
      <c r="D483" s="124"/>
      <c r="E483" s="125"/>
      <c r="F483" s="123"/>
      <c r="G483" s="126"/>
      <c r="H483" s="127"/>
      <c r="I483" s="128">
        <f t="shared" ref="I483:I544" si="96">ROUND(H483*(1+$C$10),2)</f>
        <v>0</v>
      </c>
      <c r="J483" s="129"/>
      <c r="K483" s="127"/>
      <c r="L483" s="130">
        <f t="shared" si="90"/>
        <v>0</v>
      </c>
      <c r="M483" s="131"/>
      <c r="N483" s="130">
        <f t="shared" si="91"/>
        <v>0</v>
      </c>
      <c r="O483" s="130">
        <f t="shared" si="92"/>
        <v>0</v>
      </c>
      <c r="P483" s="129"/>
      <c r="Q483" s="127"/>
      <c r="R483" s="130">
        <f t="shared" si="93"/>
        <v>0</v>
      </c>
      <c r="S483" s="127"/>
      <c r="T483" s="130">
        <f t="shared" si="94"/>
        <v>0</v>
      </c>
      <c r="U483" s="128">
        <f t="shared" si="95"/>
        <v>0</v>
      </c>
      <c r="V483" s="5" t="str">
        <f>IF(COUNTBLANK(G483:H483)+COUNTBLANK(J483:K483)+COUNTBLANK(M483:M483)+COUNTBLANK(P483:Q483)+COUNTBLANK(S483:S483)=8,"",
IF(G483&lt;Limity!$C$5," Data gotowości zbyt wczesna lub nie uzupełniona.","")&amp;
IF(G483&gt;Limity!$D$5," Data gotowości zbyt późna lub wypełnona nieprawidłowo.","")&amp;
IF(OR(ROUND(K483,2)&lt;=0,ROUND(Q483,2)&lt;=0,ROUND(M483,2)&lt;=0,ROUND(S483,2)&lt;=0,ROUND(H483,2)&lt;=0)," Co najmniej jedna wartość nie jest większa od zera.","")&amp;
IF(K483&gt;Limity!$D$6," Abonament za Usługę TD w Wariancie A ponad limit.","")&amp;
IF(Q483&gt;Limity!$D$7," Abonament za Usługę TD w Wariancie B ponad limit.","")&amp;
IF(Q483-K483&gt;Limity!$D$8," Różnica wartości abonamentów za Usługę TD wariantów A i B ponad limit.","")&amp;
IF(M483&gt;Limity!$D$9," Abonament za zwiększenie przepustowości w Wariancie A ponad limit.","")&amp;
IF(S483&gt;Limity!$D$10," Abonament za zwiększenie przepustowości w Wariancie B ponad limit.","")&amp;
IF(J483=""," Nie wskazano PWR. ",IF(ISERROR(VLOOKUP(J483,'Listy punktów styku'!$B$11:$B$41,1,FALSE))," Nie wskazano PWR z listy.",""))&amp;
IF(P483=""," Nie wskazano FPS. ",IF(ISERROR(VLOOKUP(P483,'Listy punktów styku'!$B$44:$B$61,1,FALSE))," Nie wskazano FPS z listy.","")))</f>
        <v/>
      </c>
    </row>
    <row r="484" spans="1:22" x14ac:dyDescent="0.35">
      <c r="A484" s="122"/>
      <c r="B484" s="123"/>
      <c r="C484" s="124"/>
      <c r="D484" s="124"/>
      <c r="E484" s="125"/>
      <c r="F484" s="123"/>
      <c r="G484" s="126"/>
      <c r="H484" s="127"/>
      <c r="I484" s="128">
        <f t="shared" si="96"/>
        <v>0</v>
      </c>
      <c r="J484" s="129"/>
      <c r="K484" s="127"/>
      <c r="L484" s="130">
        <f t="shared" si="90"/>
        <v>0</v>
      </c>
      <c r="M484" s="131"/>
      <c r="N484" s="130">
        <f t="shared" si="91"/>
        <v>0</v>
      </c>
      <c r="O484" s="130">
        <f t="shared" si="92"/>
        <v>0</v>
      </c>
      <c r="P484" s="129"/>
      <c r="Q484" s="127"/>
      <c r="R484" s="130">
        <f t="shared" si="93"/>
        <v>0</v>
      </c>
      <c r="S484" s="127"/>
      <c r="T484" s="130">
        <f t="shared" si="94"/>
        <v>0</v>
      </c>
      <c r="U484" s="128">
        <f t="shared" si="95"/>
        <v>0</v>
      </c>
      <c r="V484" s="5" t="str">
        <f>IF(COUNTBLANK(G484:H484)+COUNTBLANK(J484:K484)+COUNTBLANK(M484:M484)+COUNTBLANK(P484:Q484)+COUNTBLANK(S484:S484)=8,"",
IF(G484&lt;Limity!$C$5," Data gotowości zbyt wczesna lub nie uzupełniona.","")&amp;
IF(G484&gt;Limity!$D$5," Data gotowości zbyt późna lub wypełnona nieprawidłowo.","")&amp;
IF(OR(ROUND(K484,2)&lt;=0,ROUND(Q484,2)&lt;=0,ROUND(M484,2)&lt;=0,ROUND(S484,2)&lt;=0,ROUND(H484,2)&lt;=0)," Co najmniej jedna wartość nie jest większa od zera.","")&amp;
IF(K484&gt;Limity!$D$6," Abonament za Usługę TD w Wariancie A ponad limit.","")&amp;
IF(Q484&gt;Limity!$D$7," Abonament za Usługę TD w Wariancie B ponad limit.","")&amp;
IF(Q484-K484&gt;Limity!$D$8," Różnica wartości abonamentów za Usługę TD wariantów A i B ponad limit.","")&amp;
IF(M484&gt;Limity!$D$9," Abonament za zwiększenie przepustowości w Wariancie A ponad limit.","")&amp;
IF(S484&gt;Limity!$D$10," Abonament za zwiększenie przepustowości w Wariancie B ponad limit.","")&amp;
IF(J484=""," Nie wskazano PWR. ",IF(ISERROR(VLOOKUP(J484,'Listy punktów styku'!$B$11:$B$41,1,FALSE))," Nie wskazano PWR z listy.",""))&amp;
IF(P484=""," Nie wskazano FPS. ",IF(ISERROR(VLOOKUP(P484,'Listy punktów styku'!$B$44:$B$61,1,FALSE))," Nie wskazano FPS z listy.","")))</f>
        <v/>
      </c>
    </row>
    <row r="485" spans="1:22" x14ac:dyDescent="0.35">
      <c r="A485" s="122"/>
      <c r="B485" s="123"/>
      <c r="C485" s="124"/>
      <c r="D485" s="124"/>
      <c r="E485" s="125"/>
      <c r="F485" s="123"/>
      <c r="G485" s="126"/>
      <c r="H485" s="127"/>
      <c r="I485" s="128">
        <f t="shared" si="96"/>
        <v>0</v>
      </c>
      <c r="J485" s="129"/>
      <c r="K485" s="127"/>
      <c r="L485" s="130">
        <f t="shared" si="90"/>
        <v>0</v>
      </c>
      <c r="M485" s="131"/>
      <c r="N485" s="130">
        <f t="shared" si="91"/>
        <v>0</v>
      </c>
      <c r="O485" s="130">
        <f t="shared" si="92"/>
        <v>0</v>
      </c>
      <c r="P485" s="129"/>
      <c r="Q485" s="127"/>
      <c r="R485" s="130">
        <f t="shared" si="93"/>
        <v>0</v>
      </c>
      <c r="S485" s="127"/>
      <c r="T485" s="130">
        <f t="shared" si="94"/>
        <v>0</v>
      </c>
      <c r="U485" s="128">
        <f t="shared" si="95"/>
        <v>0</v>
      </c>
      <c r="V485" s="5" t="str">
        <f>IF(COUNTBLANK(G485:H485)+COUNTBLANK(J485:K485)+COUNTBLANK(M485:M485)+COUNTBLANK(P485:Q485)+COUNTBLANK(S485:S485)=8,"",
IF(G485&lt;Limity!$C$5," Data gotowości zbyt wczesna lub nie uzupełniona.","")&amp;
IF(G485&gt;Limity!$D$5," Data gotowości zbyt późna lub wypełnona nieprawidłowo.","")&amp;
IF(OR(ROUND(K485,2)&lt;=0,ROUND(Q485,2)&lt;=0,ROUND(M485,2)&lt;=0,ROUND(S485,2)&lt;=0,ROUND(H485,2)&lt;=0)," Co najmniej jedna wartość nie jest większa od zera.","")&amp;
IF(K485&gt;Limity!$D$6," Abonament za Usługę TD w Wariancie A ponad limit.","")&amp;
IF(Q485&gt;Limity!$D$7," Abonament za Usługę TD w Wariancie B ponad limit.","")&amp;
IF(Q485-K485&gt;Limity!$D$8," Różnica wartości abonamentów za Usługę TD wariantów A i B ponad limit.","")&amp;
IF(M485&gt;Limity!$D$9," Abonament za zwiększenie przepustowości w Wariancie A ponad limit.","")&amp;
IF(S485&gt;Limity!$D$10," Abonament za zwiększenie przepustowości w Wariancie B ponad limit.","")&amp;
IF(J485=""," Nie wskazano PWR. ",IF(ISERROR(VLOOKUP(J485,'Listy punktów styku'!$B$11:$B$41,1,FALSE))," Nie wskazano PWR z listy.",""))&amp;
IF(P485=""," Nie wskazano FPS. ",IF(ISERROR(VLOOKUP(P485,'Listy punktów styku'!$B$44:$B$61,1,FALSE))," Nie wskazano FPS z listy.","")))</f>
        <v/>
      </c>
    </row>
    <row r="486" spans="1:22" x14ac:dyDescent="0.35">
      <c r="A486" s="122"/>
      <c r="B486" s="123"/>
      <c r="C486" s="124"/>
      <c r="D486" s="124"/>
      <c r="E486" s="125"/>
      <c r="F486" s="123"/>
      <c r="G486" s="126"/>
      <c r="H486" s="127"/>
      <c r="I486" s="128">
        <f t="shared" si="96"/>
        <v>0</v>
      </c>
      <c r="J486" s="129"/>
      <c r="K486" s="127"/>
      <c r="L486" s="130">
        <f t="shared" si="90"/>
        <v>0</v>
      </c>
      <c r="M486" s="131"/>
      <c r="N486" s="130">
        <f t="shared" si="91"/>
        <v>0</v>
      </c>
      <c r="O486" s="130">
        <f t="shared" si="92"/>
        <v>0</v>
      </c>
      <c r="P486" s="129"/>
      <c r="Q486" s="127"/>
      <c r="R486" s="130">
        <f t="shared" si="93"/>
        <v>0</v>
      </c>
      <c r="S486" s="127"/>
      <c r="T486" s="130">
        <f t="shared" si="94"/>
        <v>0</v>
      </c>
      <c r="U486" s="128">
        <f t="shared" si="95"/>
        <v>0</v>
      </c>
      <c r="V486" s="5" t="str">
        <f>IF(COUNTBLANK(G486:H486)+COUNTBLANK(J486:K486)+COUNTBLANK(M486:M486)+COUNTBLANK(P486:Q486)+COUNTBLANK(S486:S486)=8,"",
IF(G486&lt;Limity!$C$5," Data gotowości zbyt wczesna lub nie uzupełniona.","")&amp;
IF(G486&gt;Limity!$D$5," Data gotowości zbyt późna lub wypełnona nieprawidłowo.","")&amp;
IF(OR(ROUND(K486,2)&lt;=0,ROUND(Q486,2)&lt;=0,ROUND(M486,2)&lt;=0,ROUND(S486,2)&lt;=0,ROUND(H486,2)&lt;=0)," Co najmniej jedna wartość nie jest większa od zera.","")&amp;
IF(K486&gt;Limity!$D$6," Abonament za Usługę TD w Wariancie A ponad limit.","")&amp;
IF(Q486&gt;Limity!$D$7," Abonament za Usługę TD w Wariancie B ponad limit.","")&amp;
IF(Q486-K486&gt;Limity!$D$8," Różnica wartości abonamentów za Usługę TD wariantów A i B ponad limit.","")&amp;
IF(M486&gt;Limity!$D$9," Abonament za zwiększenie przepustowości w Wariancie A ponad limit.","")&amp;
IF(S486&gt;Limity!$D$10," Abonament za zwiększenie przepustowości w Wariancie B ponad limit.","")&amp;
IF(J486=""," Nie wskazano PWR. ",IF(ISERROR(VLOOKUP(J486,'Listy punktów styku'!$B$11:$B$41,1,FALSE))," Nie wskazano PWR z listy.",""))&amp;
IF(P486=""," Nie wskazano FPS. ",IF(ISERROR(VLOOKUP(P486,'Listy punktów styku'!$B$44:$B$61,1,FALSE))," Nie wskazano FPS z listy.","")))</f>
        <v/>
      </c>
    </row>
    <row r="487" spans="1:22" x14ac:dyDescent="0.35">
      <c r="A487" s="122"/>
      <c r="B487" s="123"/>
      <c r="C487" s="124"/>
      <c r="D487" s="124"/>
      <c r="E487" s="125"/>
      <c r="F487" s="123"/>
      <c r="G487" s="126"/>
      <c r="H487" s="127"/>
      <c r="I487" s="128">
        <f t="shared" si="96"/>
        <v>0</v>
      </c>
      <c r="J487" s="129"/>
      <c r="K487" s="127"/>
      <c r="L487" s="130">
        <f t="shared" si="90"/>
        <v>0</v>
      </c>
      <c r="M487" s="131"/>
      <c r="N487" s="130">
        <f t="shared" si="91"/>
        <v>0</v>
      </c>
      <c r="O487" s="130">
        <f t="shared" si="92"/>
        <v>0</v>
      </c>
      <c r="P487" s="129"/>
      <c r="Q487" s="127"/>
      <c r="R487" s="130">
        <f t="shared" si="93"/>
        <v>0</v>
      </c>
      <c r="S487" s="127"/>
      <c r="T487" s="130">
        <f t="shared" si="94"/>
        <v>0</v>
      </c>
      <c r="U487" s="128">
        <f t="shared" si="95"/>
        <v>0</v>
      </c>
      <c r="V487" s="5" t="str">
        <f>IF(COUNTBLANK(G487:H487)+COUNTBLANK(J487:K487)+COUNTBLANK(M487:M487)+COUNTBLANK(P487:Q487)+COUNTBLANK(S487:S487)=8,"",
IF(G487&lt;Limity!$C$5," Data gotowości zbyt wczesna lub nie uzupełniona.","")&amp;
IF(G487&gt;Limity!$D$5," Data gotowości zbyt późna lub wypełnona nieprawidłowo.","")&amp;
IF(OR(ROUND(K487,2)&lt;=0,ROUND(Q487,2)&lt;=0,ROUND(M487,2)&lt;=0,ROUND(S487,2)&lt;=0,ROUND(H487,2)&lt;=0)," Co najmniej jedna wartość nie jest większa od zera.","")&amp;
IF(K487&gt;Limity!$D$6," Abonament za Usługę TD w Wariancie A ponad limit.","")&amp;
IF(Q487&gt;Limity!$D$7," Abonament za Usługę TD w Wariancie B ponad limit.","")&amp;
IF(Q487-K487&gt;Limity!$D$8," Różnica wartości abonamentów za Usługę TD wariantów A i B ponad limit.","")&amp;
IF(M487&gt;Limity!$D$9," Abonament za zwiększenie przepustowości w Wariancie A ponad limit.","")&amp;
IF(S487&gt;Limity!$D$10," Abonament za zwiększenie przepustowości w Wariancie B ponad limit.","")&amp;
IF(J487=""," Nie wskazano PWR. ",IF(ISERROR(VLOOKUP(J487,'Listy punktów styku'!$B$11:$B$41,1,FALSE))," Nie wskazano PWR z listy.",""))&amp;
IF(P487=""," Nie wskazano FPS. ",IF(ISERROR(VLOOKUP(P487,'Listy punktów styku'!$B$44:$B$61,1,FALSE))," Nie wskazano FPS z listy.","")))</f>
        <v/>
      </c>
    </row>
    <row r="488" spans="1:22" x14ac:dyDescent="0.35">
      <c r="A488" s="122"/>
      <c r="B488" s="123"/>
      <c r="C488" s="124"/>
      <c r="D488" s="124"/>
      <c r="E488" s="125"/>
      <c r="F488" s="123"/>
      <c r="G488" s="126"/>
      <c r="H488" s="127"/>
      <c r="I488" s="128">
        <f t="shared" si="96"/>
        <v>0</v>
      </c>
      <c r="J488" s="129"/>
      <c r="K488" s="127"/>
      <c r="L488" s="130">
        <f t="shared" si="90"/>
        <v>0</v>
      </c>
      <c r="M488" s="131"/>
      <c r="N488" s="130">
        <f t="shared" si="91"/>
        <v>0</v>
      </c>
      <c r="O488" s="130">
        <f t="shared" si="92"/>
        <v>0</v>
      </c>
      <c r="P488" s="129"/>
      <c r="Q488" s="127"/>
      <c r="R488" s="130">
        <f t="shared" si="93"/>
        <v>0</v>
      </c>
      <c r="S488" s="127"/>
      <c r="T488" s="130">
        <f t="shared" si="94"/>
        <v>0</v>
      </c>
      <c r="U488" s="128">
        <f t="shared" si="95"/>
        <v>0</v>
      </c>
      <c r="V488" s="5" t="str">
        <f>IF(COUNTBLANK(G488:H488)+COUNTBLANK(J488:K488)+COUNTBLANK(M488:M488)+COUNTBLANK(P488:Q488)+COUNTBLANK(S488:S488)=8,"",
IF(G488&lt;Limity!$C$5," Data gotowości zbyt wczesna lub nie uzupełniona.","")&amp;
IF(G488&gt;Limity!$D$5," Data gotowości zbyt późna lub wypełnona nieprawidłowo.","")&amp;
IF(OR(ROUND(K488,2)&lt;=0,ROUND(Q488,2)&lt;=0,ROUND(M488,2)&lt;=0,ROUND(S488,2)&lt;=0,ROUND(H488,2)&lt;=0)," Co najmniej jedna wartość nie jest większa od zera.","")&amp;
IF(K488&gt;Limity!$D$6," Abonament za Usługę TD w Wariancie A ponad limit.","")&amp;
IF(Q488&gt;Limity!$D$7," Abonament za Usługę TD w Wariancie B ponad limit.","")&amp;
IF(Q488-K488&gt;Limity!$D$8," Różnica wartości abonamentów za Usługę TD wariantów A i B ponad limit.","")&amp;
IF(M488&gt;Limity!$D$9," Abonament za zwiększenie przepustowości w Wariancie A ponad limit.","")&amp;
IF(S488&gt;Limity!$D$10," Abonament za zwiększenie przepustowości w Wariancie B ponad limit.","")&amp;
IF(J488=""," Nie wskazano PWR. ",IF(ISERROR(VLOOKUP(J488,'Listy punktów styku'!$B$11:$B$41,1,FALSE))," Nie wskazano PWR z listy.",""))&amp;
IF(P488=""," Nie wskazano FPS. ",IF(ISERROR(VLOOKUP(P488,'Listy punktów styku'!$B$44:$B$61,1,FALSE))," Nie wskazano FPS z listy.","")))</f>
        <v/>
      </c>
    </row>
    <row r="489" spans="1:22" x14ac:dyDescent="0.35">
      <c r="A489" s="122"/>
      <c r="B489" s="123"/>
      <c r="C489" s="124"/>
      <c r="D489" s="124"/>
      <c r="E489" s="125"/>
      <c r="F489" s="123"/>
      <c r="G489" s="126"/>
      <c r="H489" s="127"/>
      <c r="I489" s="128">
        <f t="shared" si="96"/>
        <v>0</v>
      </c>
      <c r="J489" s="129"/>
      <c r="K489" s="127"/>
      <c r="L489" s="130">
        <f t="shared" si="90"/>
        <v>0</v>
      </c>
      <c r="M489" s="131"/>
      <c r="N489" s="130">
        <f t="shared" si="91"/>
        <v>0</v>
      </c>
      <c r="O489" s="130">
        <f t="shared" si="92"/>
        <v>0</v>
      </c>
      <c r="P489" s="129"/>
      <c r="Q489" s="127"/>
      <c r="R489" s="130">
        <f t="shared" si="93"/>
        <v>0</v>
      </c>
      <c r="S489" s="127"/>
      <c r="T489" s="130">
        <f t="shared" si="94"/>
        <v>0</v>
      </c>
      <c r="U489" s="128">
        <f t="shared" si="95"/>
        <v>0</v>
      </c>
      <c r="V489" s="5" t="str">
        <f>IF(COUNTBLANK(G489:H489)+COUNTBLANK(J489:K489)+COUNTBLANK(M489:M489)+COUNTBLANK(P489:Q489)+COUNTBLANK(S489:S489)=8,"",
IF(G489&lt;Limity!$C$5," Data gotowości zbyt wczesna lub nie uzupełniona.","")&amp;
IF(G489&gt;Limity!$D$5," Data gotowości zbyt późna lub wypełnona nieprawidłowo.","")&amp;
IF(OR(ROUND(K489,2)&lt;=0,ROUND(Q489,2)&lt;=0,ROUND(M489,2)&lt;=0,ROUND(S489,2)&lt;=0,ROUND(H489,2)&lt;=0)," Co najmniej jedna wartość nie jest większa od zera.","")&amp;
IF(K489&gt;Limity!$D$6," Abonament za Usługę TD w Wariancie A ponad limit.","")&amp;
IF(Q489&gt;Limity!$D$7," Abonament za Usługę TD w Wariancie B ponad limit.","")&amp;
IF(Q489-K489&gt;Limity!$D$8," Różnica wartości abonamentów za Usługę TD wariantów A i B ponad limit.","")&amp;
IF(M489&gt;Limity!$D$9," Abonament za zwiększenie przepustowości w Wariancie A ponad limit.","")&amp;
IF(S489&gt;Limity!$D$10," Abonament za zwiększenie przepustowości w Wariancie B ponad limit.","")&amp;
IF(J489=""," Nie wskazano PWR. ",IF(ISERROR(VLOOKUP(J489,'Listy punktów styku'!$B$11:$B$41,1,FALSE))," Nie wskazano PWR z listy.",""))&amp;
IF(P489=""," Nie wskazano FPS. ",IF(ISERROR(VLOOKUP(P489,'Listy punktów styku'!$B$44:$B$61,1,FALSE))," Nie wskazano FPS z listy.","")))</f>
        <v/>
      </c>
    </row>
    <row r="490" spans="1:22" x14ac:dyDescent="0.35">
      <c r="A490" s="122"/>
      <c r="B490" s="123"/>
      <c r="C490" s="124"/>
      <c r="D490" s="124"/>
      <c r="E490" s="125"/>
      <c r="F490" s="123"/>
      <c r="G490" s="126"/>
      <c r="H490" s="127"/>
      <c r="I490" s="128">
        <f t="shared" si="96"/>
        <v>0</v>
      </c>
      <c r="J490" s="129"/>
      <c r="K490" s="127"/>
      <c r="L490" s="130">
        <f t="shared" si="90"/>
        <v>0</v>
      </c>
      <c r="M490" s="131"/>
      <c r="N490" s="130">
        <f t="shared" si="91"/>
        <v>0</v>
      </c>
      <c r="O490" s="130">
        <f t="shared" si="92"/>
        <v>0</v>
      </c>
      <c r="P490" s="129"/>
      <c r="Q490" s="127"/>
      <c r="R490" s="130">
        <f t="shared" si="93"/>
        <v>0</v>
      </c>
      <c r="S490" s="127"/>
      <c r="T490" s="130">
        <f t="shared" si="94"/>
        <v>0</v>
      </c>
      <c r="U490" s="128">
        <f t="shared" si="95"/>
        <v>0</v>
      </c>
      <c r="V490" s="5" t="str">
        <f>IF(COUNTBLANK(G490:H490)+COUNTBLANK(J490:K490)+COUNTBLANK(M490:M490)+COUNTBLANK(P490:Q490)+COUNTBLANK(S490:S490)=8,"",
IF(G490&lt;Limity!$C$5," Data gotowości zbyt wczesna lub nie uzupełniona.","")&amp;
IF(G490&gt;Limity!$D$5," Data gotowości zbyt późna lub wypełnona nieprawidłowo.","")&amp;
IF(OR(ROUND(K490,2)&lt;=0,ROUND(Q490,2)&lt;=0,ROUND(M490,2)&lt;=0,ROUND(S490,2)&lt;=0,ROUND(H490,2)&lt;=0)," Co najmniej jedna wartość nie jest większa od zera.","")&amp;
IF(K490&gt;Limity!$D$6," Abonament za Usługę TD w Wariancie A ponad limit.","")&amp;
IF(Q490&gt;Limity!$D$7," Abonament za Usługę TD w Wariancie B ponad limit.","")&amp;
IF(Q490-K490&gt;Limity!$D$8," Różnica wartości abonamentów za Usługę TD wariantów A i B ponad limit.","")&amp;
IF(M490&gt;Limity!$D$9," Abonament za zwiększenie przepustowości w Wariancie A ponad limit.","")&amp;
IF(S490&gt;Limity!$D$10," Abonament za zwiększenie przepustowości w Wariancie B ponad limit.","")&amp;
IF(J490=""," Nie wskazano PWR. ",IF(ISERROR(VLOOKUP(J490,'Listy punktów styku'!$B$11:$B$41,1,FALSE))," Nie wskazano PWR z listy.",""))&amp;
IF(P490=""," Nie wskazano FPS. ",IF(ISERROR(VLOOKUP(P490,'Listy punktów styku'!$B$44:$B$61,1,FALSE))," Nie wskazano FPS z listy.","")))</f>
        <v/>
      </c>
    </row>
    <row r="491" spans="1:22" x14ac:dyDescent="0.35">
      <c r="A491" s="122"/>
      <c r="B491" s="123"/>
      <c r="C491" s="124"/>
      <c r="D491" s="124"/>
      <c r="E491" s="125"/>
      <c r="F491" s="123"/>
      <c r="G491" s="126"/>
      <c r="H491" s="127"/>
      <c r="I491" s="128">
        <f t="shared" si="96"/>
        <v>0</v>
      </c>
      <c r="J491" s="129"/>
      <c r="K491" s="127"/>
      <c r="L491" s="130">
        <f t="shared" si="90"/>
        <v>0</v>
      </c>
      <c r="M491" s="131"/>
      <c r="N491" s="130">
        <f t="shared" si="91"/>
        <v>0</v>
      </c>
      <c r="O491" s="130">
        <f t="shared" si="92"/>
        <v>0</v>
      </c>
      <c r="P491" s="129"/>
      <c r="Q491" s="127"/>
      <c r="R491" s="130">
        <f t="shared" si="93"/>
        <v>0</v>
      </c>
      <c r="S491" s="127"/>
      <c r="T491" s="130">
        <f t="shared" si="94"/>
        <v>0</v>
      </c>
      <c r="U491" s="128">
        <f t="shared" si="95"/>
        <v>0</v>
      </c>
      <c r="V491" s="5" t="str">
        <f>IF(COUNTBLANK(G491:H491)+COUNTBLANK(J491:K491)+COUNTBLANK(M491:M491)+COUNTBLANK(P491:Q491)+COUNTBLANK(S491:S491)=8,"",
IF(G491&lt;Limity!$C$5," Data gotowości zbyt wczesna lub nie uzupełniona.","")&amp;
IF(G491&gt;Limity!$D$5," Data gotowości zbyt późna lub wypełnona nieprawidłowo.","")&amp;
IF(OR(ROUND(K491,2)&lt;=0,ROUND(Q491,2)&lt;=0,ROUND(M491,2)&lt;=0,ROUND(S491,2)&lt;=0,ROUND(H491,2)&lt;=0)," Co najmniej jedna wartość nie jest większa od zera.","")&amp;
IF(K491&gt;Limity!$D$6," Abonament za Usługę TD w Wariancie A ponad limit.","")&amp;
IF(Q491&gt;Limity!$D$7," Abonament za Usługę TD w Wariancie B ponad limit.","")&amp;
IF(Q491-K491&gt;Limity!$D$8," Różnica wartości abonamentów za Usługę TD wariantów A i B ponad limit.","")&amp;
IF(M491&gt;Limity!$D$9," Abonament za zwiększenie przepustowości w Wariancie A ponad limit.","")&amp;
IF(S491&gt;Limity!$D$10," Abonament za zwiększenie przepustowości w Wariancie B ponad limit.","")&amp;
IF(J491=""," Nie wskazano PWR. ",IF(ISERROR(VLOOKUP(J491,'Listy punktów styku'!$B$11:$B$41,1,FALSE))," Nie wskazano PWR z listy.",""))&amp;
IF(P491=""," Nie wskazano FPS. ",IF(ISERROR(VLOOKUP(P491,'Listy punktów styku'!$B$44:$B$61,1,FALSE))," Nie wskazano FPS z listy.","")))</f>
        <v/>
      </c>
    </row>
    <row r="492" spans="1:22" x14ac:dyDescent="0.35">
      <c r="A492" s="122"/>
      <c r="B492" s="123"/>
      <c r="C492" s="124"/>
      <c r="D492" s="124"/>
      <c r="E492" s="125"/>
      <c r="F492" s="123"/>
      <c r="G492" s="126"/>
      <c r="H492" s="127"/>
      <c r="I492" s="128">
        <f t="shared" si="96"/>
        <v>0</v>
      </c>
      <c r="J492" s="129"/>
      <c r="K492" s="127"/>
      <c r="L492" s="130">
        <f t="shared" si="90"/>
        <v>0</v>
      </c>
      <c r="M492" s="131"/>
      <c r="N492" s="130">
        <f t="shared" si="91"/>
        <v>0</v>
      </c>
      <c r="O492" s="130">
        <f t="shared" si="92"/>
        <v>0</v>
      </c>
      <c r="P492" s="129"/>
      <c r="Q492" s="127"/>
      <c r="R492" s="130">
        <f t="shared" si="93"/>
        <v>0</v>
      </c>
      <c r="S492" s="127"/>
      <c r="T492" s="130">
        <f t="shared" si="94"/>
        <v>0</v>
      </c>
      <c r="U492" s="128">
        <f t="shared" si="95"/>
        <v>0</v>
      </c>
      <c r="V492" s="5" t="str">
        <f>IF(COUNTBLANK(G492:H492)+COUNTBLANK(J492:K492)+COUNTBLANK(M492:M492)+COUNTBLANK(P492:Q492)+COUNTBLANK(S492:S492)=8,"",
IF(G492&lt;Limity!$C$5," Data gotowości zbyt wczesna lub nie uzupełniona.","")&amp;
IF(G492&gt;Limity!$D$5," Data gotowości zbyt późna lub wypełnona nieprawidłowo.","")&amp;
IF(OR(ROUND(K492,2)&lt;=0,ROUND(Q492,2)&lt;=0,ROUND(M492,2)&lt;=0,ROUND(S492,2)&lt;=0,ROUND(H492,2)&lt;=0)," Co najmniej jedna wartość nie jest większa od zera.","")&amp;
IF(K492&gt;Limity!$D$6," Abonament za Usługę TD w Wariancie A ponad limit.","")&amp;
IF(Q492&gt;Limity!$D$7," Abonament za Usługę TD w Wariancie B ponad limit.","")&amp;
IF(Q492-K492&gt;Limity!$D$8," Różnica wartości abonamentów za Usługę TD wariantów A i B ponad limit.","")&amp;
IF(M492&gt;Limity!$D$9," Abonament za zwiększenie przepustowości w Wariancie A ponad limit.","")&amp;
IF(S492&gt;Limity!$D$10," Abonament za zwiększenie przepustowości w Wariancie B ponad limit.","")&amp;
IF(J492=""," Nie wskazano PWR. ",IF(ISERROR(VLOOKUP(J492,'Listy punktów styku'!$B$11:$B$41,1,FALSE))," Nie wskazano PWR z listy.",""))&amp;
IF(P492=""," Nie wskazano FPS. ",IF(ISERROR(VLOOKUP(P492,'Listy punktów styku'!$B$44:$B$61,1,FALSE))," Nie wskazano FPS z listy.","")))</f>
        <v/>
      </c>
    </row>
    <row r="493" spans="1:22" x14ac:dyDescent="0.35">
      <c r="A493" s="122"/>
      <c r="B493" s="123"/>
      <c r="C493" s="124"/>
      <c r="D493" s="124"/>
      <c r="E493" s="125"/>
      <c r="F493" s="123"/>
      <c r="G493" s="126"/>
      <c r="H493" s="127"/>
      <c r="I493" s="128">
        <f t="shared" si="96"/>
        <v>0</v>
      </c>
      <c r="J493" s="129"/>
      <c r="K493" s="127"/>
      <c r="L493" s="130">
        <f t="shared" si="90"/>
        <v>0</v>
      </c>
      <c r="M493" s="131"/>
      <c r="N493" s="130">
        <f t="shared" si="91"/>
        <v>0</v>
      </c>
      <c r="O493" s="130">
        <f t="shared" si="92"/>
        <v>0</v>
      </c>
      <c r="P493" s="129"/>
      <c r="Q493" s="127"/>
      <c r="R493" s="130">
        <f t="shared" si="93"/>
        <v>0</v>
      </c>
      <c r="S493" s="127"/>
      <c r="T493" s="130">
        <f t="shared" si="94"/>
        <v>0</v>
      </c>
      <c r="U493" s="128">
        <f t="shared" si="95"/>
        <v>0</v>
      </c>
      <c r="V493" s="5" t="str">
        <f>IF(COUNTBLANK(G493:H493)+COUNTBLANK(J493:K493)+COUNTBLANK(M493:M493)+COUNTBLANK(P493:Q493)+COUNTBLANK(S493:S493)=8,"",
IF(G493&lt;Limity!$C$5," Data gotowości zbyt wczesna lub nie uzupełniona.","")&amp;
IF(G493&gt;Limity!$D$5," Data gotowości zbyt późna lub wypełnona nieprawidłowo.","")&amp;
IF(OR(ROUND(K493,2)&lt;=0,ROUND(Q493,2)&lt;=0,ROUND(M493,2)&lt;=0,ROUND(S493,2)&lt;=0,ROUND(H493,2)&lt;=0)," Co najmniej jedna wartość nie jest większa od zera.","")&amp;
IF(K493&gt;Limity!$D$6," Abonament za Usługę TD w Wariancie A ponad limit.","")&amp;
IF(Q493&gt;Limity!$D$7," Abonament za Usługę TD w Wariancie B ponad limit.","")&amp;
IF(Q493-K493&gt;Limity!$D$8," Różnica wartości abonamentów za Usługę TD wariantów A i B ponad limit.","")&amp;
IF(M493&gt;Limity!$D$9," Abonament za zwiększenie przepustowości w Wariancie A ponad limit.","")&amp;
IF(S493&gt;Limity!$D$10," Abonament za zwiększenie przepustowości w Wariancie B ponad limit.","")&amp;
IF(J493=""," Nie wskazano PWR. ",IF(ISERROR(VLOOKUP(J493,'Listy punktów styku'!$B$11:$B$41,1,FALSE))," Nie wskazano PWR z listy.",""))&amp;
IF(P493=""," Nie wskazano FPS. ",IF(ISERROR(VLOOKUP(P493,'Listy punktów styku'!$B$44:$B$61,1,FALSE))," Nie wskazano FPS z listy.","")))</f>
        <v/>
      </c>
    </row>
    <row r="494" spans="1:22" x14ac:dyDescent="0.35">
      <c r="A494" s="122"/>
      <c r="B494" s="123"/>
      <c r="C494" s="124"/>
      <c r="D494" s="124"/>
      <c r="E494" s="125"/>
      <c r="F494" s="123"/>
      <c r="G494" s="126"/>
      <c r="H494" s="127"/>
      <c r="I494" s="128">
        <f t="shared" si="96"/>
        <v>0</v>
      </c>
      <c r="J494" s="129"/>
      <c r="K494" s="127"/>
      <c r="L494" s="130">
        <f t="shared" si="90"/>
        <v>0</v>
      </c>
      <c r="M494" s="131"/>
      <c r="N494" s="130">
        <f t="shared" si="91"/>
        <v>0</v>
      </c>
      <c r="O494" s="130">
        <f t="shared" si="92"/>
        <v>0</v>
      </c>
      <c r="P494" s="129"/>
      <c r="Q494" s="127"/>
      <c r="R494" s="130">
        <f t="shared" si="93"/>
        <v>0</v>
      </c>
      <c r="S494" s="127"/>
      <c r="T494" s="130">
        <f t="shared" si="94"/>
        <v>0</v>
      </c>
      <c r="U494" s="128">
        <f t="shared" si="95"/>
        <v>0</v>
      </c>
      <c r="V494" s="5" t="str">
        <f>IF(COUNTBLANK(G494:H494)+COUNTBLANK(J494:K494)+COUNTBLANK(M494:M494)+COUNTBLANK(P494:Q494)+COUNTBLANK(S494:S494)=8,"",
IF(G494&lt;Limity!$C$5," Data gotowości zbyt wczesna lub nie uzupełniona.","")&amp;
IF(G494&gt;Limity!$D$5," Data gotowości zbyt późna lub wypełnona nieprawidłowo.","")&amp;
IF(OR(ROUND(K494,2)&lt;=0,ROUND(Q494,2)&lt;=0,ROUND(M494,2)&lt;=0,ROUND(S494,2)&lt;=0,ROUND(H494,2)&lt;=0)," Co najmniej jedna wartość nie jest większa od zera.","")&amp;
IF(K494&gt;Limity!$D$6," Abonament za Usługę TD w Wariancie A ponad limit.","")&amp;
IF(Q494&gt;Limity!$D$7," Abonament za Usługę TD w Wariancie B ponad limit.","")&amp;
IF(Q494-K494&gt;Limity!$D$8," Różnica wartości abonamentów za Usługę TD wariantów A i B ponad limit.","")&amp;
IF(M494&gt;Limity!$D$9," Abonament za zwiększenie przepustowości w Wariancie A ponad limit.","")&amp;
IF(S494&gt;Limity!$D$10," Abonament za zwiększenie przepustowości w Wariancie B ponad limit.","")&amp;
IF(J494=""," Nie wskazano PWR. ",IF(ISERROR(VLOOKUP(J494,'Listy punktów styku'!$B$11:$B$41,1,FALSE))," Nie wskazano PWR z listy.",""))&amp;
IF(P494=""," Nie wskazano FPS. ",IF(ISERROR(VLOOKUP(P494,'Listy punktów styku'!$B$44:$B$61,1,FALSE))," Nie wskazano FPS z listy.","")))</f>
        <v/>
      </c>
    </row>
    <row r="495" spans="1:22" x14ac:dyDescent="0.35">
      <c r="A495" s="122"/>
      <c r="B495" s="123"/>
      <c r="C495" s="124"/>
      <c r="D495" s="124"/>
      <c r="E495" s="125"/>
      <c r="F495" s="123"/>
      <c r="G495" s="126"/>
      <c r="H495" s="127"/>
      <c r="I495" s="128">
        <f t="shared" si="96"/>
        <v>0</v>
      </c>
      <c r="J495" s="129"/>
      <c r="K495" s="127"/>
      <c r="L495" s="130">
        <f t="shared" si="90"/>
        <v>0</v>
      </c>
      <c r="M495" s="131"/>
      <c r="N495" s="130">
        <f t="shared" si="91"/>
        <v>0</v>
      </c>
      <c r="O495" s="130">
        <f t="shared" si="92"/>
        <v>0</v>
      </c>
      <c r="P495" s="129"/>
      <c r="Q495" s="127"/>
      <c r="R495" s="130">
        <f t="shared" si="93"/>
        <v>0</v>
      </c>
      <c r="S495" s="127"/>
      <c r="T495" s="130">
        <f t="shared" si="94"/>
        <v>0</v>
      </c>
      <c r="U495" s="128">
        <f t="shared" si="95"/>
        <v>0</v>
      </c>
      <c r="V495" s="5" t="str">
        <f>IF(COUNTBLANK(G495:H495)+COUNTBLANK(J495:K495)+COUNTBLANK(M495:M495)+COUNTBLANK(P495:Q495)+COUNTBLANK(S495:S495)=8,"",
IF(G495&lt;Limity!$C$5," Data gotowości zbyt wczesna lub nie uzupełniona.","")&amp;
IF(G495&gt;Limity!$D$5," Data gotowości zbyt późna lub wypełnona nieprawidłowo.","")&amp;
IF(OR(ROUND(K495,2)&lt;=0,ROUND(Q495,2)&lt;=0,ROUND(M495,2)&lt;=0,ROUND(S495,2)&lt;=0,ROUND(H495,2)&lt;=0)," Co najmniej jedna wartość nie jest większa od zera.","")&amp;
IF(K495&gt;Limity!$D$6," Abonament za Usługę TD w Wariancie A ponad limit.","")&amp;
IF(Q495&gt;Limity!$D$7," Abonament za Usługę TD w Wariancie B ponad limit.","")&amp;
IF(Q495-K495&gt;Limity!$D$8," Różnica wartości abonamentów za Usługę TD wariantów A i B ponad limit.","")&amp;
IF(M495&gt;Limity!$D$9," Abonament za zwiększenie przepustowości w Wariancie A ponad limit.","")&amp;
IF(S495&gt;Limity!$D$10," Abonament za zwiększenie przepustowości w Wariancie B ponad limit.","")&amp;
IF(J495=""," Nie wskazano PWR. ",IF(ISERROR(VLOOKUP(J495,'Listy punktów styku'!$B$11:$B$41,1,FALSE))," Nie wskazano PWR z listy.",""))&amp;
IF(P495=""," Nie wskazano FPS. ",IF(ISERROR(VLOOKUP(P495,'Listy punktów styku'!$B$44:$B$61,1,FALSE))," Nie wskazano FPS z listy.","")))</f>
        <v/>
      </c>
    </row>
    <row r="496" spans="1:22" x14ac:dyDescent="0.35">
      <c r="A496" s="122"/>
      <c r="B496" s="123"/>
      <c r="C496" s="124"/>
      <c r="D496" s="124"/>
      <c r="E496" s="125"/>
      <c r="F496" s="123"/>
      <c r="G496" s="126"/>
      <c r="H496" s="127"/>
      <c r="I496" s="128">
        <f t="shared" si="96"/>
        <v>0</v>
      </c>
      <c r="J496" s="129"/>
      <c r="K496" s="127"/>
      <c r="L496" s="130">
        <f t="shared" si="90"/>
        <v>0</v>
      </c>
      <c r="M496" s="131"/>
      <c r="N496" s="130">
        <f t="shared" si="91"/>
        <v>0</v>
      </c>
      <c r="O496" s="130">
        <f t="shared" si="92"/>
        <v>0</v>
      </c>
      <c r="P496" s="129"/>
      <c r="Q496" s="127"/>
      <c r="R496" s="130">
        <f t="shared" si="93"/>
        <v>0</v>
      </c>
      <c r="S496" s="127"/>
      <c r="T496" s="130">
        <f t="shared" si="94"/>
        <v>0</v>
      </c>
      <c r="U496" s="128">
        <f t="shared" si="95"/>
        <v>0</v>
      </c>
      <c r="V496" s="5" t="str">
        <f>IF(COUNTBLANK(G496:H496)+COUNTBLANK(J496:K496)+COUNTBLANK(M496:M496)+COUNTBLANK(P496:Q496)+COUNTBLANK(S496:S496)=8,"",
IF(G496&lt;Limity!$C$5," Data gotowości zbyt wczesna lub nie uzupełniona.","")&amp;
IF(G496&gt;Limity!$D$5," Data gotowości zbyt późna lub wypełnona nieprawidłowo.","")&amp;
IF(OR(ROUND(K496,2)&lt;=0,ROUND(Q496,2)&lt;=0,ROUND(M496,2)&lt;=0,ROUND(S496,2)&lt;=0,ROUND(H496,2)&lt;=0)," Co najmniej jedna wartość nie jest większa od zera.","")&amp;
IF(K496&gt;Limity!$D$6," Abonament za Usługę TD w Wariancie A ponad limit.","")&amp;
IF(Q496&gt;Limity!$D$7," Abonament za Usługę TD w Wariancie B ponad limit.","")&amp;
IF(Q496-K496&gt;Limity!$D$8," Różnica wartości abonamentów za Usługę TD wariantów A i B ponad limit.","")&amp;
IF(M496&gt;Limity!$D$9," Abonament za zwiększenie przepustowości w Wariancie A ponad limit.","")&amp;
IF(S496&gt;Limity!$D$10," Abonament za zwiększenie przepustowości w Wariancie B ponad limit.","")&amp;
IF(J496=""," Nie wskazano PWR. ",IF(ISERROR(VLOOKUP(J496,'Listy punktów styku'!$B$11:$B$41,1,FALSE))," Nie wskazano PWR z listy.",""))&amp;
IF(P496=""," Nie wskazano FPS. ",IF(ISERROR(VLOOKUP(P496,'Listy punktów styku'!$B$44:$B$61,1,FALSE))," Nie wskazano FPS z listy.","")))</f>
        <v/>
      </c>
    </row>
    <row r="497" spans="1:22" x14ac:dyDescent="0.35">
      <c r="A497" s="122"/>
      <c r="B497" s="123"/>
      <c r="C497" s="124"/>
      <c r="D497" s="124"/>
      <c r="E497" s="125"/>
      <c r="F497" s="123"/>
      <c r="G497" s="126"/>
      <c r="H497" s="127"/>
      <c r="I497" s="128">
        <f t="shared" si="96"/>
        <v>0</v>
      </c>
      <c r="J497" s="129"/>
      <c r="K497" s="127"/>
      <c r="L497" s="130">
        <f t="shared" si="90"/>
        <v>0</v>
      </c>
      <c r="M497" s="131"/>
      <c r="N497" s="130">
        <f t="shared" si="91"/>
        <v>0</v>
      </c>
      <c r="O497" s="130">
        <f t="shared" si="92"/>
        <v>0</v>
      </c>
      <c r="P497" s="129"/>
      <c r="Q497" s="127"/>
      <c r="R497" s="130">
        <f t="shared" si="93"/>
        <v>0</v>
      </c>
      <c r="S497" s="127"/>
      <c r="T497" s="130">
        <f t="shared" si="94"/>
        <v>0</v>
      </c>
      <c r="U497" s="128">
        <f t="shared" si="95"/>
        <v>0</v>
      </c>
      <c r="V497" s="5" t="str">
        <f>IF(COUNTBLANK(G497:H497)+COUNTBLANK(J497:K497)+COUNTBLANK(M497:M497)+COUNTBLANK(P497:Q497)+COUNTBLANK(S497:S497)=8,"",
IF(G497&lt;Limity!$C$5," Data gotowości zbyt wczesna lub nie uzupełniona.","")&amp;
IF(G497&gt;Limity!$D$5," Data gotowości zbyt późna lub wypełnona nieprawidłowo.","")&amp;
IF(OR(ROUND(K497,2)&lt;=0,ROUND(Q497,2)&lt;=0,ROUND(M497,2)&lt;=0,ROUND(S497,2)&lt;=0,ROUND(H497,2)&lt;=0)," Co najmniej jedna wartość nie jest większa od zera.","")&amp;
IF(K497&gt;Limity!$D$6," Abonament za Usługę TD w Wariancie A ponad limit.","")&amp;
IF(Q497&gt;Limity!$D$7," Abonament za Usługę TD w Wariancie B ponad limit.","")&amp;
IF(Q497-K497&gt;Limity!$D$8," Różnica wartości abonamentów za Usługę TD wariantów A i B ponad limit.","")&amp;
IF(M497&gt;Limity!$D$9," Abonament za zwiększenie przepustowości w Wariancie A ponad limit.","")&amp;
IF(S497&gt;Limity!$D$10," Abonament za zwiększenie przepustowości w Wariancie B ponad limit.","")&amp;
IF(J497=""," Nie wskazano PWR. ",IF(ISERROR(VLOOKUP(J497,'Listy punktów styku'!$B$11:$B$41,1,FALSE))," Nie wskazano PWR z listy.",""))&amp;
IF(P497=""," Nie wskazano FPS. ",IF(ISERROR(VLOOKUP(P497,'Listy punktów styku'!$B$44:$B$61,1,FALSE))," Nie wskazano FPS z listy.","")))</f>
        <v/>
      </c>
    </row>
    <row r="498" spans="1:22" x14ac:dyDescent="0.35">
      <c r="A498" s="122"/>
      <c r="B498" s="123"/>
      <c r="C498" s="124"/>
      <c r="D498" s="124"/>
      <c r="E498" s="125"/>
      <c r="F498" s="123"/>
      <c r="G498" s="126"/>
      <c r="H498" s="127"/>
      <c r="I498" s="128">
        <f t="shared" si="96"/>
        <v>0</v>
      </c>
      <c r="J498" s="129"/>
      <c r="K498" s="127"/>
      <c r="L498" s="130">
        <f t="shared" si="90"/>
        <v>0</v>
      </c>
      <c r="M498" s="131"/>
      <c r="N498" s="130">
        <f t="shared" si="91"/>
        <v>0</v>
      </c>
      <c r="O498" s="130">
        <f t="shared" si="92"/>
        <v>0</v>
      </c>
      <c r="P498" s="129"/>
      <c r="Q498" s="127"/>
      <c r="R498" s="130">
        <f t="shared" si="93"/>
        <v>0</v>
      </c>
      <c r="S498" s="127"/>
      <c r="T498" s="130">
        <f t="shared" si="94"/>
        <v>0</v>
      </c>
      <c r="U498" s="128">
        <f t="shared" si="95"/>
        <v>0</v>
      </c>
      <c r="V498" s="5" t="str">
        <f>IF(COUNTBLANK(G498:H498)+COUNTBLANK(J498:K498)+COUNTBLANK(M498:M498)+COUNTBLANK(P498:Q498)+COUNTBLANK(S498:S498)=8,"",
IF(G498&lt;Limity!$C$5," Data gotowości zbyt wczesna lub nie uzupełniona.","")&amp;
IF(G498&gt;Limity!$D$5," Data gotowości zbyt późna lub wypełnona nieprawidłowo.","")&amp;
IF(OR(ROUND(K498,2)&lt;=0,ROUND(Q498,2)&lt;=0,ROUND(M498,2)&lt;=0,ROUND(S498,2)&lt;=0,ROUND(H498,2)&lt;=0)," Co najmniej jedna wartość nie jest większa od zera.","")&amp;
IF(K498&gt;Limity!$D$6," Abonament za Usługę TD w Wariancie A ponad limit.","")&amp;
IF(Q498&gt;Limity!$D$7," Abonament za Usługę TD w Wariancie B ponad limit.","")&amp;
IF(Q498-K498&gt;Limity!$D$8," Różnica wartości abonamentów za Usługę TD wariantów A i B ponad limit.","")&amp;
IF(M498&gt;Limity!$D$9," Abonament za zwiększenie przepustowości w Wariancie A ponad limit.","")&amp;
IF(S498&gt;Limity!$D$10," Abonament za zwiększenie przepustowości w Wariancie B ponad limit.","")&amp;
IF(J498=""," Nie wskazano PWR. ",IF(ISERROR(VLOOKUP(J498,'Listy punktów styku'!$B$11:$B$41,1,FALSE))," Nie wskazano PWR z listy.",""))&amp;
IF(P498=""," Nie wskazano FPS. ",IF(ISERROR(VLOOKUP(P498,'Listy punktów styku'!$B$44:$B$61,1,FALSE))," Nie wskazano FPS z listy.","")))</f>
        <v/>
      </c>
    </row>
    <row r="499" spans="1:22" x14ac:dyDescent="0.35">
      <c r="A499" s="122"/>
      <c r="B499" s="123"/>
      <c r="C499" s="124"/>
      <c r="D499" s="124"/>
      <c r="E499" s="125"/>
      <c r="F499" s="123"/>
      <c r="G499" s="126"/>
      <c r="H499" s="127"/>
      <c r="I499" s="128">
        <f t="shared" si="96"/>
        <v>0</v>
      </c>
      <c r="J499" s="129"/>
      <c r="K499" s="127"/>
      <c r="L499" s="130">
        <f t="shared" si="90"/>
        <v>0</v>
      </c>
      <c r="M499" s="131"/>
      <c r="N499" s="130">
        <f t="shared" si="91"/>
        <v>0</v>
      </c>
      <c r="O499" s="130">
        <f t="shared" si="92"/>
        <v>0</v>
      </c>
      <c r="P499" s="129"/>
      <c r="Q499" s="127"/>
      <c r="R499" s="130">
        <f t="shared" si="93"/>
        <v>0</v>
      </c>
      <c r="S499" s="127"/>
      <c r="T499" s="130">
        <f t="shared" si="94"/>
        <v>0</v>
      </c>
      <c r="U499" s="128">
        <f t="shared" si="95"/>
        <v>0</v>
      </c>
      <c r="V499" s="5" t="str">
        <f>IF(COUNTBLANK(G499:H499)+COUNTBLANK(J499:K499)+COUNTBLANK(M499:M499)+COUNTBLANK(P499:Q499)+COUNTBLANK(S499:S499)=8,"",
IF(G499&lt;Limity!$C$5," Data gotowości zbyt wczesna lub nie uzupełniona.","")&amp;
IF(G499&gt;Limity!$D$5," Data gotowości zbyt późna lub wypełnona nieprawidłowo.","")&amp;
IF(OR(ROUND(K499,2)&lt;=0,ROUND(Q499,2)&lt;=0,ROUND(M499,2)&lt;=0,ROUND(S499,2)&lt;=0,ROUND(H499,2)&lt;=0)," Co najmniej jedna wartość nie jest większa od zera.","")&amp;
IF(K499&gt;Limity!$D$6," Abonament za Usługę TD w Wariancie A ponad limit.","")&amp;
IF(Q499&gt;Limity!$D$7," Abonament za Usługę TD w Wariancie B ponad limit.","")&amp;
IF(Q499-K499&gt;Limity!$D$8," Różnica wartości abonamentów za Usługę TD wariantów A i B ponad limit.","")&amp;
IF(M499&gt;Limity!$D$9," Abonament za zwiększenie przepustowości w Wariancie A ponad limit.","")&amp;
IF(S499&gt;Limity!$D$10," Abonament za zwiększenie przepustowości w Wariancie B ponad limit.","")&amp;
IF(J499=""," Nie wskazano PWR. ",IF(ISERROR(VLOOKUP(J499,'Listy punktów styku'!$B$11:$B$41,1,FALSE))," Nie wskazano PWR z listy.",""))&amp;
IF(P499=""," Nie wskazano FPS. ",IF(ISERROR(VLOOKUP(P499,'Listy punktów styku'!$B$44:$B$61,1,FALSE))," Nie wskazano FPS z listy.","")))</f>
        <v/>
      </c>
    </row>
    <row r="500" spans="1:22" x14ac:dyDescent="0.35">
      <c r="A500" s="122"/>
      <c r="B500" s="123"/>
      <c r="C500" s="124"/>
      <c r="D500" s="124"/>
      <c r="E500" s="125"/>
      <c r="F500" s="123"/>
      <c r="G500" s="126"/>
      <c r="H500" s="127"/>
      <c r="I500" s="128">
        <f t="shared" si="96"/>
        <v>0</v>
      </c>
      <c r="J500" s="129"/>
      <c r="K500" s="127"/>
      <c r="L500" s="130">
        <f t="shared" si="90"/>
        <v>0</v>
      </c>
      <c r="M500" s="131"/>
      <c r="N500" s="130">
        <f t="shared" si="91"/>
        <v>0</v>
      </c>
      <c r="O500" s="130">
        <f t="shared" si="92"/>
        <v>0</v>
      </c>
      <c r="P500" s="129"/>
      <c r="Q500" s="127"/>
      <c r="R500" s="130">
        <f t="shared" si="93"/>
        <v>0</v>
      </c>
      <c r="S500" s="127"/>
      <c r="T500" s="130">
        <f t="shared" si="94"/>
        <v>0</v>
      </c>
      <c r="U500" s="128">
        <f t="shared" si="95"/>
        <v>0</v>
      </c>
      <c r="V500" s="5" t="str">
        <f>IF(COUNTBLANK(G500:H500)+COUNTBLANK(J500:K500)+COUNTBLANK(M500:M500)+COUNTBLANK(P500:Q500)+COUNTBLANK(S500:S500)=8,"",
IF(G500&lt;Limity!$C$5," Data gotowości zbyt wczesna lub nie uzupełniona.","")&amp;
IF(G500&gt;Limity!$D$5," Data gotowości zbyt późna lub wypełnona nieprawidłowo.","")&amp;
IF(OR(ROUND(K500,2)&lt;=0,ROUND(Q500,2)&lt;=0,ROUND(M500,2)&lt;=0,ROUND(S500,2)&lt;=0,ROUND(H500,2)&lt;=0)," Co najmniej jedna wartość nie jest większa od zera.","")&amp;
IF(K500&gt;Limity!$D$6," Abonament za Usługę TD w Wariancie A ponad limit.","")&amp;
IF(Q500&gt;Limity!$D$7," Abonament za Usługę TD w Wariancie B ponad limit.","")&amp;
IF(Q500-K500&gt;Limity!$D$8," Różnica wartości abonamentów za Usługę TD wariantów A i B ponad limit.","")&amp;
IF(M500&gt;Limity!$D$9," Abonament za zwiększenie przepustowości w Wariancie A ponad limit.","")&amp;
IF(S500&gt;Limity!$D$10," Abonament za zwiększenie przepustowości w Wariancie B ponad limit.","")&amp;
IF(J500=""," Nie wskazano PWR. ",IF(ISERROR(VLOOKUP(J500,'Listy punktów styku'!$B$11:$B$41,1,FALSE))," Nie wskazano PWR z listy.",""))&amp;
IF(P500=""," Nie wskazano FPS. ",IF(ISERROR(VLOOKUP(P500,'Listy punktów styku'!$B$44:$B$61,1,FALSE))," Nie wskazano FPS z listy.","")))</f>
        <v/>
      </c>
    </row>
    <row r="501" spans="1:22" x14ac:dyDescent="0.35">
      <c r="A501" s="122"/>
      <c r="B501" s="123"/>
      <c r="C501" s="124"/>
      <c r="D501" s="124"/>
      <c r="E501" s="125"/>
      <c r="F501" s="123"/>
      <c r="G501" s="126"/>
      <c r="H501" s="127"/>
      <c r="I501" s="128">
        <f t="shared" si="96"/>
        <v>0</v>
      </c>
      <c r="J501" s="129"/>
      <c r="K501" s="127"/>
      <c r="L501" s="130">
        <f t="shared" si="90"/>
        <v>0</v>
      </c>
      <c r="M501" s="131"/>
      <c r="N501" s="130">
        <f t="shared" si="91"/>
        <v>0</v>
      </c>
      <c r="O501" s="130">
        <f t="shared" si="92"/>
        <v>0</v>
      </c>
      <c r="P501" s="129"/>
      <c r="Q501" s="127"/>
      <c r="R501" s="130">
        <f t="shared" si="93"/>
        <v>0</v>
      </c>
      <c r="S501" s="127"/>
      <c r="T501" s="130">
        <f t="shared" si="94"/>
        <v>0</v>
      </c>
      <c r="U501" s="128">
        <f t="shared" si="95"/>
        <v>0</v>
      </c>
      <c r="V501" s="5" t="str">
        <f>IF(COUNTBLANK(G501:H501)+COUNTBLANK(J501:K501)+COUNTBLANK(M501:M501)+COUNTBLANK(P501:Q501)+COUNTBLANK(S501:S501)=8,"",
IF(G501&lt;Limity!$C$5," Data gotowości zbyt wczesna lub nie uzupełniona.","")&amp;
IF(G501&gt;Limity!$D$5," Data gotowości zbyt późna lub wypełnona nieprawidłowo.","")&amp;
IF(OR(ROUND(K501,2)&lt;=0,ROUND(Q501,2)&lt;=0,ROUND(M501,2)&lt;=0,ROUND(S501,2)&lt;=0,ROUND(H501,2)&lt;=0)," Co najmniej jedna wartość nie jest większa od zera.","")&amp;
IF(K501&gt;Limity!$D$6," Abonament za Usługę TD w Wariancie A ponad limit.","")&amp;
IF(Q501&gt;Limity!$D$7," Abonament za Usługę TD w Wariancie B ponad limit.","")&amp;
IF(Q501-K501&gt;Limity!$D$8," Różnica wartości abonamentów za Usługę TD wariantów A i B ponad limit.","")&amp;
IF(M501&gt;Limity!$D$9," Abonament za zwiększenie przepustowości w Wariancie A ponad limit.","")&amp;
IF(S501&gt;Limity!$D$10," Abonament za zwiększenie przepustowości w Wariancie B ponad limit.","")&amp;
IF(J501=""," Nie wskazano PWR. ",IF(ISERROR(VLOOKUP(J501,'Listy punktów styku'!$B$11:$B$41,1,FALSE))," Nie wskazano PWR z listy.",""))&amp;
IF(P501=""," Nie wskazano FPS. ",IF(ISERROR(VLOOKUP(P501,'Listy punktów styku'!$B$44:$B$61,1,FALSE))," Nie wskazano FPS z listy.","")))</f>
        <v/>
      </c>
    </row>
    <row r="502" spans="1:22" x14ac:dyDescent="0.35">
      <c r="A502" s="122"/>
      <c r="B502" s="123"/>
      <c r="C502" s="124"/>
      <c r="D502" s="124"/>
      <c r="E502" s="125"/>
      <c r="F502" s="123"/>
      <c r="G502" s="126"/>
      <c r="H502" s="127"/>
      <c r="I502" s="128">
        <f t="shared" si="96"/>
        <v>0</v>
      </c>
      <c r="J502" s="129"/>
      <c r="K502" s="127"/>
      <c r="L502" s="130">
        <f t="shared" si="90"/>
        <v>0</v>
      </c>
      <c r="M502" s="131"/>
      <c r="N502" s="130">
        <f t="shared" si="91"/>
        <v>0</v>
      </c>
      <c r="O502" s="130">
        <f t="shared" si="92"/>
        <v>0</v>
      </c>
      <c r="P502" s="129"/>
      <c r="Q502" s="127"/>
      <c r="R502" s="130">
        <f t="shared" si="93"/>
        <v>0</v>
      </c>
      <c r="S502" s="127"/>
      <c r="T502" s="130">
        <f t="shared" si="94"/>
        <v>0</v>
      </c>
      <c r="U502" s="128">
        <f t="shared" si="95"/>
        <v>0</v>
      </c>
      <c r="V502" s="5" t="str">
        <f>IF(COUNTBLANK(G502:H502)+COUNTBLANK(J502:K502)+COUNTBLANK(M502:M502)+COUNTBLANK(P502:Q502)+COUNTBLANK(S502:S502)=8,"",
IF(G502&lt;Limity!$C$5," Data gotowości zbyt wczesna lub nie uzupełniona.","")&amp;
IF(G502&gt;Limity!$D$5," Data gotowości zbyt późna lub wypełnona nieprawidłowo.","")&amp;
IF(OR(ROUND(K502,2)&lt;=0,ROUND(Q502,2)&lt;=0,ROUND(M502,2)&lt;=0,ROUND(S502,2)&lt;=0,ROUND(H502,2)&lt;=0)," Co najmniej jedna wartość nie jest większa od zera.","")&amp;
IF(K502&gt;Limity!$D$6," Abonament za Usługę TD w Wariancie A ponad limit.","")&amp;
IF(Q502&gt;Limity!$D$7," Abonament za Usługę TD w Wariancie B ponad limit.","")&amp;
IF(Q502-K502&gt;Limity!$D$8," Różnica wartości abonamentów za Usługę TD wariantów A i B ponad limit.","")&amp;
IF(M502&gt;Limity!$D$9," Abonament za zwiększenie przepustowości w Wariancie A ponad limit.","")&amp;
IF(S502&gt;Limity!$D$10," Abonament za zwiększenie przepustowości w Wariancie B ponad limit.","")&amp;
IF(J502=""," Nie wskazano PWR. ",IF(ISERROR(VLOOKUP(J502,'Listy punktów styku'!$B$11:$B$41,1,FALSE))," Nie wskazano PWR z listy.",""))&amp;
IF(P502=""," Nie wskazano FPS. ",IF(ISERROR(VLOOKUP(P502,'Listy punktów styku'!$B$44:$B$61,1,FALSE))," Nie wskazano FPS z listy.","")))</f>
        <v/>
      </c>
    </row>
    <row r="503" spans="1:22" x14ac:dyDescent="0.35">
      <c r="A503" s="122"/>
      <c r="B503" s="123"/>
      <c r="C503" s="124"/>
      <c r="D503" s="124"/>
      <c r="E503" s="125"/>
      <c r="F503" s="123"/>
      <c r="G503" s="126"/>
      <c r="H503" s="127"/>
      <c r="I503" s="128">
        <f t="shared" si="96"/>
        <v>0</v>
      </c>
      <c r="J503" s="129"/>
      <c r="K503" s="127"/>
      <c r="L503" s="130">
        <f t="shared" si="90"/>
        <v>0</v>
      </c>
      <c r="M503" s="131"/>
      <c r="N503" s="130">
        <f t="shared" si="91"/>
        <v>0</v>
      </c>
      <c r="O503" s="130">
        <f t="shared" si="92"/>
        <v>0</v>
      </c>
      <c r="P503" s="129"/>
      <c r="Q503" s="127"/>
      <c r="R503" s="130">
        <f t="shared" si="93"/>
        <v>0</v>
      </c>
      <c r="S503" s="127"/>
      <c r="T503" s="130">
        <f t="shared" si="94"/>
        <v>0</v>
      </c>
      <c r="U503" s="128">
        <f t="shared" si="95"/>
        <v>0</v>
      </c>
      <c r="V503" s="5" t="str">
        <f>IF(COUNTBLANK(G503:H503)+COUNTBLANK(J503:K503)+COUNTBLANK(M503:M503)+COUNTBLANK(P503:Q503)+COUNTBLANK(S503:S503)=8,"",
IF(G503&lt;Limity!$C$5," Data gotowości zbyt wczesna lub nie uzupełniona.","")&amp;
IF(G503&gt;Limity!$D$5," Data gotowości zbyt późna lub wypełnona nieprawidłowo.","")&amp;
IF(OR(ROUND(K503,2)&lt;=0,ROUND(Q503,2)&lt;=0,ROUND(M503,2)&lt;=0,ROUND(S503,2)&lt;=0,ROUND(H503,2)&lt;=0)," Co najmniej jedna wartość nie jest większa od zera.","")&amp;
IF(K503&gt;Limity!$D$6," Abonament za Usługę TD w Wariancie A ponad limit.","")&amp;
IF(Q503&gt;Limity!$D$7," Abonament za Usługę TD w Wariancie B ponad limit.","")&amp;
IF(Q503-K503&gt;Limity!$D$8," Różnica wartości abonamentów za Usługę TD wariantów A i B ponad limit.","")&amp;
IF(M503&gt;Limity!$D$9," Abonament za zwiększenie przepustowości w Wariancie A ponad limit.","")&amp;
IF(S503&gt;Limity!$D$10," Abonament za zwiększenie przepustowości w Wariancie B ponad limit.","")&amp;
IF(J503=""," Nie wskazano PWR. ",IF(ISERROR(VLOOKUP(J503,'Listy punktów styku'!$B$11:$B$41,1,FALSE))," Nie wskazano PWR z listy.",""))&amp;
IF(P503=""," Nie wskazano FPS. ",IF(ISERROR(VLOOKUP(P503,'Listy punktów styku'!$B$44:$B$61,1,FALSE))," Nie wskazano FPS z listy.","")))</f>
        <v/>
      </c>
    </row>
    <row r="504" spans="1:22" x14ac:dyDescent="0.35">
      <c r="A504" s="122"/>
      <c r="B504" s="123"/>
      <c r="C504" s="124"/>
      <c r="D504" s="124"/>
      <c r="E504" s="125"/>
      <c r="F504" s="123"/>
      <c r="G504" s="126"/>
      <c r="H504" s="127"/>
      <c r="I504" s="128">
        <f t="shared" si="96"/>
        <v>0</v>
      </c>
      <c r="J504" s="129"/>
      <c r="K504" s="127"/>
      <c r="L504" s="130">
        <f t="shared" si="90"/>
        <v>0</v>
      </c>
      <c r="M504" s="131"/>
      <c r="N504" s="130">
        <f t="shared" si="91"/>
        <v>0</v>
      </c>
      <c r="O504" s="130">
        <f t="shared" si="92"/>
        <v>0</v>
      </c>
      <c r="P504" s="129"/>
      <c r="Q504" s="127"/>
      <c r="R504" s="130">
        <f t="shared" si="93"/>
        <v>0</v>
      </c>
      <c r="S504" s="127"/>
      <c r="T504" s="130">
        <f t="shared" si="94"/>
        <v>0</v>
      </c>
      <c r="U504" s="128">
        <f t="shared" si="95"/>
        <v>0</v>
      </c>
      <c r="V504" s="5" t="str">
        <f>IF(COUNTBLANK(G504:H504)+COUNTBLANK(J504:K504)+COUNTBLANK(M504:M504)+COUNTBLANK(P504:Q504)+COUNTBLANK(S504:S504)=8,"",
IF(G504&lt;Limity!$C$5," Data gotowości zbyt wczesna lub nie uzupełniona.","")&amp;
IF(G504&gt;Limity!$D$5," Data gotowości zbyt późna lub wypełnona nieprawidłowo.","")&amp;
IF(OR(ROUND(K504,2)&lt;=0,ROUND(Q504,2)&lt;=0,ROUND(M504,2)&lt;=0,ROUND(S504,2)&lt;=0,ROUND(H504,2)&lt;=0)," Co najmniej jedna wartość nie jest większa od zera.","")&amp;
IF(K504&gt;Limity!$D$6," Abonament za Usługę TD w Wariancie A ponad limit.","")&amp;
IF(Q504&gt;Limity!$D$7," Abonament za Usługę TD w Wariancie B ponad limit.","")&amp;
IF(Q504-K504&gt;Limity!$D$8," Różnica wartości abonamentów za Usługę TD wariantów A i B ponad limit.","")&amp;
IF(M504&gt;Limity!$D$9," Abonament za zwiększenie przepustowości w Wariancie A ponad limit.","")&amp;
IF(S504&gt;Limity!$D$10," Abonament za zwiększenie przepustowości w Wariancie B ponad limit.","")&amp;
IF(J504=""," Nie wskazano PWR. ",IF(ISERROR(VLOOKUP(J504,'Listy punktów styku'!$B$11:$B$41,1,FALSE))," Nie wskazano PWR z listy.",""))&amp;
IF(P504=""," Nie wskazano FPS. ",IF(ISERROR(VLOOKUP(P504,'Listy punktów styku'!$B$44:$B$61,1,FALSE))," Nie wskazano FPS z listy.","")))</f>
        <v/>
      </c>
    </row>
    <row r="505" spans="1:22" x14ac:dyDescent="0.35">
      <c r="A505" s="122"/>
      <c r="B505" s="123"/>
      <c r="C505" s="124"/>
      <c r="D505" s="124"/>
      <c r="E505" s="125"/>
      <c r="F505" s="123"/>
      <c r="G505" s="126"/>
      <c r="H505" s="127"/>
      <c r="I505" s="128">
        <f t="shared" si="96"/>
        <v>0</v>
      </c>
      <c r="J505" s="129"/>
      <c r="K505" s="127"/>
      <c r="L505" s="130">
        <f t="shared" si="90"/>
        <v>0</v>
      </c>
      <c r="M505" s="131"/>
      <c r="N505" s="130">
        <f t="shared" si="91"/>
        <v>0</v>
      </c>
      <c r="O505" s="130">
        <f t="shared" si="92"/>
        <v>0</v>
      </c>
      <c r="P505" s="129"/>
      <c r="Q505" s="127"/>
      <c r="R505" s="130">
        <f t="shared" si="93"/>
        <v>0</v>
      </c>
      <c r="S505" s="127"/>
      <c r="T505" s="130">
        <f t="shared" si="94"/>
        <v>0</v>
      </c>
      <c r="U505" s="128">
        <f t="shared" si="95"/>
        <v>0</v>
      </c>
      <c r="V505" s="5" t="str">
        <f>IF(COUNTBLANK(G505:H505)+COUNTBLANK(J505:K505)+COUNTBLANK(M505:M505)+COUNTBLANK(P505:Q505)+COUNTBLANK(S505:S505)=8,"",
IF(G505&lt;Limity!$C$5," Data gotowości zbyt wczesna lub nie uzupełniona.","")&amp;
IF(G505&gt;Limity!$D$5," Data gotowości zbyt późna lub wypełnona nieprawidłowo.","")&amp;
IF(OR(ROUND(K505,2)&lt;=0,ROUND(Q505,2)&lt;=0,ROUND(M505,2)&lt;=0,ROUND(S505,2)&lt;=0,ROUND(H505,2)&lt;=0)," Co najmniej jedna wartość nie jest większa od zera.","")&amp;
IF(K505&gt;Limity!$D$6," Abonament za Usługę TD w Wariancie A ponad limit.","")&amp;
IF(Q505&gt;Limity!$D$7," Abonament za Usługę TD w Wariancie B ponad limit.","")&amp;
IF(Q505-K505&gt;Limity!$D$8," Różnica wartości abonamentów za Usługę TD wariantów A i B ponad limit.","")&amp;
IF(M505&gt;Limity!$D$9," Abonament za zwiększenie przepustowości w Wariancie A ponad limit.","")&amp;
IF(S505&gt;Limity!$D$10," Abonament za zwiększenie przepustowości w Wariancie B ponad limit.","")&amp;
IF(J505=""," Nie wskazano PWR. ",IF(ISERROR(VLOOKUP(J505,'Listy punktów styku'!$B$11:$B$41,1,FALSE))," Nie wskazano PWR z listy.",""))&amp;
IF(P505=""," Nie wskazano FPS. ",IF(ISERROR(VLOOKUP(P505,'Listy punktów styku'!$B$44:$B$61,1,FALSE))," Nie wskazano FPS z listy.","")))</f>
        <v/>
      </c>
    </row>
    <row r="506" spans="1:22" x14ac:dyDescent="0.35">
      <c r="A506" s="122"/>
      <c r="B506" s="123"/>
      <c r="C506" s="124"/>
      <c r="D506" s="124"/>
      <c r="E506" s="125"/>
      <c r="F506" s="123"/>
      <c r="G506" s="126"/>
      <c r="H506" s="127"/>
      <c r="I506" s="128">
        <f t="shared" si="96"/>
        <v>0</v>
      </c>
      <c r="J506" s="129"/>
      <c r="K506" s="127"/>
      <c r="L506" s="130">
        <f t="shared" si="90"/>
        <v>0</v>
      </c>
      <c r="M506" s="131"/>
      <c r="N506" s="130">
        <f t="shared" si="91"/>
        <v>0</v>
      </c>
      <c r="O506" s="130">
        <f t="shared" si="92"/>
        <v>0</v>
      </c>
      <c r="P506" s="129"/>
      <c r="Q506" s="127"/>
      <c r="R506" s="130">
        <f t="shared" si="93"/>
        <v>0</v>
      </c>
      <c r="S506" s="127"/>
      <c r="T506" s="130">
        <f t="shared" si="94"/>
        <v>0</v>
      </c>
      <c r="U506" s="128">
        <f t="shared" si="95"/>
        <v>0</v>
      </c>
      <c r="V506" s="5" t="str">
        <f>IF(COUNTBLANK(G506:H506)+COUNTBLANK(J506:K506)+COUNTBLANK(M506:M506)+COUNTBLANK(P506:Q506)+COUNTBLANK(S506:S506)=8,"",
IF(G506&lt;Limity!$C$5," Data gotowości zbyt wczesna lub nie uzupełniona.","")&amp;
IF(G506&gt;Limity!$D$5," Data gotowości zbyt późna lub wypełnona nieprawidłowo.","")&amp;
IF(OR(ROUND(K506,2)&lt;=0,ROUND(Q506,2)&lt;=0,ROUND(M506,2)&lt;=0,ROUND(S506,2)&lt;=0,ROUND(H506,2)&lt;=0)," Co najmniej jedna wartość nie jest większa od zera.","")&amp;
IF(K506&gt;Limity!$D$6," Abonament za Usługę TD w Wariancie A ponad limit.","")&amp;
IF(Q506&gt;Limity!$D$7," Abonament za Usługę TD w Wariancie B ponad limit.","")&amp;
IF(Q506-K506&gt;Limity!$D$8," Różnica wartości abonamentów za Usługę TD wariantów A i B ponad limit.","")&amp;
IF(M506&gt;Limity!$D$9," Abonament za zwiększenie przepustowości w Wariancie A ponad limit.","")&amp;
IF(S506&gt;Limity!$D$10," Abonament za zwiększenie przepustowości w Wariancie B ponad limit.","")&amp;
IF(J506=""," Nie wskazano PWR. ",IF(ISERROR(VLOOKUP(J506,'Listy punktów styku'!$B$11:$B$41,1,FALSE))," Nie wskazano PWR z listy.",""))&amp;
IF(P506=""," Nie wskazano FPS. ",IF(ISERROR(VLOOKUP(P506,'Listy punktów styku'!$B$44:$B$61,1,FALSE))," Nie wskazano FPS z listy.","")))</f>
        <v/>
      </c>
    </row>
    <row r="507" spans="1:22" x14ac:dyDescent="0.35">
      <c r="A507" s="122"/>
      <c r="B507" s="123"/>
      <c r="C507" s="124"/>
      <c r="D507" s="124"/>
      <c r="E507" s="125"/>
      <c r="F507" s="123"/>
      <c r="G507" s="126"/>
      <c r="H507" s="127"/>
      <c r="I507" s="128">
        <f t="shared" si="96"/>
        <v>0</v>
      </c>
      <c r="J507" s="129"/>
      <c r="K507" s="127"/>
      <c r="L507" s="130">
        <f t="shared" si="90"/>
        <v>0</v>
      </c>
      <c r="M507" s="131"/>
      <c r="N507" s="130">
        <f t="shared" si="91"/>
        <v>0</v>
      </c>
      <c r="O507" s="130">
        <f t="shared" si="92"/>
        <v>0</v>
      </c>
      <c r="P507" s="129"/>
      <c r="Q507" s="127"/>
      <c r="R507" s="130">
        <f t="shared" si="93"/>
        <v>0</v>
      </c>
      <c r="S507" s="127"/>
      <c r="T507" s="130">
        <f t="shared" si="94"/>
        <v>0</v>
      </c>
      <c r="U507" s="128">
        <f t="shared" si="95"/>
        <v>0</v>
      </c>
      <c r="V507" s="5" t="str">
        <f>IF(COUNTBLANK(G507:H507)+COUNTBLANK(J507:K507)+COUNTBLANK(M507:M507)+COUNTBLANK(P507:Q507)+COUNTBLANK(S507:S507)=8,"",
IF(G507&lt;Limity!$C$5," Data gotowości zbyt wczesna lub nie uzupełniona.","")&amp;
IF(G507&gt;Limity!$D$5," Data gotowości zbyt późna lub wypełnona nieprawidłowo.","")&amp;
IF(OR(ROUND(K507,2)&lt;=0,ROUND(Q507,2)&lt;=0,ROUND(M507,2)&lt;=0,ROUND(S507,2)&lt;=0,ROUND(H507,2)&lt;=0)," Co najmniej jedna wartość nie jest większa od zera.","")&amp;
IF(K507&gt;Limity!$D$6," Abonament za Usługę TD w Wariancie A ponad limit.","")&amp;
IF(Q507&gt;Limity!$D$7," Abonament za Usługę TD w Wariancie B ponad limit.","")&amp;
IF(Q507-K507&gt;Limity!$D$8," Różnica wartości abonamentów za Usługę TD wariantów A i B ponad limit.","")&amp;
IF(M507&gt;Limity!$D$9," Abonament za zwiększenie przepustowości w Wariancie A ponad limit.","")&amp;
IF(S507&gt;Limity!$D$10," Abonament za zwiększenie przepustowości w Wariancie B ponad limit.","")&amp;
IF(J507=""," Nie wskazano PWR. ",IF(ISERROR(VLOOKUP(J507,'Listy punktów styku'!$B$11:$B$41,1,FALSE))," Nie wskazano PWR z listy.",""))&amp;
IF(P507=""," Nie wskazano FPS. ",IF(ISERROR(VLOOKUP(P507,'Listy punktów styku'!$B$44:$B$61,1,FALSE))," Nie wskazano FPS z listy.","")))</f>
        <v/>
      </c>
    </row>
    <row r="508" spans="1:22" x14ac:dyDescent="0.35">
      <c r="A508" s="122"/>
      <c r="B508" s="123"/>
      <c r="C508" s="124"/>
      <c r="D508" s="124"/>
      <c r="E508" s="125"/>
      <c r="F508" s="123"/>
      <c r="G508" s="126"/>
      <c r="H508" s="127"/>
      <c r="I508" s="128">
        <f t="shared" si="96"/>
        <v>0</v>
      </c>
      <c r="J508" s="129"/>
      <c r="K508" s="127"/>
      <c r="L508" s="130">
        <f t="shared" si="90"/>
        <v>0</v>
      </c>
      <c r="M508" s="131"/>
      <c r="N508" s="130">
        <f t="shared" si="91"/>
        <v>0</v>
      </c>
      <c r="O508" s="130">
        <f t="shared" si="92"/>
        <v>0</v>
      </c>
      <c r="P508" s="129"/>
      <c r="Q508" s="127"/>
      <c r="R508" s="130">
        <f t="shared" si="93"/>
        <v>0</v>
      </c>
      <c r="S508" s="127"/>
      <c r="T508" s="130">
        <f t="shared" si="94"/>
        <v>0</v>
      </c>
      <c r="U508" s="128">
        <f t="shared" si="95"/>
        <v>0</v>
      </c>
      <c r="V508" s="5" t="str">
        <f>IF(COUNTBLANK(G508:H508)+COUNTBLANK(J508:K508)+COUNTBLANK(M508:M508)+COUNTBLANK(P508:Q508)+COUNTBLANK(S508:S508)=8,"",
IF(G508&lt;Limity!$C$5," Data gotowości zbyt wczesna lub nie uzupełniona.","")&amp;
IF(G508&gt;Limity!$D$5," Data gotowości zbyt późna lub wypełnona nieprawidłowo.","")&amp;
IF(OR(ROUND(K508,2)&lt;=0,ROUND(Q508,2)&lt;=0,ROUND(M508,2)&lt;=0,ROUND(S508,2)&lt;=0,ROUND(H508,2)&lt;=0)," Co najmniej jedna wartość nie jest większa od zera.","")&amp;
IF(K508&gt;Limity!$D$6," Abonament za Usługę TD w Wariancie A ponad limit.","")&amp;
IF(Q508&gt;Limity!$D$7," Abonament za Usługę TD w Wariancie B ponad limit.","")&amp;
IF(Q508-K508&gt;Limity!$D$8," Różnica wartości abonamentów za Usługę TD wariantów A i B ponad limit.","")&amp;
IF(M508&gt;Limity!$D$9," Abonament za zwiększenie przepustowości w Wariancie A ponad limit.","")&amp;
IF(S508&gt;Limity!$D$10," Abonament za zwiększenie przepustowości w Wariancie B ponad limit.","")&amp;
IF(J508=""," Nie wskazano PWR. ",IF(ISERROR(VLOOKUP(J508,'Listy punktów styku'!$B$11:$B$41,1,FALSE))," Nie wskazano PWR z listy.",""))&amp;
IF(P508=""," Nie wskazano FPS. ",IF(ISERROR(VLOOKUP(P508,'Listy punktów styku'!$B$44:$B$61,1,FALSE))," Nie wskazano FPS z listy.","")))</f>
        <v/>
      </c>
    </row>
    <row r="509" spans="1:22" x14ac:dyDescent="0.35">
      <c r="A509" s="122"/>
      <c r="B509" s="123"/>
      <c r="C509" s="124"/>
      <c r="D509" s="124"/>
      <c r="E509" s="125"/>
      <c r="F509" s="123"/>
      <c r="G509" s="126"/>
      <c r="H509" s="127"/>
      <c r="I509" s="128">
        <f t="shared" si="96"/>
        <v>0</v>
      </c>
      <c r="J509" s="129"/>
      <c r="K509" s="127"/>
      <c r="L509" s="130">
        <f t="shared" si="90"/>
        <v>0</v>
      </c>
      <c r="M509" s="131"/>
      <c r="N509" s="130">
        <f t="shared" si="91"/>
        <v>0</v>
      </c>
      <c r="O509" s="130">
        <f t="shared" si="92"/>
        <v>0</v>
      </c>
      <c r="P509" s="129"/>
      <c r="Q509" s="127"/>
      <c r="R509" s="130">
        <f t="shared" si="93"/>
        <v>0</v>
      </c>
      <c r="S509" s="127"/>
      <c r="T509" s="130">
        <f t="shared" si="94"/>
        <v>0</v>
      </c>
      <c r="U509" s="128">
        <f t="shared" si="95"/>
        <v>0</v>
      </c>
      <c r="V509" s="5" t="str">
        <f>IF(COUNTBLANK(G509:H509)+COUNTBLANK(J509:K509)+COUNTBLANK(M509:M509)+COUNTBLANK(P509:Q509)+COUNTBLANK(S509:S509)=8,"",
IF(G509&lt;Limity!$C$5," Data gotowości zbyt wczesna lub nie uzupełniona.","")&amp;
IF(G509&gt;Limity!$D$5," Data gotowości zbyt późna lub wypełnona nieprawidłowo.","")&amp;
IF(OR(ROUND(K509,2)&lt;=0,ROUND(Q509,2)&lt;=0,ROUND(M509,2)&lt;=0,ROUND(S509,2)&lt;=0,ROUND(H509,2)&lt;=0)," Co najmniej jedna wartość nie jest większa od zera.","")&amp;
IF(K509&gt;Limity!$D$6," Abonament za Usługę TD w Wariancie A ponad limit.","")&amp;
IF(Q509&gt;Limity!$D$7," Abonament za Usługę TD w Wariancie B ponad limit.","")&amp;
IF(Q509-K509&gt;Limity!$D$8," Różnica wartości abonamentów za Usługę TD wariantów A i B ponad limit.","")&amp;
IF(M509&gt;Limity!$D$9," Abonament za zwiększenie przepustowości w Wariancie A ponad limit.","")&amp;
IF(S509&gt;Limity!$D$10," Abonament za zwiększenie przepustowości w Wariancie B ponad limit.","")&amp;
IF(J509=""," Nie wskazano PWR. ",IF(ISERROR(VLOOKUP(J509,'Listy punktów styku'!$B$11:$B$41,1,FALSE))," Nie wskazano PWR z listy.",""))&amp;
IF(P509=""," Nie wskazano FPS. ",IF(ISERROR(VLOOKUP(P509,'Listy punktów styku'!$B$44:$B$61,1,FALSE))," Nie wskazano FPS z listy.","")))</f>
        <v/>
      </c>
    </row>
    <row r="510" spans="1:22" x14ac:dyDescent="0.35">
      <c r="A510" s="122"/>
      <c r="B510" s="123"/>
      <c r="C510" s="124"/>
      <c r="D510" s="124"/>
      <c r="E510" s="125"/>
      <c r="F510" s="123"/>
      <c r="G510" s="126"/>
      <c r="H510" s="127"/>
      <c r="I510" s="128">
        <f t="shared" si="96"/>
        <v>0</v>
      </c>
      <c r="J510" s="129"/>
      <c r="K510" s="127"/>
      <c r="L510" s="130">
        <f t="shared" si="90"/>
        <v>0</v>
      </c>
      <c r="M510" s="131"/>
      <c r="N510" s="130">
        <f t="shared" si="91"/>
        <v>0</v>
      </c>
      <c r="O510" s="130">
        <f t="shared" si="92"/>
        <v>0</v>
      </c>
      <c r="P510" s="129"/>
      <c r="Q510" s="127"/>
      <c r="R510" s="130">
        <f t="shared" si="93"/>
        <v>0</v>
      </c>
      <c r="S510" s="127"/>
      <c r="T510" s="130">
        <f t="shared" si="94"/>
        <v>0</v>
      </c>
      <c r="U510" s="128">
        <f t="shared" si="95"/>
        <v>0</v>
      </c>
      <c r="V510" s="5" t="str">
        <f>IF(COUNTBLANK(G510:H510)+COUNTBLANK(J510:K510)+COUNTBLANK(M510:M510)+COUNTBLANK(P510:Q510)+COUNTBLANK(S510:S510)=8,"",
IF(G510&lt;Limity!$C$5," Data gotowości zbyt wczesna lub nie uzupełniona.","")&amp;
IF(G510&gt;Limity!$D$5," Data gotowości zbyt późna lub wypełnona nieprawidłowo.","")&amp;
IF(OR(ROUND(K510,2)&lt;=0,ROUND(Q510,2)&lt;=0,ROUND(M510,2)&lt;=0,ROUND(S510,2)&lt;=0,ROUND(H510,2)&lt;=0)," Co najmniej jedna wartość nie jest większa od zera.","")&amp;
IF(K510&gt;Limity!$D$6," Abonament za Usługę TD w Wariancie A ponad limit.","")&amp;
IF(Q510&gt;Limity!$D$7," Abonament za Usługę TD w Wariancie B ponad limit.","")&amp;
IF(Q510-K510&gt;Limity!$D$8," Różnica wartości abonamentów za Usługę TD wariantów A i B ponad limit.","")&amp;
IF(M510&gt;Limity!$D$9," Abonament za zwiększenie przepustowości w Wariancie A ponad limit.","")&amp;
IF(S510&gt;Limity!$D$10," Abonament za zwiększenie przepustowości w Wariancie B ponad limit.","")&amp;
IF(J510=""," Nie wskazano PWR. ",IF(ISERROR(VLOOKUP(J510,'Listy punktów styku'!$B$11:$B$41,1,FALSE))," Nie wskazano PWR z listy.",""))&amp;
IF(P510=""," Nie wskazano FPS. ",IF(ISERROR(VLOOKUP(P510,'Listy punktów styku'!$B$44:$B$61,1,FALSE))," Nie wskazano FPS z listy.","")))</f>
        <v/>
      </c>
    </row>
    <row r="511" spans="1:22" x14ac:dyDescent="0.35">
      <c r="A511" s="122"/>
      <c r="B511" s="123"/>
      <c r="C511" s="124"/>
      <c r="D511" s="124"/>
      <c r="E511" s="125"/>
      <c r="F511" s="123"/>
      <c r="G511" s="126"/>
      <c r="H511" s="127"/>
      <c r="I511" s="128">
        <f t="shared" si="96"/>
        <v>0</v>
      </c>
      <c r="J511" s="129"/>
      <c r="K511" s="127"/>
      <c r="L511" s="130">
        <f t="shared" si="90"/>
        <v>0</v>
      </c>
      <c r="M511" s="131"/>
      <c r="N511" s="130">
        <f t="shared" si="91"/>
        <v>0</v>
      </c>
      <c r="O511" s="130">
        <f t="shared" si="92"/>
        <v>0</v>
      </c>
      <c r="P511" s="129"/>
      <c r="Q511" s="127"/>
      <c r="R511" s="130">
        <f t="shared" si="93"/>
        <v>0</v>
      </c>
      <c r="S511" s="127"/>
      <c r="T511" s="130">
        <f t="shared" si="94"/>
        <v>0</v>
      </c>
      <c r="U511" s="128">
        <f t="shared" si="95"/>
        <v>0</v>
      </c>
      <c r="V511" s="5" t="str">
        <f>IF(COUNTBLANK(G511:H511)+COUNTBLANK(J511:K511)+COUNTBLANK(M511:M511)+COUNTBLANK(P511:Q511)+COUNTBLANK(S511:S511)=8,"",
IF(G511&lt;Limity!$C$5," Data gotowości zbyt wczesna lub nie uzupełniona.","")&amp;
IF(G511&gt;Limity!$D$5," Data gotowości zbyt późna lub wypełnona nieprawidłowo.","")&amp;
IF(OR(ROUND(K511,2)&lt;=0,ROUND(Q511,2)&lt;=0,ROUND(M511,2)&lt;=0,ROUND(S511,2)&lt;=0,ROUND(H511,2)&lt;=0)," Co najmniej jedna wartość nie jest większa od zera.","")&amp;
IF(K511&gt;Limity!$D$6," Abonament za Usługę TD w Wariancie A ponad limit.","")&amp;
IF(Q511&gt;Limity!$D$7," Abonament za Usługę TD w Wariancie B ponad limit.","")&amp;
IF(Q511-K511&gt;Limity!$D$8," Różnica wartości abonamentów za Usługę TD wariantów A i B ponad limit.","")&amp;
IF(M511&gt;Limity!$D$9," Abonament za zwiększenie przepustowości w Wariancie A ponad limit.","")&amp;
IF(S511&gt;Limity!$D$10," Abonament za zwiększenie przepustowości w Wariancie B ponad limit.","")&amp;
IF(J511=""," Nie wskazano PWR. ",IF(ISERROR(VLOOKUP(J511,'Listy punktów styku'!$B$11:$B$41,1,FALSE))," Nie wskazano PWR z listy.",""))&amp;
IF(P511=""," Nie wskazano FPS. ",IF(ISERROR(VLOOKUP(P511,'Listy punktów styku'!$B$44:$B$61,1,FALSE))," Nie wskazano FPS z listy.","")))</f>
        <v/>
      </c>
    </row>
    <row r="512" spans="1:22" x14ac:dyDescent="0.35">
      <c r="A512" s="122"/>
      <c r="B512" s="123"/>
      <c r="C512" s="124"/>
      <c r="D512" s="124"/>
      <c r="E512" s="125"/>
      <c r="F512" s="123"/>
      <c r="G512" s="126"/>
      <c r="H512" s="127"/>
      <c r="I512" s="128">
        <f t="shared" si="96"/>
        <v>0</v>
      </c>
      <c r="J512" s="129"/>
      <c r="K512" s="127"/>
      <c r="L512" s="130">
        <f t="shared" si="90"/>
        <v>0</v>
      </c>
      <c r="M512" s="131"/>
      <c r="N512" s="130">
        <f t="shared" si="91"/>
        <v>0</v>
      </c>
      <c r="O512" s="130">
        <f t="shared" si="92"/>
        <v>0</v>
      </c>
      <c r="P512" s="129"/>
      <c r="Q512" s="127"/>
      <c r="R512" s="130">
        <f t="shared" si="93"/>
        <v>0</v>
      </c>
      <c r="S512" s="127"/>
      <c r="T512" s="130">
        <f t="shared" si="94"/>
        <v>0</v>
      </c>
      <c r="U512" s="128">
        <f t="shared" si="95"/>
        <v>0</v>
      </c>
      <c r="V512" s="5" t="str">
        <f>IF(COUNTBLANK(G512:H512)+COUNTBLANK(J512:K512)+COUNTBLANK(M512:M512)+COUNTBLANK(P512:Q512)+COUNTBLANK(S512:S512)=8,"",
IF(G512&lt;Limity!$C$5," Data gotowości zbyt wczesna lub nie uzupełniona.","")&amp;
IF(G512&gt;Limity!$D$5," Data gotowości zbyt późna lub wypełnona nieprawidłowo.","")&amp;
IF(OR(ROUND(K512,2)&lt;=0,ROUND(Q512,2)&lt;=0,ROUND(M512,2)&lt;=0,ROUND(S512,2)&lt;=0,ROUND(H512,2)&lt;=0)," Co najmniej jedna wartość nie jest większa od zera.","")&amp;
IF(K512&gt;Limity!$D$6," Abonament za Usługę TD w Wariancie A ponad limit.","")&amp;
IF(Q512&gt;Limity!$D$7," Abonament za Usługę TD w Wariancie B ponad limit.","")&amp;
IF(Q512-K512&gt;Limity!$D$8," Różnica wartości abonamentów za Usługę TD wariantów A i B ponad limit.","")&amp;
IF(M512&gt;Limity!$D$9," Abonament za zwiększenie przepustowości w Wariancie A ponad limit.","")&amp;
IF(S512&gt;Limity!$D$10," Abonament za zwiększenie przepustowości w Wariancie B ponad limit.","")&amp;
IF(J512=""," Nie wskazano PWR. ",IF(ISERROR(VLOOKUP(J512,'Listy punktów styku'!$B$11:$B$41,1,FALSE))," Nie wskazano PWR z listy.",""))&amp;
IF(P512=""," Nie wskazano FPS. ",IF(ISERROR(VLOOKUP(P512,'Listy punktów styku'!$B$44:$B$61,1,FALSE))," Nie wskazano FPS z listy.","")))</f>
        <v/>
      </c>
    </row>
    <row r="513" spans="1:22" x14ac:dyDescent="0.35">
      <c r="A513" s="122"/>
      <c r="B513" s="123"/>
      <c r="C513" s="124"/>
      <c r="D513" s="124"/>
      <c r="E513" s="125"/>
      <c r="F513" s="123"/>
      <c r="G513" s="126"/>
      <c r="H513" s="127"/>
      <c r="I513" s="128">
        <f t="shared" si="96"/>
        <v>0</v>
      </c>
      <c r="J513" s="129"/>
      <c r="K513" s="127"/>
      <c r="L513" s="130">
        <f t="shared" si="90"/>
        <v>0</v>
      </c>
      <c r="M513" s="131"/>
      <c r="N513" s="130">
        <f t="shared" si="91"/>
        <v>0</v>
      </c>
      <c r="O513" s="130">
        <f t="shared" si="92"/>
        <v>0</v>
      </c>
      <c r="P513" s="129"/>
      <c r="Q513" s="127"/>
      <c r="R513" s="130">
        <f t="shared" si="93"/>
        <v>0</v>
      </c>
      <c r="S513" s="127"/>
      <c r="T513" s="130">
        <f t="shared" si="94"/>
        <v>0</v>
      </c>
      <c r="U513" s="128">
        <f t="shared" si="95"/>
        <v>0</v>
      </c>
      <c r="V513" s="5" t="str">
        <f>IF(COUNTBLANK(G513:H513)+COUNTBLANK(J513:K513)+COUNTBLANK(M513:M513)+COUNTBLANK(P513:Q513)+COUNTBLANK(S513:S513)=8,"",
IF(G513&lt;Limity!$C$5," Data gotowości zbyt wczesna lub nie uzupełniona.","")&amp;
IF(G513&gt;Limity!$D$5," Data gotowości zbyt późna lub wypełnona nieprawidłowo.","")&amp;
IF(OR(ROUND(K513,2)&lt;=0,ROUND(Q513,2)&lt;=0,ROUND(M513,2)&lt;=0,ROUND(S513,2)&lt;=0,ROUND(H513,2)&lt;=0)," Co najmniej jedna wartość nie jest większa od zera.","")&amp;
IF(K513&gt;Limity!$D$6," Abonament za Usługę TD w Wariancie A ponad limit.","")&amp;
IF(Q513&gt;Limity!$D$7," Abonament za Usługę TD w Wariancie B ponad limit.","")&amp;
IF(Q513-K513&gt;Limity!$D$8," Różnica wartości abonamentów za Usługę TD wariantów A i B ponad limit.","")&amp;
IF(M513&gt;Limity!$D$9," Abonament za zwiększenie przepustowości w Wariancie A ponad limit.","")&amp;
IF(S513&gt;Limity!$D$10," Abonament za zwiększenie przepustowości w Wariancie B ponad limit.","")&amp;
IF(J513=""," Nie wskazano PWR. ",IF(ISERROR(VLOOKUP(J513,'Listy punktów styku'!$B$11:$B$41,1,FALSE))," Nie wskazano PWR z listy.",""))&amp;
IF(P513=""," Nie wskazano FPS. ",IF(ISERROR(VLOOKUP(P513,'Listy punktów styku'!$B$44:$B$61,1,FALSE))," Nie wskazano FPS z listy.","")))</f>
        <v/>
      </c>
    </row>
    <row r="514" spans="1:22" x14ac:dyDescent="0.35">
      <c r="A514" s="122"/>
      <c r="B514" s="123"/>
      <c r="C514" s="124"/>
      <c r="D514" s="124"/>
      <c r="E514" s="125"/>
      <c r="F514" s="123"/>
      <c r="G514" s="126"/>
      <c r="H514" s="127"/>
      <c r="I514" s="128">
        <f t="shared" si="96"/>
        <v>0</v>
      </c>
      <c r="J514" s="129"/>
      <c r="K514" s="127"/>
      <c r="L514" s="130">
        <f t="shared" si="90"/>
        <v>0</v>
      </c>
      <c r="M514" s="131"/>
      <c r="N514" s="130">
        <f t="shared" si="91"/>
        <v>0</v>
      </c>
      <c r="O514" s="130">
        <f t="shared" si="92"/>
        <v>0</v>
      </c>
      <c r="P514" s="129"/>
      <c r="Q514" s="127"/>
      <c r="R514" s="130">
        <f t="shared" si="93"/>
        <v>0</v>
      </c>
      <c r="S514" s="127"/>
      <c r="T514" s="130">
        <f t="shared" si="94"/>
        <v>0</v>
      </c>
      <c r="U514" s="128">
        <f t="shared" si="95"/>
        <v>0</v>
      </c>
      <c r="V514" s="5" t="str">
        <f>IF(COUNTBLANK(G514:H514)+COUNTBLANK(J514:K514)+COUNTBLANK(M514:M514)+COUNTBLANK(P514:Q514)+COUNTBLANK(S514:S514)=8,"",
IF(G514&lt;Limity!$C$5," Data gotowości zbyt wczesna lub nie uzupełniona.","")&amp;
IF(G514&gt;Limity!$D$5," Data gotowości zbyt późna lub wypełnona nieprawidłowo.","")&amp;
IF(OR(ROUND(K514,2)&lt;=0,ROUND(Q514,2)&lt;=0,ROUND(M514,2)&lt;=0,ROUND(S514,2)&lt;=0,ROUND(H514,2)&lt;=0)," Co najmniej jedna wartość nie jest większa od zera.","")&amp;
IF(K514&gt;Limity!$D$6," Abonament za Usługę TD w Wariancie A ponad limit.","")&amp;
IF(Q514&gt;Limity!$D$7," Abonament za Usługę TD w Wariancie B ponad limit.","")&amp;
IF(Q514-K514&gt;Limity!$D$8," Różnica wartości abonamentów za Usługę TD wariantów A i B ponad limit.","")&amp;
IF(M514&gt;Limity!$D$9," Abonament za zwiększenie przepustowości w Wariancie A ponad limit.","")&amp;
IF(S514&gt;Limity!$D$10," Abonament za zwiększenie przepustowości w Wariancie B ponad limit.","")&amp;
IF(J514=""," Nie wskazano PWR. ",IF(ISERROR(VLOOKUP(J514,'Listy punktów styku'!$B$11:$B$41,1,FALSE))," Nie wskazano PWR z listy.",""))&amp;
IF(P514=""," Nie wskazano FPS. ",IF(ISERROR(VLOOKUP(P514,'Listy punktów styku'!$B$44:$B$61,1,FALSE))," Nie wskazano FPS z listy.","")))</f>
        <v/>
      </c>
    </row>
    <row r="515" spans="1:22" x14ac:dyDescent="0.35">
      <c r="A515" s="122"/>
      <c r="B515" s="123"/>
      <c r="C515" s="124"/>
      <c r="D515" s="124"/>
      <c r="E515" s="125"/>
      <c r="F515" s="123"/>
      <c r="G515" s="126"/>
      <c r="H515" s="127"/>
      <c r="I515" s="128">
        <f t="shared" si="96"/>
        <v>0</v>
      </c>
      <c r="J515" s="129"/>
      <c r="K515" s="127"/>
      <c r="L515" s="130">
        <f t="shared" si="90"/>
        <v>0</v>
      </c>
      <c r="M515" s="131"/>
      <c r="N515" s="130">
        <f t="shared" si="91"/>
        <v>0</v>
      </c>
      <c r="O515" s="130">
        <f t="shared" si="92"/>
        <v>0</v>
      </c>
      <c r="P515" s="129"/>
      <c r="Q515" s="127"/>
      <c r="R515" s="130">
        <f t="shared" si="93"/>
        <v>0</v>
      </c>
      <c r="S515" s="127"/>
      <c r="T515" s="130">
        <f t="shared" si="94"/>
        <v>0</v>
      </c>
      <c r="U515" s="128">
        <f t="shared" si="95"/>
        <v>0</v>
      </c>
      <c r="V515" s="5" t="str">
        <f>IF(COUNTBLANK(G515:H515)+COUNTBLANK(J515:K515)+COUNTBLANK(M515:M515)+COUNTBLANK(P515:Q515)+COUNTBLANK(S515:S515)=8,"",
IF(G515&lt;Limity!$C$5," Data gotowości zbyt wczesna lub nie uzupełniona.","")&amp;
IF(G515&gt;Limity!$D$5," Data gotowości zbyt późna lub wypełnona nieprawidłowo.","")&amp;
IF(OR(ROUND(K515,2)&lt;=0,ROUND(Q515,2)&lt;=0,ROUND(M515,2)&lt;=0,ROUND(S515,2)&lt;=0,ROUND(H515,2)&lt;=0)," Co najmniej jedna wartość nie jest większa od zera.","")&amp;
IF(K515&gt;Limity!$D$6," Abonament za Usługę TD w Wariancie A ponad limit.","")&amp;
IF(Q515&gt;Limity!$D$7," Abonament za Usługę TD w Wariancie B ponad limit.","")&amp;
IF(Q515-K515&gt;Limity!$D$8," Różnica wartości abonamentów za Usługę TD wariantów A i B ponad limit.","")&amp;
IF(M515&gt;Limity!$D$9," Abonament za zwiększenie przepustowości w Wariancie A ponad limit.","")&amp;
IF(S515&gt;Limity!$D$10," Abonament za zwiększenie przepustowości w Wariancie B ponad limit.","")&amp;
IF(J515=""," Nie wskazano PWR. ",IF(ISERROR(VLOOKUP(J515,'Listy punktów styku'!$B$11:$B$41,1,FALSE))," Nie wskazano PWR z listy.",""))&amp;
IF(P515=""," Nie wskazano FPS. ",IF(ISERROR(VLOOKUP(P515,'Listy punktów styku'!$B$44:$B$61,1,FALSE))," Nie wskazano FPS z listy.","")))</f>
        <v/>
      </c>
    </row>
    <row r="516" spans="1:22" x14ac:dyDescent="0.35">
      <c r="A516" s="122"/>
      <c r="B516" s="123"/>
      <c r="C516" s="124"/>
      <c r="D516" s="124"/>
      <c r="E516" s="125"/>
      <c r="F516" s="123"/>
      <c r="G516" s="126"/>
      <c r="H516" s="127"/>
      <c r="I516" s="128">
        <f t="shared" si="96"/>
        <v>0</v>
      </c>
      <c r="J516" s="129"/>
      <c r="K516" s="127"/>
      <c r="L516" s="130">
        <f t="shared" si="90"/>
        <v>0</v>
      </c>
      <c r="M516" s="131"/>
      <c r="N516" s="130">
        <f t="shared" si="91"/>
        <v>0</v>
      </c>
      <c r="O516" s="130">
        <f t="shared" si="92"/>
        <v>0</v>
      </c>
      <c r="P516" s="129"/>
      <c r="Q516" s="127"/>
      <c r="R516" s="130">
        <f t="shared" si="93"/>
        <v>0</v>
      </c>
      <c r="S516" s="127"/>
      <c r="T516" s="130">
        <f t="shared" si="94"/>
        <v>0</v>
      </c>
      <c r="U516" s="128">
        <f t="shared" si="95"/>
        <v>0</v>
      </c>
      <c r="V516" s="5" t="str">
        <f>IF(COUNTBLANK(G516:H516)+COUNTBLANK(J516:K516)+COUNTBLANK(M516:M516)+COUNTBLANK(P516:Q516)+COUNTBLANK(S516:S516)=8,"",
IF(G516&lt;Limity!$C$5," Data gotowości zbyt wczesna lub nie uzupełniona.","")&amp;
IF(G516&gt;Limity!$D$5," Data gotowości zbyt późna lub wypełnona nieprawidłowo.","")&amp;
IF(OR(ROUND(K516,2)&lt;=0,ROUND(Q516,2)&lt;=0,ROUND(M516,2)&lt;=0,ROUND(S516,2)&lt;=0,ROUND(H516,2)&lt;=0)," Co najmniej jedna wartość nie jest większa od zera.","")&amp;
IF(K516&gt;Limity!$D$6," Abonament za Usługę TD w Wariancie A ponad limit.","")&amp;
IF(Q516&gt;Limity!$D$7," Abonament za Usługę TD w Wariancie B ponad limit.","")&amp;
IF(Q516-K516&gt;Limity!$D$8," Różnica wartości abonamentów za Usługę TD wariantów A i B ponad limit.","")&amp;
IF(M516&gt;Limity!$D$9," Abonament za zwiększenie przepustowości w Wariancie A ponad limit.","")&amp;
IF(S516&gt;Limity!$D$10," Abonament za zwiększenie przepustowości w Wariancie B ponad limit.","")&amp;
IF(J516=""," Nie wskazano PWR. ",IF(ISERROR(VLOOKUP(J516,'Listy punktów styku'!$B$11:$B$41,1,FALSE))," Nie wskazano PWR z listy.",""))&amp;
IF(P516=""," Nie wskazano FPS. ",IF(ISERROR(VLOOKUP(P516,'Listy punktów styku'!$B$44:$B$61,1,FALSE))," Nie wskazano FPS z listy.","")))</f>
        <v/>
      </c>
    </row>
    <row r="517" spans="1:22" x14ac:dyDescent="0.35">
      <c r="A517" s="122"/>
      <c r="B517" s="123"/>
      <c r="C517" s="124"/>
      <c r="D517" s="124"/>
      <c r="E517" s="125"/>
      <c r="F517" s="123"/>
      <c r="G517" s="126"/>
      <c r="H517" s="127"/>
      <c r="I517" s="128">
        <f t="shared" si="96"/>
        <v>0</v>
      </c>
      <c r="J517" s="129"/>
      <c r="K517" s="127"/>
      <c r="L517" s="130">
        <f t="shared" si="90"/>
        <v>0</v>
      </c>
      <c r="M517" s="131"/>
      <c r="N517" s="130">
        <f t="shared" si="91"/>
        <v>0</v>
      </c>
      <c r="O517" s="130">
        <f t="shared" si="92"/>
        <v>0</v>
      </c>
      <c r="P517" s="129"/>
      <c r="Q517" s="127"/>
      <c r="R517" s="130">
        <f t="shared" si="93"/>
        <v>0</v>
      </c>
      <c r="S517" s="127"/>
      <c r="T517" s="130">
        <f t="shared" si="94"/>
        <v>0</v>
      </c>
      <c r="U517" s="128">
        <f t="shared" si="95"/>
        <v>0</v>
      </c>
      <c r="V517" s="5" t="str">
        <f>IF(COUNTBLANK(G517:H517)+COUNTBLANK(J517:K517)+COUNTBLANK(M517:M517)+COUNTBLANK(P517:Q517)+COUNTBLANK(S517:S517)=8,"",
IF(G517&lt;Limity!$C$5," Data gotowości zbyt wczesna lub nie uzupełniona.","")&amp;
IF(G517&gt;Limity!$D$5," Data gotowości zbyt późna lub wypełnona nieprawidłowo.","")&amp;
IF(OR(ROUND(K517,2)&lt;=0,ROUND(Q517,2)&lt;=0,ROUND(M517,2)&lt;=0,ROUND(S517,2)&lt;=0,ROUND(H517,2)&lt;=0)," Co najmniej jedna wartość nie jest większa od zera.","")&amp;
IF(K517&gt;Limity!$D$6," Abonament za Usługę TD w Wariancie A ponad limit.","")&amp;
IF(Q517&gt;Limity!$D$7," Abonament za Usługę TD w Wariancie B ponad limit.","")&amp;
IF(Q517-K517&gt;Limity!$D$8," Różnica wartości abonamentów za Usługę TD wariantów A i B ponad limit.","")&amp;
IF(M517&gt;Limity!$D$9," Abonament za zwiększenie przepustowości w Wariancie A ponad limit.","")&amp;
IF(S517&gt;Limity!$D$10," Abonament za zwiększenie przepustowości w Wariancie B ponad limit.","")&amp;
IF(J517=""," Nie wskazano PWR. ",IF(ISERROR(VLOOKUP(J517,'Listy punktów styku'!$B$11:$B$41,1,FALSE))," Nie wskazano PWR z listy.",""))&amp;
IF(P517=""," Nie wskazano FPS. ",IF(ISERROR(VLOOKUP(P517,'Listy punktów styku'!$B$44:$B$61,1,FALSE))," Nie wskazano FPS z listy.","")))</f>
        <v/>
      </c>
    </row>
    <row r="518" spans="1:22" x14ac:dyDescent="0.35">
      <c r="A518" s="122"/>
      <c r="B518" s="123"/>
      <c r="C518" s="124"/>
      <c r="D518" s="124"/>
      <c r="E518" s="125"/>
      <c r="F518" s="123"/>
      <c r="G518" s="126"/>
      <c r="H518" s="127"/>
      <c r="I518" s="128">
        <f t="shared" si="96"/>
        <v>0</v>
      </c>
      <c r="J518" s="129"/>
      <c r="K518" s="127"/>
      <c r="L518" s="130">
        <f t="shared" si="90"/>
        <v>0</v>
      </c>
      <c r="M518" s="131"/>
      <c r="N518" s="130">
        <f t="shared" si="91"/>
        <v>0</v>
      </c>
      <c r="O518" s="130">
        <f t="shared" si="92"/>
        <v>0</v>
      </c>
      <c r="P518" s="129"/>
      <c r="Q518" s="127"/>
      <c r="R518" s="130">
        <f t="shared" si="93"/>
        <v>0</v>
      </c>
      <c r="S518" s="127"/>
      <c r="T518" s="130">
        <f t="shared" si="94"/>
        <v>0</v>
      </c>
      <c r="U518" s="128">
        <f t="shared" si="95"/>
        <v>0</v>
      </c>
      <c r="V518" s="5" t="str">
        <f>IF(COUNTBLANK(G518:H518)+COUNTBLANK(J518:K518)+COUNTBLANK(M518:M518)+COUNTBLANK(P518:Q518)+COUNTBLANK(S518:S518)=8,"",
IF(G518&lt;Limity!$C$5," Data gotowości zbyt wczesna lub nie uzupełniona.","")&amp;
IF(G518&gt;Limity!$D$5," Data gotowości zbyt późna lub wypełnona nieprawidłowo.","")&amp;
IF(OR(ROUND(K518,2)&lt;=0,ROUND(Q518,2)&lt;=0,ROUND(M518,2)&lt;=0,ROUND(S518,2)&lt;=0,ROUND(H518,2)&lt;=0)," Co najmniej jedna wartość nie jest większa od zera.","")&amp;
IF(K518&gt;Limity!$D$6," Abonament za Usługę TD w Wariancie A ponad limit.","")&amp;
IF(Q518&gt;Limity!$D$7," Abonament za Usługę TD w Wariancie B ponad limit.","")&amp;
IF(Q518-K518&gt;Limity!$D$8," Różnica wartości abonamentów za Usługę TD wariantów A i B ponad limit.","")&amp;
IF(M518&gt;Limity!$D$9," Abonament za zwiększenie przepustowości w Wariancie A ponad limit.","")&amp;
IF(S518&gt;Limity!$D$10," Abonament za zwiększenie przepustowości w Wariancie B ponad limit.","")&amp;
IF(J518=""," Nie wskazano PWR. ",IF(ISERROR(VLOOKUP(J518,'Listy punktów styku'!$B$11:$B$41,1,FALSE))," Nie wskazano PWR z listy.",""))&amp;
IF(P518=""," Nie wskazano FPS. ",IF(ISERROR(VLOOKUP(P518,'Listy punktów styku'!$B$44:$B$61,1,FALSE))," Nie wskazano FPS z listy.","")))</f>
        <v/>
      </c>
    </row>
    <row r="519" spans="1:22" x14ac:dyDescent="0.35">
      <c r="A519" s="122"/>
      <c r="B519" s="123"/>
      <c r="C519" s="124"/>
      <c r="D519" s="124"/>
      <c r="E519" s="125"/>
      <c r="F519" s="123"/>
      <c r="G519" s="126"/>
      <c r="H519" s="127"/>
      <c r="I519" s="128">
        <f t="shared" si="96"/>
        <v>0</v>
      </c>
      <c r="J519" s="129"/>
      <c r="K519" s="127"/>
      <c r="L519" s="130">
        <f t="shared" si="90"/>
        <v>0</v>
      </c>
      <c r="M519" s="131"/>
      <c r="N519" s="130">
        <f t="shared" si="91"/>
        <v>0</v>
      </c>
      <c r="O519" s="130">
        <f t="shared" si="92"/>
        <v>0</v>
      </c>
      <c r="P519" s="129"/>
      <c r="Q519" s="127"/>
      <c r="R519" s="130">
        <f t="shared" si="93"/>
        <v>0</v>
      </c>
      <c r="S519" s="127"/>
      <c r="T519" s="130">
        <f t="shared" si="94"/>
        <v>0</v>
      </c>
      <c r="U519" s="128">
        <f t="shared" si="95"/>
        <v>0</v>
      </c>
      <c r="V519" s="5" t="str">
        <f>IF(COUNTBLANK(G519:H519)+COUNTBLANK(J519:K519)+COUNTBLANK(M519:M519)+COUNTBLANK(P519:Q519)+COUNTBLANK(S519:S519)=8,"",
IF(G519&lt;Limity!$C$5," Data gotowości zbyt wczesna lub nie uzupełniona.","")&amp;
IF(G519&gt;Limity!$D$5," Data gotowości zbyt późna lub wypełnona nieprawidłowo.","")&amp;
IF(OR(ROUND(K519,2)&lt;=0,ROUND(Q519,2)&lt;=0,ROUND(M519,2)&lt;=0,ROUND(S519,2)&lt;=0,ROUND(H519,2)&lt;=0)," Co najmniej jedna wartość nie jest większa od zera.","")&amp;
IF(K519&gt;Limity!$D$6," Abonament za Usługę TD w Wariancie A ponad limit.","")&amp;
IF(Q519&gt;Limity!$D$7," Abonament za Usługę TD w Wariancie B ponad limit.","")&amp;
IF(Q519-K519&gt;Limity!$D$8," Różnica wartości abonamentów za Usługę TD wariantów A i B ponad limit.","")&amp;
IF(M519&gt;Limity!$D$9," Abonament za zwiększenie przepustowości w Wariancie A ponad limit.","")&amp;
IF(S519&gt;Limity!$D$10," Abonament za zwiększenie przepustowości w Wariancie B ponad limit.","")&amp;
IF(J519=""," Nie wskazano PWR. ",IF(ISERROR(VLOOKUP(J519,'Listy punktów styku'!$B$11:$B$41,1,FALSE))," Nie wskazano PWR z listy.",""))&amp;
IF(P519=""," Nie wskazano FPS. ",IF(ISERROR(VLOOKUP(P519,'Listy punktów styku'!$B$44:$B$61,1,FALSE))," Nie wskazano FPS z listy.","")))</f>
        <v/>
      </c>
    </row>
    <row r="520" spans="1:22" x14ac:dyDescent="0.35">
      <c r="A520" s="122"/>
      <c r="B520" s="123"/>
      <c r="C520" s="124"/>
      <c r="D520" s="124"/>
      <c r="E520" s="125"/>
      <c r="F520" s="123"/>
      <c r="G520" s="126"/>
      <c r="H520" s="127"/>
      <c r="I520" s="128">
        <f t="shared" si="96"/>
        <v>0</v>
      </c>
      <c r="J520" s="129"/>
      <c r="K520" s="127"/>
      <c r="L520" s="130">
        <f t="shared" si="90"/>
        <v>0</v>
      </c>
      <c r="M520" s="131"/>
      <c r="N520" s="130">
        <f t="shared" si="91"/>
        <v>0</v>
      </c>
      <c r="O520" s="130">
        <f t="shared" si="92"/>
        <v>0</v>
      </c>
      <c r="P520" s="129"/>
      <c r="Q520" s="127"/>
      <c r="R520" s="130">
        <f t="shared" si="93"/>
        <v>0</v>
      </c>
      <c r="S520" s="127"/>
      <c r="T520" s="130">
        <f t="shared" si="94"/>
        <v>0</v>
      </c>
      <c r="U520" s="128">
        <f t="shared" si="95"/>
        <v>0</v>
      </c>
      <c r="V520" s="5" t="str">
        <f>IF(COUNTBLANK(G520:H520)+COUNTBLANK(J520:K520)+COUNTBLANK(M520:M520)+COUNTBLANK(P520:Q520)+COUNTBLANK(S520:S520)=8,"",
IF(G520&lt;Limity!$C$5," Data gotowości zbyt wczesna lub nie uzupełniona.","")&amp;
IF(G520&gt;Limity!$D$5," Data gotowości zbyt późna lub wypełnona nieprawidłowo.","")&amp;
IF(OR(ROUND(K520,2)&lt;=0,ROUND(Q520,2)&lt;=0,ROUND(M520,2)&lt;=0,ROUND(S520,2)&lt;=0,ROUND(H520,2)&lt;=0)," Co najmniej jedna wartość nie jest większa od zera.","")&amp;
IF(K520&gt;Limity!$D$6," Abonament za Usługę TD w Wariancie A ponad limit.","")&amp;
IF(Q520&gt;Limity!$D$7," Abonament za Usługę TD w Wariancie B ponad limit.","")&amp;
IF(Q520-K520&gt;Limity!$D$8," Różnica wartości abonamentów za Usługę TD wariantów A i B ponad limit.","")&amp;
IF(M520&gt;Limity!$D$9," Abonament za zwiększenie przepustowości w Wariancie A ponad limit.","")&amp;
IF(S520&gt;Limity!$D$10," Abonament za zwiększenie przepustowości w Wariancie B ponad limit.","")&amp;
IF(J520=""," Nie wskazano PWR. ",IF(ISERROR(VLOOKUP(J520,'Listy punktów styku'!$B$11:$B$41,1,FALSE))," Nie wskazano PWR z listy.",""))&amp;
IF(P520=""," Nie wskazano FPS. ",IF(ISERROR(VLOOKUP(P520,'Listy punktów styku'!$B$44:$B$61,1,FALSE))," Nie wskazano FPS z listy.","")))</f>
        <v/>
      </c>
    </row>
    <row r="521" spans="1:22" x14ac:dyDescent="0.35">
      <c r="A521" s="122"/>
      <c r="B521" s="123"/>
      <c r="C521" s="124"/>
      <c r="D521" s="124"/>
      <c r="E521" s="125"/>
      <c r="F521" s="123"/>
      <c r="G521" s="126"/>
      <c r="H521" s="127"/>
      <c r="I521" s="128">
        <f t="shared" si="96"/>
        <v>0</v>
      </c>
      <c r="J521" s="129"/>
      <c r="K521" s="127"/>
      <c r="L521" s="130">
        <f t="shared" si="90"/>
        <v>0</v>
      </c>
      <c r="M521" s="131"/>
      <c r="N521" s="130">
        <f t="shared" si="91"/>
        <v>0</v>
      </c>
      <c r="O521" s="130">
        <f t="shared" si="92"/>
        <v>0</v>
      </c>
      <c r="P521" s="129"/>
      <c r="Q521" s="127"/>
      <c r="R521" s="130">
        <f t="shared" si="93"/>
        <v>0</v>
      </c>
      <c r="S521" s="127"/>
      <c r="T521" s="130">
        <f t="shared" si="94"/>
        <v>0</v>
      </c>
      <c r="U521" s="128">
        <f t="shared" si="95"/>
        <v>0</v>
      </c>
      <c r="V521" s="5" t="str">
        <f>IF(COUNTBLANK(G521:H521)+COUNTBLANK(J521:K521)+COUNTBLANK(M521:M521)+COUNTBLANK(P521:Q521)+COUNTBLANK(S521:S521)=8,"",
IF(G521&lt;Limity!$C$5," Data gotowości zbyt wczesna lub nie uzupełniona.","")&amp;
IF(G521&gt;Limity!$D$5," Data gotowości zbyt późna lub wypełnona nieprawidłowo.","")&amp;
IF(OR(ROUND(K521,2)&lt;=0,ROUND(Q521,2)&lt;=0,ROUND(M521,2)&lt;=0,ROUND(S521,2)&lt;=0,ROUND(H521,2)&lt;=0)," Co najmniej jedna wartość nie jest większa od zera.","")&amp;
IF(K521&gt;Limity!$D$6," Abonament za Usługę TD w Wariancie A ponad limit.","")&amp;
IF(Q521&gt;Limity!$D$7," Abonament za Usługę TD w Wariancie B ponad limit.","")&amp;
IF(Q521-K521&gt;Limity!$D$8," Różnica wartości abonamentów za Usługę TD wariantów A i B ponad limit.","")&amp;
IF(M521&gt;Limity!$D$9," Abonament za zwiększenie przepustowości w Wariancie A ponad limit.","")&amp;
IF(S521&gt;Limity!$D$10," Abonament za zwiększenie przepustowości w Wariancie B ponad limit.","")&amp;
IF(J521=""," Nie wskazano PWR. ",IF(ISERROR(VLOOKUP(J521,'Listy punktów styku'!$B$11:$B$41,1,FALSE))," Nie wskazano PWR z listy.",""))&amp;
IF(P521=""," Nie wskazano FPS. ",IF(ISERROR(VLOOKUP(P521,'Listy punktów styku'!$B$44:$B$61,1,FALSE))," Nie wskazano FPS z listy.","")))</f>
        <v/>
      </c>
    </row>
    <row r="522" spans="1:22" x14ac:dyDescent="0.35">
      <c r="A522" s="122"/>
      <c r="B522" s="123"/>
      <c r="C522" s="124"/>
      <c r="D522" s="124"/>
      <c r="E522" s="125"/>
      <c r="F522" s="123"/>
      <c r="G522" s="126"/>
      <c r="H522" s="127"/>
      <c r="I522" s="128">
        <f t="shared" si="96"/>
        <v>0</v>
      </c>
      <c r="J522" s="129"/>
      <c r="K522" s="127"/>
      <c r="L522" s="130">
        <f t="shared" si="90"/>
        <v>0</v>
      </c>
      <c r="M522" s="131"/>
      <c r="N522" s="130">
        <f t="shared" si="91"/>
        <v>0</v>
      </c>
      <c r="O522" s="130">
        <f t="shared" si="92"/>
        <v>0</v>
      </c>
      <c r="P522" s="129"/>
      <c r="Q522" s="127"/>
      <c r="R522" s="130">
        <f t="shared" si="93"/>
        <v>0</v>
      </c>
      <c r="S522" s="127"/>
      <c r="T522" s="130">
        <f t="shared" si="94"/>
        <v>0</v>
      </c>
      <c r="U522" s="128">
        <f t="shared" si="95"/>
        <v>0</v>
      </c>
      <c r="V522" s="5" t="str">
        <f>IF(COUNTBLANK(G522:H522)+COUNTBLANK(J522:K522)+COUNTBLANK(M522:M522)+COUNTBLANK(P522:Q522)+COUNTBLANK(S522:S522)=8,"",
IF(G522&lt;Limity!$C$5," Data gotowości zbyt wczesna lub nie uzupełniona.","")&amp;
IF(G522&gt;Limity!$D$5," Data gotowości zbyt późna lub wypełnona nieprawidłowo.","")&amp;
IF(OR(ROUND(K522,2)&lt;=0,ROUND(Q522,2)&lt;=0,ROUND(M522,2)&lt;=0,ROUND(S522,2)&lt;=0,ROUND(H522,2)&lt;=0)," Co najmniej jedna wartość nie jest większa od zera.","")&amp;
IF(K522&gt;Limity!$D$6," Abonament za Usługę TD w Wariancie A ponad limit.","")&amp;
IF(Q522&gt;Limity!$D$7," Abonament za Usługę TD w Wariancie B ponad limit.","")&amp;
IF(Q522-K522&gt;Limity!$D$8," Różnica wartości abonamentów za Usługę TD wariantów A i B ponad limit.","")&amp;
IF(M522&gt;Limity!$D$9," Abonament za zwiększenie przepustowości w Wariancie A ponad limit.","")&amp;
IF(S522&gt;Limity!$D$10," Abonament za zwiększenie przepustowości w Wariancie B ponad limit.","")&amp;
IF(J522=""," Nie wskazano PWR. ",IF(ISERROR(VLOOKUP(J522,'Listy punktów styku'!$B$11:$B$41,1,FALSE))," Nie wskazano PWR z listy.",""))&amp;
IF(P522=""," Nie wskazano FPS. ",IF(ISERROR(VLOOKUP(P522,'Listy punktów styku'!$B$44:$B$61,1,FALSE))," Nie wskazano FPS z listy.","")))</f>
        <v/>
      </c>
    </row>
    <row r="523" spans="1:22" x14ac:dyDescent="0.35">
      <c r="A523" s="122"/>
      <c r="B523" s="123"/>
      <c r="C523" s="124"/>
      <c r="D523" s="124"/>
      <c r="E523" s="125"/>
      <c r="F523" s="123"/>
      <c r="G523" s="126"/>
      <c r="H523" s="127"/>
      <c r="I523" s="128">
        <f t="shared" si="96"/>
        <v>0</v>
      </c>
      <c r="J523" s="129"/>
      <c r="K523" s="127"/>
      <c r="L523" s="130">
        <f t="shared" si="90"/>
        <v>0</v>
      </c>
      <c r="M523" s="131"/>
      <c r="N523" s="130">
        <f t="shared" si="91"/>
        <v>0</v>
      </c>
      <c r="O523" s="130">
        <f t="shared" si="92"/>
        <v>0</v>
      </c>
      <c r="P523" s="129"/>
      <c r="Q523" s="127"/>
      <c r="R523" s="130">
        <f t="shared" si="93"/>
        <v>0</v>
      </c>
      <c r="S523" s="127"/>
      <c r="T523" s="130">
        <f t="shared" si="94"/>
        <v>0</v>
      </c>
      <c r="U523" s="128">
        <f t="shared" si="95"/>
        <v>0</v>
      </c>
      <c r="V523" s="5" t="str">
        <f>IF(COUNTBLANK(G523:H523)+COUNTBLANK(J523:K523)+COUNTBLANK(M523:M523)+COUNTBLANK(P523:Q523)+COUNTBLANK(S523:S523)=8,"",
IF(G523&lt;Limity!$C$5," Data gotowości zbyt wczesna lub nie uzupełniona.","")&amp;
IF(G523&gt;Limity!$D$5," Data gotowości zbyt późna lub wypełnona nieprawidłowo.","")&amp;
IF(OR(ROUND(K523,2)&lt;=0,ROUND(Q523,2)&lt;=0,ROUND(M523,2)&lt;=0,ROUND(S523,2)&lt;=0,ROUND(H523,2)&lt;=0)," Co najmniej jedna wartość nie jest większa od zera.","")&amp;
IF(K523&gt;Limity!$D$6," Abonament za Usługę TD w Wariancie A ponad limit.","")&amp;
IF(Q523&gt;Limity!$D$7," Abonament za Usługę TD w Wariancie B ponad limit.","")&amp;
IF(Q523-K523&gt;Limity!$D$8," Różnica wartości abonamentów za Usługę TD wariantów A i B ponad limit.","")&amp;
IF(M523&gt;Limity!$D$9," Abonament za zwiększenie przepustowości w Wariancie A ponad limit.","")&amp;
IF(S523&gt;Limity!$D$10," Abonament za zwiększenie przepustowości w Wariancie B ponad limit.","")&amp;
IF(J523=""," Nie wskazano PWR. ",IF(ISERROR(VLOOKUP(J523,'Listy punktów styku'!$B$11:$B$41,1,FALSE))," Nie wskazano PWR z listy.",""))&amp;
IF(P523=""," Nie wskazano FPS. ",IF(ISERROR(VLOOKUP(P523,'Listy punktów styku'!$B$44:$B$61,1,FALSE))," Nie wskazano FPS z listy.","")))</f>
        <v/>
      </c>
    </row>
    <row r="524" spans="1:22" x14ac:dyDescent="0.35">
      <c r="A524" s="122"/>
      <c r="B524" s="123"/>
      <c r="C524" s="124"/>
      <c r="D524" s="124"/>
      <c r="E524" s="125"/>
      <c r="F524" s="123"/>
      <c r="G524" s="126"/>
      <c r="H524" s="127"/>
      <c r="I524" s="128">
        <f t="shared" si="96"/>
        <v>0</v>
      </c>
      <c r="J524" s="129"/>
      <c r="K524" s="127"/>
      <c r="L524" s="130">
        <f t="shared" si="90"/>
        <v>0</v>
      </c>
      <c r="M524" s="131"/>
      <c r="N524" s="130">
        <f t="shared" si="91"/>
        <v>0</v>
      </c>
      <c r="O524" s="130">
        <f t="shared" si="92"/>
        <v>0</v>
      </c>
      <c r="P524" s="129"/>
      <c r="Q524" s="127"/>
      <c r="R524" s="130">
        <f t="shared" si="93"/>
        <v>0</v>
      </c>
      <c r="S524" s="127"/>
      <c r="T524" s="130">
        <f t="shared" si="94"/>
        <v>0</v>
      </c>
      <c r="U524" s="128">
        <f t="shared" si="95"/>
        <v>0</v>
      </c>
      <c r="V524" s="5" t="str">
        <f>IF(COUNTBLANK(G524:H524)+COUNTBLANK(J524:K524)+COUNTBLANK(M524:M524)+COUNTBLANK(P524:Q524)+COUNTBLANK(S524:S524)=8,"",
IF(G524&lt;Limity!$C$5," Data gotowości zbyt wczesna lub nie uzupełniona.","")&amp;
IF(G524&gt;Limity!$D$5," Data gotowości zbyt późna lub wypełnona nieprawidłowo.","")&amp;
IF(OR(ROUND(K524,2)&lt;=0,ROUND(Q524,2)&lt;=0,ROUND(M524,2)&lt;=0,ROUND(S524,2)&lt;=0,ROUND(H524,2)&lt;=0)," Co najmniej jedna wartość nie jest większa od zera.","")&amp;
IF(K524&gt;Limity!$D$6," Abonament za Usługę TD w Wariancie A ponad limit.","")&amp;
IF(Q524&gt;Limity!$D$7," Abonament za Usługę TD w Wariancie B ponad limit.","")&amp;
IF(Q524-K524&gt;Limity!$D$8," Różnica wartości abonamentów za Usługę TD wariantów A i B ponad limit.","")&amp;
IF(M524&gt;Limity!$D$9," Abonament za zwiększenie przepustowości w Wariancie A ponad limit.","")&amp;
IF(S524&gt;Limity!$D$10," Abonament za zwiększenie przepustowości w Wariancie B ponad limit.","")&amp;
IF(J524=""," Nie wskazano PWR. ",IF(ISERROR(VLOOKUP(J524,'Listy punktów styku'!$B$11:$B$41,1,FALSE))," Nie wskazano PWR z listy.",""))&amp;
IF(P524=""," Nie wskazano FPS. ",IF(ISERROR(VLOOKUP(P524,'Listy punktów styku'!$B$44:$B$61,1,FALSE))," Nie wskazano FPS z listy.","")))</f>
        <v/>
      </c>
    </row>
    <row r="525" spans="1:22" x14ac:dyDescent="0.35">
      <c r="A525" s="122"/>
      <c r="B525" s="123"/>
      <c r="C525" s="124"/>
      <c r="D525" s="124"/>
      <c r="E525" s="125"/>
      <c r="F525" s="123"/>
      <c r="G525" s="126"/>
      <c r="H525" s="127"/>
      <c r="I525" s="128">
        <f t="shared" si="96"/>
        <v>0</v>
      </c>
      <c r="J525" s="129"/>
      <c r="K525" s="127"/>
      <c r="L525" s="130">
        <f t="shared" si="90"/>
        <v>0</v>
      </c>
      <c r="M525" s="131"/>
      <c r="N525" s="130">
        <f t="shared" si="91"/>
        <v>0</v>
      </c>
      <c r="O525" s="130">
        <f t="shared" si="92"/>
        <v>0</v>
      </c>
      <c r="P525" s="129"/>
      <c r="Q525" s="127"/>
      <c r="R525" s="130">
        <f t="shared" si="93"/>
        <v>0</v>
      </c>
      <c r="S525" s="127"/>
      <c r="T525" s="130">
        <f t="shared" si="94"/>
        <v>0</v>
      </c>
      <c r="U525" s="128">
        <f t="shared" si="95"/>
        <v>0</v>
      </c>
      <c r="V525" s="5" t="str">
        <f>IF(COUNTBLANK(G525:H525)+COUNTBLANK(J525:K525)+COUNTBLANK(M525:M525)+COUNTBLANK(P525:Q525)+COUNTBLANK(S525:S525)=8,"",
IF(G525&lt;Limity!$C$5," Data gotowości zbyt wczesna lub nie uzupełniona.","")&amp;
IF(G525&gt;Limity!$D$5," Data gotowości zbyt późna lub wypełnona nieprawidłowo.","")&amp;
IF(OR(ROUND(K525,2)&lt;=0,ROUND(Q525,2)&lt;=0,ROUND(M525,2)&lt;=0,ROUND(S525,2)&lt;=0,ROUND(H525,2)&lt;=0)," Co najmniej jedna wartość nie jest większa od zera.","")&amp;
IF(K525&gt;Limity!$D$6," Abonament za Usługę TD w Wariancie A ponad limit.","")&amp;
IF(Q525&gt;Limity!$D$7," Abonament za Usługę TD w Wariancie B ponad limit.","")&amp;
IF(Q525-K525&gt;Limity!$D$8," Różnica wartości abonamentów za Usługę TD wariantów A i B ponad limit.","")&amp;
IF(M525&gt;Limity!$D$9," Abonament za zwiększenie przepustowości w Wariancie A ponad limit.","")&amp;
IF(S525&gt;Limity!$D$10," Abonament za zwiększenie przepustowości w Wariancie B ponad limit.","")&amp;
IF(J525=""," Nie wskazano PWR. ",IF(ISERROR(VLOOKUP(J525,'Listy punktów styku'!$B$11:$B$41,1,FALSE))," Nie wskazano PWR z listy.",""))&amp;
IF(P525=""," Nie wskazano FPS. ",IF(ISERROR(VLOOKUP(P525,'Listy punktów styku'!$B$44:$B$61,1,FALSE))," Nie wskazano FPS z listy.","")))</f>
        <v/>
      </c>
    </row>
    <row r="526" spans="1:22" x14ac:dyDescent="0.35">
      <c r="A526" s="122"/>
      <c r="B526" s="123"/>
      <c r="C526" s="124"/>
      <c r="D526" s="124"/>
      <c r="E526" s="125"/>
      <c r="F526" s="123"/>
      <c r="G526" s="126"/>
      <c r="H526" s="127"/>
      <c r="I526" s="128">
        <f t="shared" si="96"/>
        <v>0</v>
      </c>
      <c r="J526" s="129"/>
      <c r="K526" s="127"/>
      <c r="L526" s="130">
        <f t="shared" si="90"/>
        <v>0</v>
      </c>
      <c r="M526" s="131"/>
      <c r="N526" s="130">
        <f t="shared" si="91"/>
        <v>0</v>
      </c>
      <c r="O526" s="130">
        <f t="shared" si="92"/>
        <v>0</v>
      </c>
      <c r="P526" s="129"/>
      <c r="Q526" s="127"/>
      <c r="R526" s="130">
        <f t="shared" si="93"/>
        <v>0</v>
      </c>
      <c r="S526" s="127"/>
      <c r="T526" s="130">
        <f t="shared" si="94"/>
        <v>0</v>
      </c>
      <c r="U526" s="128">
        <f t="shared" si="95"/>
        <v>0</v>
      </c>
      <c r="V526" s="5" t="str">
        <f>IF(COUNTBLANK(G526:H526)+COUNTBLANK(J526:K526)+COUNTBLANK(M526:M526)+COUNTBLANK(P526:Q526)+COUNTBLANK(S526:S526)=8,"",
IF(G526&lt;Limity!$C$5," Data gotowości zbyt wczesna lub nie uzupełniona.","")&amp;
IF(G526&gt;Limity!$D$5," Data gotowości zbyt późna lub wypełnona nieprawidłowo.","")&amp;
IF(OR(ROUND(K526,2)&lt;=0,ROUND(Q526,2)&lt;=0,ROUND(M526,2)&lt;=0,ROUND(S526,2)&lt;=0,ROUND(H526,2)&lt;=0)," Co najmniej jedna wartość nie jest większa od zera.","")&amp;
IF(K526&gt;Limity!$D$6," Abonament za Usługę TD w Wariancie A ponad limit.","")&amp;
IF(Q526&gt;Limity!$D$7," Abonament za Usługę TD w Wariancie B ponad limit.","")&amp;
IF(Q526-K526&gt;Limity!$D$8," Różnica wartości abonamentów za Usługę TD wariantów A i B ponad limit.","")&amp;
IF(M526&gt;Limity!$D$9," Abonament za zwiększenie przepustowości w Wariancie A ponad limit.","")&amp;
IF(S526&gt;Limity!$D$10," Abonament za zwiększenie przepustowości w Wariancie B ponad limit.","")&amp;
IF(J526=""," Nie wskazano PWR. ",IF(ISERROR(VLOOKUP(J526,'Listy punktów styku'!$B$11:$B$41,1,FALSE))," Nie wskazano PWR z listy.",""))&amp;
IF(P526=""," Nie wskazano FPS. ",IF(ISERROR(VLOOKUP(P526,'Listy punktów styku'!$B$44:$B$61,1,FALSE))," Nie wskazano FPS z listy.","")))</f>
        <v/>
      </c>
    </row>
    <row r="527" spans="1:22" x14ac:dyDescent="0.35">
      <c r="A527" s="122"/>
      <c r="B527" s="123"/>
      <c r="C527" s="124"/>
      <c r="D527" s="124"/>
      <c r="E527" s="125"/>
      <c r="F527" s="123"/>
      <c r="G527" s="126"/>
      <c r="H527" s="127"/>
      <c r="I527" s="128">
        <f t="shared" si="96"/>
        <v>0</v>
      </c>
      <c r="J527" s="129"/>
      <c r="K527" s="127"/>
      <c r="L527" s="130">
        <f t="shared" si="90"/>
        <v>0</v>
      </c>
      <c r="M527" s="131"/>
      <c r="N527" s="130">
        <f t="shared" si="91"/>
        <v>0</v>
      </c>
      <c r="O527" s="130">
        <f t="shared" si="92"/>
        <v>0</v>
      </c>
      <c r="P527" s="129"/>
      <c r="Q527" s="127"/>
      <c r="R527" s="130">
        <f t="shared" si="93"/>
        <v>0</v>
      </c>
      <c r="S527" s="127"/>
      <c r="T527" s="130">
        <f t="shared" si="94"/>
        <v>0</v>
      </c>
      <c r="U527" s="128">
        <f t="shared" si="95"/>
        <v>0</v>
      </c>
      <c r="V527" s="5" t="str">
        <f>IF(COUNTBLANK(G527:H527)+COUNTBLANK(J527:K527)+COUNTBLANK(M527:M527)+COUNTBLANK(P527:Q527)+COUNTBLANK(S527:S527)=8,"",
IF(G527&lt;Limity!$C$5," Data gotowości zbyt wczesna lub nie uzupełniona.","")&amp;
IF(G527&gt;Limity!$D$5," Data gotowości zbyt późna lub wypełnona nieprawidłowo.","")&amp;
IF(OR(ROUND(K527,2)&lt;=0,ROUND(Q527,2)&lt;=0,ROUND(M527,2)&lt;=0,ROUND(S527,2)&lt;=0,ROUND(H527,2)&lt;=0)," Co najmniej jedna wartość nie jest większa od zera.","")&amp;
IF(K527&gt;Limity!$D$6," Abonament za Usługę TD w Wariancie A ponad limit.","")&amp;
IF(Q527&gt;Limity!$D$7," Abonament za Usługę TD w Wariancie B ponad limit.","")&amp;
IF(Q527-K527&gt;Limity!$D$8," Różnica wartości abonamentów za Usługę TD wariantów A i B ponad limit.","")&amp;
IF(M527&gt;Limity!$D$9," Abonament za zwiększenie przepustowości w Wariancie A ponad limit.","")&amp;
IF(S527&gt;Limity!$D$10," Abonament za zwiększenie przepustowości w Wariancie B ponad limit.","")&amp;
IF(J527=""," Nie wskazano PWR. ",IF(ISERROR(VLOOKUP(J527,'Listy punktów styku'!$B$11:$B$41,1,FALSE))," Nie wskazano PWR z listy.",""))&amp;
IF(P527=""," Nie wskazano FPS. ",IF(ISERROR(VLOOKUP(P527,'Listy punktów styku'!$B$44:$B$61,1,FALSE))," Nie wskazano FPS z listy.","")))</f>
        <v/>
      </c>
    </row>
    <row r="528" spans="1:22" x14ac:dyDescent="0.35">
      <c r="A528" s="122"/>
      <c r="B528" s="123"/>
      <c r="C528" s="124"/>
      <c r="D528" s="124"/>
      <c r="E528" s="125"/>
      <c r="F528" s="123"/>
      <c r="G528" s="126"/>
      <c r="H528" s="127"/>
      <c r="I528" s="128">
        <f t="shared" si="96"/>
        <v>0</v>
      </c>
      <c r="J528" s="129"/>
      <c r="K528" s="127"/>
      <c r="L528" s="130">
        <f t="shared" si="90"/>
        <v>0</v>
      </c>
      <c r="M528" s="131"/>
      <c r="N528" s="130">
        <f t="shared" si="91"/>
        <v>0</v>
      </c>
      <c r="O528" s="130">
        <f t="shared" si="92"/>
        <v>0</v>
      </c>
      <c r="P528" s="129"/>
      <c r="Q528" s="127"/>
      <c r="R528" s="130">
        <f t="shared" si="93"/>
        <v>0</v>
      </c>
      <c r="S528" s="127"/>
      <c r="T528" s="130">
        <f t="shared" si="94"/>
        <v>0</v>
      </c>
      <c r="U528" s="128">
        <f t="shared" si="95"/>
        <v>0</v>
      </c>
      <c r="V528" s="5" t="str">
        <f>IF(COUNTBLANK(G528:H528)+COUNTBLANK(J528:K528)+COUNTBLANK(M528:M528)+COUNTBLANK(P528:Q528)+COUNTBLANK(S528:S528)=8,"",
IF(G528&lt;Limity!$C$5," Data gotowości zbyt wczesna lub nie uzupełniona.","")&amp;
IF(G528&gt;Limity!$D$5," Data gotowości zbyt późna lub wypełnona nieprawidłowo.","")&amp;
IF(OR(ROUND(K528,2)&lt;=0,ROUND(Q528,2)&lt;=0,ROUND(M528,2)&lt;=0,ROUND(S528,2)&lt;=0,ROUND(H528,2)&lt;=0)," Co najmniej jedna wartość nie jest większa od zera.","")&amp;
IF(K528&gt;Limity!$D$6," Abonament za Usługę TD w Wariancie A ponad limit.","")&amp;
IF(Q528&gt;Limity!$D$7," Abonament za Usługę TD w Wariancie B ponad limit.","")&amp;
IF(Q528-K528&gt;Limity!$D$8," Różnica wartości abonamentów za Usługę TD wariantów A i B ponad limit.","")&amp;
IF(M528&gt;Limity!$D$9," Abonament za zwiększenie przepustowości w Wariancie A ponad limit.","")&amp;
IF(S528&gt;Limity!$D$10," Abonament za zwiększenie przepustowości w Wariancie B ponad limit.","")&amp;
IF(J528=""," Nie wskazano PWR. ",IF(ISERROR(VLOOKUP(J528,'Listy punktów styku'!$B$11:$B$41,1,FALSE))," Nie wskazano PWR z listy.",""))&amp;
IF(P528=""," Nie wskazano FPS. ",IF(ISERROR(VLOOKUP(P528,'Listy punktów styku'!$B$44:$B$61,1,FALSE))," Nie wskazano FPS z listy.","")))</f>
        <v/>
      </c>
    </row>
    <row r="529" spans="1:22" x14ac:dyDescent="0.35">
      <c r="A529" s="122"/>
      <c r="B529" s="123"/>
      <c r="C529" s="124"/>
      <c r="D529" s="124"/>
      <c r="E529" s="125"/>
      <c r="F529" s="123"/>
      <c r="G529" s="126"/>
      <c r="H529" s="127"/>
      <c r="I529" s="128">
        <f t="shared" si="96"/>
        <v>0</v>
      </c>
      <c r="J529" s="129"/>
      <c r="K529" s="127"/>
      <c r="L529" s="130">
        <f t="shared" si="90"/>
        <v>0</v>
      </c>
      <c r="M529" s="131"/>
      <c r="N529" s="130">
        <f t="shared" si="91"/>
        <v>0</v>
      </c>
      <c r="O529" s="130">
        <f t="shared" si="92"/>
        <v>0</v>
      </c>
      <c r="P529" s="129"/>
      <c r="Q529" s="127"/>
      <c r="R529" s="130">
        <f t="shared" si="93"/>
        <v>0</v>
      </c>
      <c r="S529" s="127"/>
      <c r="T529" s="130">
        <f t="shared" si="94"/>
        <v>0</v>
      </c>
      <c r="U529" s="128">
        <f t="shared" si="95"/>
        <v>0</v>
      </c>
      <c r="V529" s="5" t="str">
        <f>IF(COUNTBLANK(G529:H529)+COUNTBLANK(J529:K529)+COUNTBLANK(M529:M529)+COUNTBLANK(P529:Q529)+COUNTBLANK(S529:S529)=8,"",
IF(G529&lt;Limity!$C$5," Data gotowości zbyt wczesna lub nie uzupełniona.","")&amp;
IF(G529&gt;Limity!$D$5," Data gotowości zbyt późna lub wypełnona nieprawidłowo.","")&amp;
IF(OR(ROUND(K529,2)&lt;=0,ROUND(Q529,2)&lt;=0,ROUND(M529,2)&lt;=0,ROUND(S529,2)&lt;=0,ROUND(H529,2)&lt;=0)," Co najmniej jedna wartość nie jest większa od zera.","")&amp;
IF(K529&gt;Limity!$D$6," Abonament za Usługę TD w Wariancie A ponad limit.","")&amp;
IF(Q529&gt;Limity!$D$7," Abonament za Usługę TD w Wariancie B ponad limit.","")&amp;
IF(Q529-K529&gt;Limity!$D$8," Różnica wartości abonamentów za Usługę TD wariantów A i B ponad limit.","")&amp;
IF(M529&gt;Limity!$D$9," Abonament za zwiększenie przepustowości w Wariancie A ponad limit.","")&amp;
IF(S529&gt;Limity!$D$10," Abonament za zwiększenie przepustowości w Wariancie B ponad limit.","")&amp;
IF(J529=""," Nie wskazano PWR. ",IF(ISERROR(VLOOKUP(J529,'Listy punktów styku'!$B$11:$B$41,1,FALSE))," Nie wskazano PWR z listy.",""))&amp;
IF(P529=""," Nie wskazano FPS. ",IF(ISERROR(VLOOKUP(P529,'Listy punktów styku'!$B$44:$B$61,1,FALSE))," Nie wskazano FPS z listy.","")))</f>
        <v/>
      </c>
    </row>
    <row r="530" spans="1:22" x14ac:dyDescent="0.35">
      <c r="A530" s="122"/>
      <c r="B530" s="123"/>
      <c r="C530" s="124"/>
      <c r="D530" s="124"/>
      <c r="E530" s="125"/>
      <c r="F530" s="123"/>
      <c r="G530" s="126"/>
      <c r="H530" s="127"/>
      <c r="I530" s="128">
        <f t="shared" si="96"/>
        <v>0</v>
      </c>
      <c r="J530" s="129"/>
      <c r="K530" s="127"/>
      <c r="L530" s="130">
        <f t="shared" si="90"/>
        <v>0</v>
      </c>
      <c r="M530" s="131"/>
      <c r="N530" s="130">
        <f t="shared" si="91"/>
        <v>0</v>
      </c>
      <c r="O530" s="130">
        <f t="shared" si="92"/>
        <v>0</v>
      </c>
      <c r="P530" s="129"/>
      <c r="Q530" s="127"/>
      <c r="R530" s="130">
        <f t="shared" si="93"/>
        <v>0</v>
      </c>
      <c r="S530" s="127"/>
      <c r="T530" s="130">
        <f t="shared" si="94"/>
        <v>0</v>
      </c>
      <c r="U530" s="128">
        <f t="shared" si="95"/>
        <v>0</v>
      </c>
      <c r="V530" s="5" t="str">
        <f>IF(COUNTBLANK(G530:H530)+COUNTBLANK(J530:K530)+COUNTBLANK(M530:M530)+COUNTBLANK(P530:Q530)+COUNTBLANK(S530:S530)=8,"",
IF(G530&lt;Limity!$C$5," Data gotowości zbyt wczesna lub nie uzupełniona.","")&amp;
IF(G530&gt;Limity!$D$5," Data gotowości zbyt późna lub wypełnona nieprawidłowo.","")&amp;
IF(OR(ROUND(K530,2)&lt;=0,ROUND(Q530,2)&lt;=0,ROUND(M530,2)&lt;=0,ROUND(S530,2)&lt;=0,ROUND(H530,2)&lt;=0)," Co najmniej jedna wartość nie jest większa od zera.","")&amp;
IF(K530&gt;Limity!$D$6," Abonament za Usługę TD w Wariancie A ponad limit.","")&amp;
IF(Q530&gt;Limity!$D$7," Abonament za Usługę TD w Wariancie B ponad limit.","")&amp;
IF(Q530-K530&gt;Limity!$D$8," Różnica wartości abonamentów za Usługę TD wariantów A i B ponad limit.","")&amp;
IF(M530&gt;Limity!$D$9," Abonament za zwiększenie przepustowości w Wariancie A ponad limit.","")&amp;
IF(S530&gt;Limity!$D$10," Abonament za zwiększenie przepustowości w Wariancie B ponad limit.","")&amp;
IF(J530=""," Nie wskazano PWR. ",IF(ISERROR(VLOOKUP(J530,'Listy punktów styku'!$B$11:$B$41,1,FALSE))," Nie wskazano PWR z listy.",""))&amp;
IF(P530=""," Nie wskazano FPS. ",IF(ISERROR(VLOOKUP(P530,'Listy punktów styku'!$B$44:$B$61,1,FALSE))," Nie wskazano FPS z listy.","")))</f>
        <v/>
      </c>
    </row>
    <row r="531" spans="1:22" x14ac:dyDescent="0.35">
      <c r="A531" s="122"/>
      <c r="B531" s="123"/>
      <c r="C531" s="124"/>
      <c r="D531" s="124"/>
      <c r="E531" s="125"/>
      <c r="F531" s="123"/>
      <c r="G531" s="126"/>
      <c r="H531" s="127"/>
      <c r="I531" s="128">
        <f t="shared" si="96"/>
        <v>0</v>
      </c>
      <c r="J531" s="129"/>
      <c r="K531" s="127"/>
      <c r="L531" s="130">
        <f t="shared" si="90"/>
        <v>0</v>
      </c>
      <c r="M531" s="131"/>
      <c r="N531" s="130">
        <f t="shared" si="91"/>
        <v>0</v>
      </c>
      <c r="O531" s="130">
        <f t="shared" si="92"/>
        <v>0</v>
      </c>
      <c r="P531" s="129"/>
      <c r="Q531" s="127"/>
      <c r="R531" s="130">
        <f t="shared" si="93"/>
        <v>0</v>
      </c>
      <c r="S531" s="127"/>
      <c r="T531" s="130">
        <f t="shared" si="94"/>
        <v>0</v>
      </c>
      <c r="U531" s="128">
        <f t="shared" si="95"/>
        <v>0</v>
      </c>
      <c r="V531" s="5" t="str">
        <f>IF(COUNTBLANK(G531:H531)+COUNTBLANK(J531:K531)+COUNTBLANK(M531:M531)+COUNTBLANK(P531:Q531)+COUNTBLANK(S531:S531)=8,"",
IF(G531&lt;Limity!$C$5," Data gotowości zbyt wczesna lub nie uzupełniona.","")&amp;
IF(G531&gt;Limity!$D$5," Data gotowości zbyt późna lub wypełnona nieprawidłowo.","")&amp;
IF(OR(ROUND(K531,2)&lt;=0,ROUND(Q531,2)&lt;=0,ROUND(M531,2)&lt;=0,ROUND(S531,2)&lt;=0,ROUND(H531,2)&lt;=0)," Co najmniej jedna wartość nie jest większa od zera.","")&amp;
IF(K531&gt;Limity!$D$6," Abonament za Usługę TD w Wariancie A ponad limit.","")&amp;
IF(Q531&gt;Limity!$D$7," Abonament za Usługę TD w Wariancie B ponad limit.","")&amp;
IF(Q531-K531&gt;Limity!$D$8," Różnica wartości abonamentów za Usługę TD wariantów A i B ponad limit.","")&amp;
IF(M531&gt;Limity!$D$9," Abonament za zwiększenie przepustowości w Wariancie A ponad limit.","")&amp;
IF(S531&gt;Limity!$D$10," Abonament za zwiększenie przepustowości w Wariancie B ponad limit.","")&amp;
IF(J531=""," Nie wskazano PWR. ",IF(ISERROR(VLOOKUP(J531,'Listy punktów styku'!$B$11:$B$41,1,FALSE))," Nie wskazano PWR z listy.",""))&amp;
IF(P531=""," Nie wskazano FPS. ",IF(ISERROR(VLOOKUP(P531,'Listy punktów styku'!$B$44:$B$61,1,FALSE))," Nie wskazano FPS z listy.","")))</f>
        <v/>
      </c>
    </row>
    <row r="532" spans="1:22" x14ac:dyDescent="0.35">
      <c r="A532" s="122"/>
      <c r="B532" s="123"/>
      <c r="C532" s="124"/>
      <c r="D532" s="124"/>
      <c r="E532" s="125"/>
      <c r="F532" s="123"/>
      <c r="G532" s="126"/>
      <c r="H532" s="127"/>
      <c r="I532" s="128">
        <f t="shared" si="96"/>
        <v>0</v>
      </c>
      <c r="J532" s="129"/>
      <c r="K532" s="127"/>
      <c r="L532" s="130">
        <f t="shared" si="90"/>
        <v>0</v>
      </c>
      <c r="M532" s="131"/>
      <c r="N532" s="130">
        <f t="shared" si="91"/>
        <v>0</v>
      </c>
      <c r="O532" s="130">
        <f t="shared" si="92"/>
        <v>0</v>
      </c>
      <c r="P532" s="129"/>
      <c r="Q532" s="127"/>
      <c r="R532" s="130">
        <f t="shared" si="93"/>
        <v>0</v>
      </c>
      <c r="S532" s="127"/>
      <c r="T532" s="130">
        <f t="shared" si="94"/>
        <v>0</v>
      </c>
      <c r="U532" s="128">
        <f t="shared" si="95"/>
        <v>0</v>
      </c>
      <c r="V532" s="5" t="str">
        <f>IF(COUNTBLANK(G532:H532)+COUNTBLANK(J532:K532)+COUNTBLANK(M532:M532)+COUNTBLANK(P532:Q532)+COUNTBLANK(S532:S532)=8,"",
IF(G532&lt;Limity!$C$5," Data gotowości zbyt wczesna lub nie uzupełniona.","")&amp;
IF(G532&gt;Limity!$D$5," Data gotowości zbyt późna lub wypełnona nieprawidłowo.","")&amp;
IF(OR(ROUND(K532,2)&lt;=0,ROUND(Q532,2)&lt;=0,ROUND(M532,2)&lt;=0,ROUND(S532,2)&lt;=0,ROUND(H532,2)&lt;=0)," Co najmniej jedna wartość nie jest większa od zera.","")&amp;
IF(K532&gt;Limity!$D$6," Abonament za Usługę TD w Wariancie A ponad limit.","")&amp;
IF(Q532&gt;Limity!$D$7," Abonament za Usługę TD w Wariancie B ponad limit.","")&amp;
IF(Q532-K532&gt;Limity!$D$8," Różnica wartości abonamentów za Usługę TD wariantów A i B ponad limit.","")&amp;
IF(M532&gt;Limity!$D$9," Abonament za zwiększenie przepustowości w Wariancie A ponad limit.","")&amp;
IF(S532&gt;Limity!$D$10," Abonament za zwiększenie przepustowości w Wariancie B ponad limit.","")&amp;
IF(J532=""," Nie wskazano PWR. ",IF(ISERROR(VLOOKUP(J532,'Listy punktów styku'!$B$11:$B$41,1,FALSE))," Nie wskazano PWR z listy.",""))&amp;
IF(P532=""," Nie wskazano FPS. ",IF(ISERROR(VLOOKUP(P532,'Listy punktów styku'!$B$44:$B$61,1,FALSE))," Nie wskazano FPS z listy.","")))</f>
        <v/>
      </c>
    </row>
    <row r="533" spans="1:22" x14ac:dyDescent="0.35">
      <c r="A533" s="122"/>
      <c r="B533" s="123"/>
      <c r="C533" s="124"/>
      <c r="D533" s="124"/>
      <c r="E533" s="125"/>
      <c r="F533" s="123"/>
      <c r="G533" s="126"/>
      <c r="H533" s="127"/>
      <c r="I533" s="128">
        <f t="shared" si="96"/>
        <v>0</v>
      </c>
      <c r="J533" s="129"/>
      <c r="K533" s="127"/>
      <c r="L533" s="130">
        <f t="shared" si="90"/>
        <v>0</v>
      </c>
      <c r="M533" s="131"/>
      <c r="N533" s="130">
        <f t="shared" si="91"/>
        <v>0</v>
      </c>
      <c r="O533" s="130">
        <f t="shared" si="92"/>
        <v>0</v>
      </c>
      <c r="P533" s="129"/>
      <c r="Q533" s="127"/>
      <c r="R533" s="130">
        <f t="shared" si="93"/>
        <v>0</v>
      </c>
      <c r="S533" s="127"/>
      <c r="T533" s="130">
        <f t="shared" si="94"/>
        <v>0</v>
      </c>
      <c r="U533" s="128">
        <f t="shared" si="95"/>
        <v>0</v>
      </c>
      <c r="V533" s="5" t="str">
        <f>IF(COUNTBLANK(G533:H533)+COUNTBLANK(J533:K533)+COUNTBLANK(M533:M533)+COUNTBLANK(P533:Q533)+COUNTBLANK(S533:S533)=8,"",
IF(G533&lt;Limity!$C$5," Data gotowości zbyt wczesna lub nie uzupełniona.","")&amp;
IF(G533&gt;Limity!$D$5," Data gotowości zbyt późna lub wypełnona nieprawidłowo.","")&amp;
IF(OR(ROUND(K533,2)&lt;=0,ROUND(Q533,2)&lt;=0,ROUND(M533,2)&lt;=0,ROUND(S533,2)&lt;=0,ROUND(H533,2)&lt;=0)," Co najmniej jedna wartość nie jest większa od zera.","")&amp;
IF(K533&gt;Limity!$D$6," Abonament za Usługę TD w Wariancie A ponad limit.","")&amp;
IF(Q533&gt;Limity!$D$7," Abonament za Usługę TD w Wariancie B ponad limit.","")&amp;
IF(Q533-K533&gt;Limity!$D$8," Różnica wartości abonamentów za Usługę TD wariantów A i B ponad limit.","")&amp;
IF(M533&gt;Limity!$D$9," Abonament za zwiększenie przepustowości w Wariancie A ponad limit.","")&amp;
IF(S533&gt;Limity!$D$10," Abonament za zwiększenie przepustowości w Wariancie B ponad limit.","")&amp;
IF(J533=""," Nie wskazano PWR. ",IF(ISERROR(VLOOKUP(J533,'Listy punktów styku'!$B$11:$B$41,1,FALSE))," Nie wskazano PWR z listy.",""))&amp;
IF(P533=""," Nie wskazano FPS. ",IF(ISERROR(VLOOKUP(P533,'Listy punktów styku'!$B$44:$B$61,1,FALSE))," Nie wskazano FPS z listy.","")))</f>
        <v/>
      </c>
    </row>
    <row r="534" spans="1:22" x14ac:dyDescent="0.35">
      <c r="A534" s="122"/>
      <c r="B534" s="123"/>
      <c r="C534" s="124"/>
      <c r="D534" s="124"/>
      <c r="E534" s="125"/>
      <c r="F534" s="123"/>
      <c r="G534" s="126"/>
      <c r="H534" s="127"/>
      <c r="I534" s="128">
        <f t="shared" si="96"/>
        <v>0</v>
      </c>
      <c r="J534" s="129"/>
      <c r="K534" s="127"/>
      <c r="L534" s="130">
        <f t="shared" si="90"/>
        <v>0</v>
      </c>
      <c r="M534" s="131"/>
      <c r="N534" s="130">
        <f t="shared" si="91"/>
        <v>0</v>
      </c>
      <c r="O534" s="130">
        <f t="shared" si="92"/>
        <v>0</v>
      </c>
      <c r="P534" s="129"/>
      <c r="Q534" s="127"/>
      <c r="R534" s="130">
        <f t="shared" si="93"/>
        <v>0</v>
      </c>
      <c r="S534" s="127"/>
      <c r="T534" s="130">
        <f t="shared" si="94"/>
        <v>0</v>
      </c>
      <c r="U534" s="128">
        <f t="shared" si="95"/>
        <v>0</v>
      </c>
      <c r="V534" s="5" t="str">
        <f>IF(COUNTBLANK(G534:H534)+COUNTBLANK(J534:K534)+COUNTBLANK(M534:M534)+COUNTBLANK(P534:Q534)+COUNTBLANK(S534:S534)=8,"",
IF(G534&lt;Limity!$C$5," Data gotowości zbyt wczesna lub nie uzupełniona.","")&amp;
IF(G534&gt;Limity!$D$5," Data gotowości zbyt późna lub wypełnona nieprawidłowo.","")&amp;
IF(OR(ROUND(K534,2)&lt;=0,ROUND(Q534,2)&lt;=0,ROUND(M534,2)&lt;=0,ROUND(S534,2)&lt;=0,ROUND(H534,2)&lt;=0)," Co najmniej jedna wartość nie jest większa od zera.","")&amp;
IF(K534&gt;Limity!$D$6," Abonament za Usługę TD w Wariancie A ponad limit.","")&amp;
IF(Q534&gt;Limity!$D$7," Abonament za Usługę TD w Wariancie B ponad limit.","")&amp;
IF(Q534-K534&gt;Limity!$D$8," Różnica wartości abonamentów za Usługę TD wariantów A i B ponad limit.","")&amp;
IF(M534&gt;Limity!$D$9," Abonament za zwiększenie przepustowości w Wariancie A ponad limit.","")&amp;
IF(S534&gt;Limity!$D$10," Abonament za zwiększenie przepustowości w Wariancie B ponad limit.","")&amp;
IF(J534=""," Nie wskazano PWR. ",IF(ISERROR(VLOOKUP(J534,'Listy punktów styku'!$B$11:$B$41,1,FALSE))," Nie wskazano PWR z listy.",""))&amp;
IF(P534=""," Nie wskazano FPS. ",IF(ISERROR(VLOOKUP(P534,'Listy punktów styku'!$B$44:$B$61,1,FALSE))," Nie wskazano FPS z listy.","")))</f>
        <v/>
      </c>
    </row>
    <row r="535" spans="1:22" x14ac:dyDescent="0.35">
      <c r="A535" s="122"/>
      <c r="B535" s="123"/>
      <c r="C535" s="124"/>
      <c r="D535" s="124"/>
      <c r="E535" s="125"/>
      <c r="F535" s="123"/>
      <c r="G535" s="126"/>
      <c r="H535" s="127"/>
      <c r="I535" s="128">
        <f t="shared" si="96"/>
        <v>0</v>
      </c>
      <c r="J535" s="129"/>
      <c r="K535" s="127"/>
      <c r="L535" s="130">
        <f t="shared" si="90"/>
        <v>0</v>
      </c>
      <c r="M535" s="131"/>
      <c r="N535" s="130">
        <f t="shared" si="91"/>
        <v>0</v>
      </c>
      <c r="O535" s="130">
        <f t="shared" si="92"/>
        <v>0</v>
      </c>
      <c r="P535" s="129"/>
      <c r="Q535" s="127"/>
      <c r="R535" s="130">
        <f t="shared" si="93"/>
        <v>0</v>
      </c>
      <c r="S535" s="127"/>
      <c r="T535" s="130">
        <f t="shared" si="94"/>
        <v>0</v>
      </c>
      <c r="U535" s="128">
        <f t="shared" si="95"/>
        <v>0</v>
      </c>
      <c r="V535" s="5" t="str">
        <f>IF(COUNTBLANK(G535:H535)+COUNTBLANK(J535:K535)+COUNTBLANK(M535:M535)+COUNTBLANK(P535:Q535)+COUNTBLANK(S535:S535)=8,"",
IF(G535&lt;Limity!$C$5," Data gotowości zbyt wczesna lub nie uzupełniona.","")&amp;
IF(G535&gt;Limity!$D$5," Data gotowości zbyt późna lub wypełnona nieprawidłowo.","")&amp;
IF(OR(ROUND(K535,2)&lt;=0,ROUND(Q535,2)&lt;=0,ROUND(M535,2)&lt;=0,ROUND(S535,2)&lt;=0,ROUND(H535,2)&lt;=0)," Co najmniej jedna wartość nie jest większa od zera.","")&amp;
IF(K535&gt;Limity!$D$6," Abonament za Usługę TD w Wariancie A ponad limit.","")&amp;
IF(Q535&gt;Limity!$D$7," Abonament za Usługę TD w Wariancie B ponad limit.","")&amp;
IF(Q535-K535&gt;Limity!$D$8," Różnica wartości abonamentów za Usługę TD wariantów A i B ponad limit.","")&amp;
IF(M535&gt;Limity!$D$9," Abonament za zwiększenie przepustowości w Wariancie A ponad limit.","")&amp;
IF(S535&gt;Limity!$D$10," Abonament za zwiększenie przepustowości w Wariancie B ponad limit.","")&amp;
IF(J535=""," Nie wskazano PWR. ",IF(ISERROR(VLOOKUP(J535,'Listy punktów styku'!$B$11:$B$41,1,FALSE))," Nie wskazano PWR z listy.",""))&amp;
IF(P535=""," Nie wskazano FPS. ",IF(ISERROR(VLOOKUP(P535,'Listy punktów styku'!$B$44:$B$61,1,FALSE))," Nie wskazano FPS z listy.","")))</f>
        <v/>
      </c>
    </row>
    <row r="536" spans="1:22" x14ac:dyDescent="0.35">
      <c r="A536" s="122"/>
      <c r="B536" s="123"/>
      <c r="C536" s="124"/>
      <c r="D536" s="124"/>
      <c r="E536" s="125"/>
      <c r="F536" s="123"/>
      <c r="G536" s="126"/>
      <c r="H536" s="127"/>
      <c r="I536" s="128">
        <f t="shared" si="96"/>
        <v>0</v>
      </c>
      <c r="J536" s="129"/>
      <c r="K536" s="127"/>
      <c r="L536" s="130">
        <f t="shared" si="90"/>
        <v>0</v>
      </c>
      <c r="M536" s="131"/>
      <c r="N536" s="130">
        <f t="shared" si="91"/>
        <v>0</v>
      </c>
      <c r="O536" s="130">
        <f t="shared" si="92"/>
        <v>0</v>
      </c>
      <c r="P536" s="129"/>
      <c r="Q536" s="127"/>
      <c r="R536" s="130">
        <f t="shared" si="93"/>
        <v>0</v>
      </c>
      <c r="S536" s="127"/>
      <c r="T536" s="130">
        <f t="shared" si="94"/>
        <v>0</v>
      </c>
      <c r="U536" s="128">
        <f t="shared" si="95"/>
        <v>0</v>
      </c>
      <c r="V536" s="5" t="str">
        <f>IF(COUNTBLANK(G536:H536)+COUNTBLANK(J536:K536)+COUNTBLANK(M536:M536)+COUNTBLANK(P536:Q536)+COUNTBLANK(S536:S536)=8,"",
IF(G536&lt;Limity!$C$5," Data gotowości zbyt wczesna lub nie uzupełniona.","")&amp;
IF(G536&gt;Limity!$D$5," Data gotowości zbyt późna lub wypełnona nieprawidłowo.","")&amp;
IF(OR(ROUND(K536,2)&lt;=0,ROUND(Q536,2)&lt;=0,ROUND(M536,2)&lt;=0,ROUND(S536,2)&lt;=0,ROUND(H536,2)&lt;=0)," Co najmniej jedna wartość nie jest większa od zera.","")&amp;
IF(K536&gt;Limity!$D$6," Abonament za Usługę TD w Wariancie A ponad limit.","")&amp;
IF(Q536&gt;Limity!$D$7," Abonament za Usługę TD w Wariancie B ponad limit.","")&amp;
IF(Q536-K536&gt;Limity!$D$8," Różnica wartości abonamentów za Usługę TD wariantów A i B ponad limit.","")&amp;
IF(M536&gt;Limity!$D$9," Abonament za zwiększenie przepustowości w Wariancie A ponad limit.","")&amp;
IF(S536&gt;Limity!$D$10," Abonament za zwiększenie przepustowości w Wariancie B ponad limit.","")&amp;
IF(J536=""," Nie wskazano PWR. ",IF(ISERROR(VLOOKUP(J536,'Listy punktów styku'!$B$11:$B$41,1,FALSE))," Nie wskazano PWR z listy.",""))&amp;
IF(P536=""," Nie wskazano FPS. ",IF(ISERROR(VLOOKUP(P536,'Listy punktów styku'!$B$44:$B$61,1,FALSE))," Nie wskazano FPS z listy.","")))</f>
        <v/>
      </c>
    </row>
    <row r="537" spans="1:22" x14ac:dyDescent="0.35">
      <c r="A537" s="122"/>
      <c r="B537" s="123"/>
      <c r="C537" s="124"/>
      <c r="D537" s="124"/>
      <c r="E537" s="125"/>
      <c r="F537" s="123"/>
      <c r="G537" s="126"/>
      <c r="H537" s="127"/>
      <c r="I537" s="128">
        <f t="shared" si="96"/>
        <v>0</v>
      </c>
      <c r="J537" s="129"/>
      <c r="K537" s="127"/>
      <c r="L537" s="130">
        <f t="shared" si="90"/>
        <v>0</v>
      </c>
      <c r="M537" s="131"/>
      <c r="N537" s="130">
        <f t="shared" si="91"/>
        <v>0</v>
      </c>
      <c r="O537" s="130">
        <f t="shared" si="92"/>
        <v>0</v>
      </c>
      <c r="P537" s="129"/>
      <c r="Q537" s="127"/>
      <c r="R537" s="130">
        <f t="shared" si="93"/>
        <v>0</v>
      </c>
      <c r="S537" s="127"/>
      <c r="T537" s="130">
        <f t="shared" si="94"/>
        <v>0</v>
      </c>
      <c r="U537" s="128">
        <f t="shared" si="95"/>
        <v>0</v>
      </c>
      <c r="V537" s="5" t="str">
        <f>IF(COUNTBLANK(G537:H537)+COUNTBLANK(J537:K537)+COUNTBLANK(M537:M537)+COUNTBLANK(P537:Q537)+COUNTBLANK(S537:S537)=8,"",
IF(G537&lt;Limity!$C$5," Data gotowości zbyt wczesna lub nie uzupełniona.","")&amp;
IF(G537&gt;Limity!$D$5," Data gotowości zbyt późna lub wypełnona nieprawidłowo.","")&amp;
IF(OR(ROUND(K537,2)&lt;=0,ROUND(Q537,2)&lt;=0,ROUND(M537,2)&lt;=0,ROUND(S537,2)&lt;=0,ROUND(H537,2)&lt;=0)," Co najmniej jedna wartość nie jest większa od zera.","")&amp;
IF(K537&gt;Limity!$D$6," Abonament za Usługę TD w Wariancie A ponad limit.","")&amp;
IF(Q537&gt;Limity!$D$7," Abonament za Usługę TD w Wariancie B ponad limit.","")&amp;
IF(Q537-K537&gt;Limity!$D$8," Różnica wartości abonamentów za Usługę TD wariantów A i B ponad limit.","")&amp;
IF(M537&gt;Limity!$D$9," Abonament za zwiększenie przepustowości w Wariancie A ponad limit.","")&amp;
IF(S537&gt;Limity!$D$10," Abonament za zwiększenie przepustowości w Wariancie B ponad limit.","")&amp;
IF(J537=""," Nie wskazano PWR. ",IF(ISERROR(VLOOKUP(J537,'Listy punktów styku'!$B$11:$B$41,1,FALSE))," Nie wskazano PWR z listy.",""))&amp;
IF(P537=""," Nie wskazano FPS. ",IF(ISERROR(VLOOKUP(P537,'Listy punktów styku'!$B$44:$B$61,1,FALSE))," Nie wskazano FPS z listy.","")))</f>
        <v/>
      </c>
    </row>
    <row r="538" spans="1:22" x14ac:dyDescent="0.35">
      <c r="A538" s="122"/>
      <c r="B538" s="123"/>
      <c r="C538" s="124"/>
      <c r="D538" s="124"/>
      <c r="E538" s="125"/>
      <c r="F538" s="123"/>
      <c r="G538" s="126"/>
      <c r="H538" s="127"/>
      <c r="I538" s="128">
        <f t="shared" si="96"/>
        <v>0</v>
      </c>
      <c r="J538" s="129"/>
      <c r="K538" s="127"/>
      <c r="L538" s="130">
        <f t="shared" si="90"/>
        <v>0</v>
      </c>
      <c r="M538" s="131"/>
      <c r="N538" s="130">
        <f t="shared" si="91"/>
        <v>0</v>
      </c>
      <c r="O538" s="130">
        <f t="shared" si="92"/>
        <v>0</v>
      </c>
      <c r="P538" s="129"/>
      <c r="Q538" s="127"/>
      <c r="R538" s="130">
        <f t="shared" si="93"/>
        <v>0</v>
      </c>
      <c r="S538" s="127"/>
      <c r="T538" s="130">
        <f t="shared" si="94"/>
        <v>0</v>
      </c>
      <c r="U538" s="128">
        <f t="shared" si="95"/>
        <v>0</v>
      </c>
      <c r="V538" s="5" t="str">
        <f>IF(COUNTBLANK(G538:H538)+COUNTBLANK(J538:K538)+COUNTBLANK(M538:M538)+COUNTBLANK(P538:Q538)+COUNTBLANK(S538:S538)=8,"",
IF(G538&lt;Limity!$C$5," Data gotowości zbyt wczesna lub nie uzupełniona.","")&amp;
IF(G538&gt;Limity!$D$5," Data gotowości zbyt późna lub wypełnona nieprawidłowo.","")&amp;
IF(OR(ROUND(K538,2)&lt;=0,ROUND(Q538,2)&lt;=0,ROUND(M538,2)&lt;=0,ROUND(S538,2)&lt;=0,ROUND(H538,2)&lt;=0)," Co najmniej jedna wartość nie jest większa od zera.","")&amp;
IF(K538&gt;Limity!$D$6," Abonament za Usługę TD w Wariancie A ponad limit.","")&amp;
IF(Q538&gt;Limity!$D$7," Abonament za Usługę TD w Wariancie B ponad limit.","")&amp;
IF(Q538-K538&gt;Limity!$D$8," Różnica wartości abonamentów za Usługę TD wariantów A i B ponad limit.","")&amp;
IF(M538&gt;Limity!$D$9," Abonament za zwiększenie przepustowości w Wariancie A ponad limit.","")&amp;
IF(S538&gt;Limity!$D$10," Abonament za zwiększenie przepustowości w Wariancie B ponad limit.","")&amp;
IF(J538=""," Nie wskazano PWR. ",IF(ISERROR(VLOOKUP(J538,'Listy punktów styku'!$B$11:$B$41,1,FALSE))," Nie wskazano PWR z listy.",""))&amp;
IF(P538=""," Nie wskazano FPS. ",IF(ISERROR(VLOOKUP(P538,'Listy punktów styku'!$B$44:$B$61,1,FALSE))," Nie wskazano FPS z listy.","")))</f>
        <v/>
      </c>
    </row>
    <row r="539" spans="1:22" x14ac:dyDescent="0.35">
      <c r="A539" s="122"/>
      <c r="B539" s="123"/>
      <c r="C539" s="124"/>
      <c r="D539" s="124"/>
      <c r="E539" s="125"/>
      <c r="F539" s="123"/>
      <c r="G539" s="126"/>
      <c r="H539" s="127"/>
      <c r="I539" s="128">
        <f t="shared" si="96"/>
        <v>0</v>
      </c>
      <c r="J539" s="129"/>
      <c r="K539" s="127"/>
      <c r="L539" s="130">
        <f t="shared" si="90"/>
        <v>0</v>
      </c>
      <c r="M539" s="131"/>
      <c r="N539" s="130">
        <f t="shared" si="91"/>
        <v>0</v>
      </c>
      <c r="O539" s="130">
        <f t="shared" si="92"/>
        <v>0</v>
      </c>
      <c r="P539" s="129"/>
      <c r="Q539" s="127"/>
      <c r="R539" s="130">
        <f t="shared" si="93"/>
        <v>0</v>
      </c>
      <c r="S539" s="127"/>
      <c r="T539" s="130">
        <f t="shared" si="94"/>
        <v>0</v>
      </c>
      <c r="U539" s="128">
        <f t="shared" si="95"/>
        <v>0</v>
      </c>
      <c r="V539" s="5" t="str">
        <f>IF(COUNTBLANK(G539:H539)+COUNTBLANK(J539:K539)+COUNTBLANK(M539:M539)+COUNTBLANK(P539:Q539)+COUNTBLANK(S539:S539)=8,"",
IF(G539&lt;Limity!$C$5," Data gotowości zbyt wczesna lub nie uzupełniona.","")&amp;
IF(G539&gt;Limity!$D$5," Data gotowości zbyt późna lub wypełnona nieprawidłowo.","")&amp;
IF(OR(ROUND(K539,2)&lt;=0,ROUND(Q539,2)&lt;=0,ROUND(M539,2)&lt;=0,ROUND(S539,2)&lt;=0,ROUND(H539,2)&lt;=0)," Co najmniej jedna wartość nie jest większa od zera.","")&amp;
IF(K539&gt;Limity!$D$6," Abonament za Usługę TD w Wariancie A ponad limit.","")&amp;
IF(Q539&gt;Limity!$D$7," Abonament za Usługę TD w Wariancie B ponad limit.","")&amp;
IF(Q539-K539&gt;Limity!$D$8," Różnica wartości abonamentów za Usługę TD wariantów A i B ponad limit.","")&amp;
IF(M539&gt;Limity!$D$9," Abonament za zwiększenie przepustowości w Wariancie A ponad limit.","")&amp;
IF(S539&gt;Limity!$D$10," Abonament za zwiększenie przepustowości w Wariancie B ponad limit.","")&amp;
IF(J539=""," Nie wskazano PWR. ",IF(ISERROR(VLOOKUP(J539,'Listy punktów styku'!$B$11:$B$41,1,FALSE))," Nie wskazano PWR z listy.",""))&amp;
IF(P539=""," Nie wskazano FPS. ",IF(ISERROR(VLOOKUP(P539,'Listy punktów styku'!$B$44:$B$61,1,FALSE))," Nie wskazano FPS z listy.","")))</f>
        <v/>
      </c>
    </row>
    <row r="540" spans="1:22" x14ac:dyDescent="0.35">
      <c r="A540" s="122"/>
      <c r="B540" s="123"/>
      <c r="C540" s="124"/>
      <c r="D540" s="124"/>
      <c r="E540" s="125"/>
      <c r="F540" s="123"/>
      <c r="G540" s="126"/>
      <c r="H540" s="127"/>
      <c r="I540" s="128">
        <f t="shared" si="96"/>
        <v>0</v>
      </c>
      <c r="J540" s="129"/>
      <c r="K540" s="127"/>
      <c r="L540" s="130">
        <f t="shared" si="90"/>
        <v>0</v>
      </c>
      <c r="M540" s="131"/>
      <c r="N540" s="130">
        <f t="shared" si="91"/>
        <v>0</v>
      </c>
      <c r="O540" s="130">
        <f t="shared" si="92"/>
        <v>0</v>
      </c>
      <c r="P540" s="129"/>
      <c r="Q540" s="127"/>
      <c r="R540" s="130">
        <f t="shared" si="93"/>
        <v>0</v>
      </c>
      <c r="S540" s="127"/>
      <c r="T540" s="130">
        <f t="shared" si="94"/>
        <v>0</v>
      </c>
      <c r="U540" s="128">
        <f t="shared" si="95"/>
        <v>0</v>
      </c>
      <c r="V540" s="5" t="str">
        <f>IF(COUNTBLANK(G540:H540)+COUNTBLANK(J540:K540)+COUNTBLANK(M540:M540)+COUNTBLANK(P540:Q540)+COUNTBLANK(S540:S540)=8,"",
IF(G540&lt;Limity!$C$5," Data gotowości zbyt wczesna lub nie uzupełniona.","")&amp;
IF(G540&gt;Limity!$D$5," Data gotowości zbyt późna lub wypełnona nieprawidłowo.","")&amp;
IF(OR(ROUND(K540,2)&lt;=0,ROUND(Q540,2)&lt;=0,ROUND(M540,2)&lt;=0,ROUND(S540,2)&lt;=0,ROUND(H540,2)&lt;=0)," Co najmniej jedna wartość nie jest większa od zera.","")&amp;
IF(K540&gt;Limity!$D$6," Abonament za Usługę TD w Wariancie A ponad limit.","")&amp;
IF(Q540&gt;Limity!$D$7," Abonament za Usługę TD w Wariancie B ponad limit.","")&amp;
IF(Q540-K540&gt;Limity!$D$8," Różnica wartości abonamentów za Usługę TD wariantów A i B ponad limit.","")&amp;
IF(M540&gt;Limity!$D$9," Abonament za zwiększenie przepustowości w Wariancie A ponad limit.","")&amp;
IF(S540&gt;Limity!$D$10," Abonament za zwiększenie przepustowości w Wariancie B ponad limit.","")&amp;
IF(J540=""," Nie wskazano PWR. ",IF(ISERROR(VLOOKUP(J540,'Listy punktów styku'!$B$11:$B$41,1,FALSE))," Nie wskazano PWR z listy.",""))&amp;
IF(P540=""," Nie wskazano FPS. ",IF(ISERROR(VLOOKUP(P540,'Listy punktów styku'!$B$44:$B$61,1,FALSE))," Nie wskazano FPS z listy.","")))</f>
        <v/>
      </c>
    </row>
    <row r="541" spans="1:22" x14ac:dyDescent="0.35">
      <c r="A541" s="122"/>
      <c r="B541" s="123"/>
      <c r="C541" s="124"/>
      <c r="D541" s="124"/>
      <c r="E541" s="125"/>
      <c r="F541" s="123"/>
      <c r="G541" s="126"/>
      <c r="H541" s="127"/>
      <c r="I541" s="128">
        <f t="shared" si="96"/>
        <v>0</v>
      </c>
      <c r="J541" s="129"/>
      <c r="K541" s="127"/>
      <c r="L541" s="130">
        <f t="shared" si="90"/>
        <v>0</v>
      </c>
      <c r="M541" s="131"/>
      <c r="N541" s="130">
        <f t="shared" si="91"/>
        <v>0</v>
      </c>
      <c r="O541" s="130">
        <f t="shared" si="92"/>
        <v>0</v>
      </c>
      <c r="P541" s="129"/>
      <c r="Q541" s="127"/>
      <c r="R541" s="130">
        <f t="shared" si="93"/>
        <v>0</v>
      </c>
      <c r="S541" s="127"/>
      <c r="T541" s="130">
        <f t="shared" si="94"/>
        <v>0</v>
      </c>
      <c r="U541" s="128">
        <f t="shared" si="95"/>
        <v>0</v>
      </c>
      <c r="V541" s="5" t="str">
        <f>IF(COUNTBLANK(G541:H541)+COUNTBLANK(J541:K541)+COUNTBLANK(M541:M541)+COUNTBLANK(P541:Q541)+COUNTBLANK(S541:S541)=8,"",
IF(G541&lt;Limity!$C$5," Data gotowości zbyt wczesna lub nie uzupełniona.","")&amp;
IF(G541&gt;Limity!$D$5," Data gotowości zbyt późna lub wypełnona nieprawidłowo.","")&amp;
IF(OR(ROUND(K541,2)&lt;=0,ROUND(Q541,2)&lt;=0,ROUND(M541,2)&lt;=0,ROUND(S541,2)&lt;=0,ROUND(H541,2)&lt;=0)," Co najmniej jedna wartość nie jest większa od zera.","")&amp;
IF(K541&gt;Limity!$D$6," Abonament za Usługę TD w Wariancie A ponad limit.","")&amp;
IF(Q541&gt;Limity!$D$7," Abonament za Usługę TD w Wariancie B ponad limit.","")&amp;
IF(Q541-K541&gt;Limity!$D$8," Różnica wartości abonamentów za Usługę TD wariantów A i B ponad limit.","")&amp;
IF(M541&gt;Limity!$D$9," Abonament za zwiększenie przepustowości w Wariancie A ponad limit.","")&amp;
IF(S541&gt;Limity!$D$10," Abonament za zwiększenie przepustowości w Wariancie B ponad limit.","")&amp;
IF(J541=""," Nie wskazano PWR. ",IF(ISERROR(VLOOKUP(J541,'Listy punktów styku'!$B$11:$B$41,1,FALSE))," Nie wskazano PWR z listy.",""))&amp;
IF(P541=""," Nie wskazano FPS. ",IF(ISERROR(VLOOKUP(P541,'Listy punktów styku'!$B$44:$B$61,1,FALSE))," Nie wskazano FPS z listy.","")))</f>
        <v/>
      </c>
    </row>
    <row r="542" spans="1:22" x14ac:dyDescent="0.35">
      <c r="A542" s="122"/>
      <c r="B542" s="123"/>
      <c r="C542" s="124"/>
      <c r="D542" s="124"/>
      <c r="E542" s="125"/>
      <c r="F542" s="123"/>
      <c r="G542" s="126"/>
      <c r="H542" s="127"/>
      <c r="I542" s="128">
        <f t="shared" si="96"/>
        <v>0</v>
      </c>
      <c r="J542" s="129"/>
      <c r="K542" s="127"/>
      <c r="L542" s="130">
        <f t="shared" si="90"/>
        <v>0</v>
      </c>
      <c r="M542" s="131"/>
      <c r="N542" s="130">
        <f t="shared" si="91"/>
        <v>0</v>
      </c>
      <c r="O542" s="130">
        <f t="shared" si="92"/>
        <v>0</v>
      </c>
      <c r="P542" s="129"/>
      <c r="Q542" s="127"/>
      <c r="R542" s="130">
        <f t="shared" si="93"/>
        <v>0</v>
      </c>
      <c r="S542" s="127"/>
      <c r="T542" s="130">
        <f t="shared" si="94"/>
        <v>0</v>
      </c>
      <c r="U542" s="128">
        <f t="shared" si="95"/>
        <v>0</v>
      </c>
      <c r="V542" s="5" t="str">
        <f>IF(COUNTBLANK(G542:H542)+COUNTBLANK(J542:K542)+COUNTBLANK(M542:M542)+COUNTBLANK(P542:Q542)+COUNTBLANK(S542:S542)=8,"",
IF(G542&lt;Limity!$C$5," Data gotowości zbyt wczesna lub nie uzupełniona.","")&amp;
IF(G542&gt;Limity!$D$5," Data gotowości zbyt późna lub wypełnona nieprawidłowo.","")&amp;
IF(OR(ROUND(K542,2)&lt;=0,ROUND(Q542,2)&lt;=0,ROUND(M542,2)&lt;=0,ROUND(S542,2)&lt;=0,ROUND(H542,2)&lt;=0)," Co najmniej jedna wartość nie jest większa od zera.","")&amp;
IF(K542&gt;Limity!$D$6," Abonament za Usługę TD w Wariancie A ponad limit.","")&amp;
IF(Q542&gt;Limity!$D$7," Abonament za Usługę TD w Wariancie B ponad limit.","")&amp;
IF(Q542-K542&gt;Limity!$D$8," Różnica wartości abonamentów za Usługę TD wariantów A i B ponad limit.","")&amp;
IF(M542&gt;Limity!$D$9," Abonament za zwiększenie przepustowości w Wariancie A ponad limit.","")&amp;
IF(S542&gt;Limity!$D$10," Abonament za zwiększenie przepustowości w Wariancie B ponad limit.","")&amp;
IF(J542=""," Nie wskazano PWR. ",IF(ISERROR(VLOOKUP(J542,'Listy punktów styku'!$B$11:$B$41,1,FALSE))," Nie wskazano PWR z listy.",""))&amp;
IF(P542=""," Nie wskazano FPS. ",IF(ISERROR(VLOOKUP(P542,'Listy punktów styku'!$B$44:$B$61,1,FALSE))," Nie wskazano FPS z listy.","")))</f>
        <v/>
      </c>
    </row>
    <row r="543" spans="1:22" x14ac:dyDescent="0.35">
      <c r="A543" s="122"/>
      <c r="B543" s="123"/>
      <c r="C543" s="124"/>
      <c r="D543" s="124"/>
      <c r="E543" s="125"/>
      <c r="F543" s="123"/>
      <c r="G543" s="126"/>
      <c r="H543" s="127"/>
      <c r="I543" s="128">
        <f t="shared" si="96"/>
        <v>0</v>
      </c>
      <c r="J543" s="129"/>
      <c r="K543" s="127"/>
      <c r="L543" s="130">
        <f t="shared" ref="L543:L581" si="97">ROUND(K543*(1+$C$10),2)</f>
        <v>0</v>
      </c>
      <c r="M543" s="131"/>
      <c r="N543" s="130">
        <f t="shared" ref="N543:N581" si="98">ROUND(M543*(1+$C$10),2)</f>
        <v>0</v>
      </c>
      <c r="O543" s="130">
        <f t="shared" ref="O543:O581" si="99">60*ROUND(K543*(1+$C$10),2)</f>
        <v>0</v>
      </c>
      <c r="P543" s="129"/>
      <c r="Q543" s="127"/>
      <c r="R543" s="130">
        <f t="shared" ref="R543:R581" si="100">ROUND(Q543*(1+$C$10),2)</f>
        <v>0</v>
      </c>
      <c r="S543" s="127"/>
      <c r="T543" s="130">
        <f t="shared" si="94"/>
        <v>0</v>
      </c>
      <c r="U543" s="128">
        <f t="shared" si="95"/>
        <v>0</v>
      </c>
      <c r="V543" s="5" t="str">
        <f>IF(COUNTBLANK(G543:H543)+COUNTBLANK(J543:K543)+COUNTBLANK(M543:M543)+COUNTBLANK(P543:Q543)+COUNTBLANK(S543:S543)=8,"",
IF(G543&lt;Limity!$C$5," Data gotowości zbyt wczesna lub nie uzupełniona.","")&amp;
IF(G543&gt;Limity!$D$5," Data gotowości zbyt późna lub wypełnona nieprawidłowo.","")&amp;
IF(OR(ROUND(K543,2)&lt;=0,ROUND(Q543,2)&lt;=0,ROUND(M543,2)&lt;=0,ROUND(S543,2)&lt;=0,ROUND(H543,2)&lt;=0)," Co najmniej jedna wartość nie jest większa od zera.","")&amp;
IF(K543&gt;Limity!$D$6," Abonament za Usługę TD w Wariancie A ponad limit.","")&amp;
IF(Q543&gt;Limity!$D$7," Abonament za Usługę TD w Wariancie B ponad limit.","")&amp;
IF(Q543-K543&gt;Limity!$D$8," Różnica wartości abonamentów za Usługę TD wariantów A i B ponad limit.","")&amp;
IF(M543&gt;Limity!$D$9," Abonament za zwiększenie przepustowości w Wariancie A ponad limit.","")&amp;
IF(S543&gt;Limity!$D$10," Abonament za zwiększenie przepustowości w Wariancie B ponad limit.","")&amp;
IF(J543=""," Nie wskazano PWR. ",IF(ISERROR(VLOOKUP(J543,'Listy punktów styku'!$B$11:$B$41,1,FALSE))," Nie wskazano PWR z listy.",""))&amp;
IF(P543=""," Nie wskazano FPS. ",IF(ISERROR(VLOOKUP(P543,'Listy punktów styku'!$B$44:$B$61,1,FALSE))," Nie wskazano FPS z listy.","")))</f>
        <v/>
      </c>
    </row>
    <row r="544" spans="1:22" x14ac:dyDescent="0.35">
      <c r="A544" s="122"/>
      <c r="B544" s="123"/>
      <c r="C544" s="124"/>
      <c r="D544" s="124"/>
      <c r="E544" s="125"/>
      <c r="F544" s="123"/>
      <c r="G544" s="126"/>
      <c r="H544" s="127"/>
      <c r="I544" s="128">
        <f t="shared" si="96"/>
        <v>0</v>
      </c>
      <c r="J544" s="129"/>
      <c r="K544" s="127"/>
      <c r="L544" s="130">
        <f t="shared" si="97"/>
        <v>0</v>
      </c>
      <c r="M544" s="131"/>
      <c r="N544" s="130">
        <f t="shared" si="98"/>
        <v>0</v>
      </c>
      <c r="O544" s="130">
        <f t="shared" si="99"/>
        <v>0</v>
      </c>
      <c r="P544" s="129"/>
      <c r="Q544" s="127"/>
      <c r="R544" s="130">
        <f t="shared" si="100"/>
        <v>0</v>
      </c>
      <c r="S544" s="127"/>
      <c r="T544" s="130">
        <f t="shared" ref="T544:T581" si="101">ROUND(S544*(1+$C$10),2)</f>
        <v>0</v>
      </c>
      <c r="U544" s="128">
        <f t="shared" ref="U544:U581" si="102">60*ROUND(Q544*(1+$C$10),2)</f>
        <v>0</v>
      </c>
      <c r="V544" s="5" t="str">
        <f>IF(COUNTBLANK(G544:H544)+COUNTBLANK(J544:K544)+COUNTBLANK(M544:M544)+COUNTBLANK(P544:Q544)+COUNTBLANK(S544:S544)=8,"",
IF(G544&lt;Limity!$C$5," Data gotowości zbyt wczesna lub nie uzupełniona.","")&amp;
IF(G544&gt;Limity!$D$5," Data gotowości zbyt późna lub wypełnona nieprawidłowo.","")&amp;
IF(OR(ROUND(K544,2)&lt;=0,ROUND(Q544,2)&lt;=0,ROUND(M544,2)&lt;=0,ROUND(S544,2)&lt;=0,ROUND(H544,2)&lt;=0)," Co najmniej jedna wartość nie jest większa od zera.","")&amp;
IF(K544&gt;Limity!$D$6," Abonament za Usługę TD w Wariancie A ponad limit.","")&amp;
IF(Q544&gt;Limity!$D$7," Abonament za Usługę TD w Wariancie B ponad limit.","")&amp;
IF(Q544-K544&gt;Limity!$D$8," Różnica wartości abonamentów za Usługę TD wariantów A i B ponad limit.","")&amp;
IF(M544&gt;Limity!$D$9," Abonament za zwiększenie przepustowości w Wariancie A ponad limit.","")&amp;
IF(S544&gt;Limity!$D$10," Abonament za zwiększenie przepustowości w Wariancie B ponad limit.","")&amp;
IF(J544=""," Nie wskazano PWR. ",IF(ISERROR(VLOOKUP(J544,'Listy punktów styku'!$B$11:$B$41,1,FALSE))," Nie wskazano PWR z listy.",""))&amp;
IF(P544=""," Nie wskazano FPS. ",IF(ISERROR(VLOOKUP(P544,'Listy punktów styku'!$B$44:$B$61,1,FALSE))," Nie wskazano FPS z listy.","")))</f>
        <v/>
      </c>
    </row>
    <row r="545" spans="1:22" x14ac:dyDescent="0.35">
      <c r="A545" s="122"/>
      <c r="B545" s="123"/>
      <c r="C545" s="124"/>
      <c r="D545" s="124"/>
      <c r="E545" s="125"/>
      <c r="F545" s="123"/>
      <c r="G545" s="126"/>
      <c r="H545" s="127"/>
      <c r="I545" s="128">
        <f t="shared" ref="I545:I581" si="103">ROUND(H545*(1+$C$10),2)</f>
        <v>0</v>
      </c>
      <c r="J545" s="129"/>
      <c r="K545" s="127"/>
      <c r="L545" s="130">
        <f t="shared" si="97"/>
        <v>0</v>
      </c>
      <c r="M545" s="131"/>
      <c r="N545" s="130">
        <f t="shared" si="98"/>
        <v>0</v>
      </c>
      <c r="O545" s="130">
        <f t="shared" si="99"/>
        <v>0</v>
      </c>
      <c r="P545" s="129"/>
      <c r="Q545" s="127"/>
      <c r="R545" s="130">
        <f t="shared" si="100"/>
        <v>0</v>
      </c>
      <c r="S545" s="127"/>
      <c r="T545" s="130">
        <f t="shared" si="101"/>
        <v>0</v>
      </c>
      <c r="U545" s="128">
        <f t="shared" si="102"/>
        <v>0</v>
      </c>
      <c r="V545" s="5" t="str">
        <f>IF(COUNTBLANK(G545:H545)+COUNTBLANK(J545:K545)+COUNTBLANK(M545:M545)+COUNTBLANK(P545:Q545)+COUNTBLANK(S545:S545)=8,"",
IF(G545&lt;Limity!$C$5," Data gotowości zbyt wczesna lub nie uzupełniona.","")&amp;
IF(G545&gt;Limity!$D$5," Data gotowości zbyt późna lub wypełnona nieprawidłowo.","")&amp;
IF(OR(ROUND(K545,2)&lt;=0,ROUND(Q545,2)&lt;=0,ROUND(M545,2)&lt;=0,ROUND(S545,2)&lt;=0,ROUND(H545,2)&lt;=0)," Co najmniej jedna wartość nie jest większa od zera.","")&amp;
IF(K545&gt;Limity!$D$6," Abonament za Usługę TD w Wariancie A ponad limit.","")&amp;
IF(Q545&gt;Limity!$D$7," Abonament za Usługę TD w Wariancie B ponad limit.","")&amp;
IF(Q545-K545&gt;Limity!$D$8," Różnica wartości abonamentów za Usługę TD wariantów A i B ponad limit.","")&amp;
IF(M545&gt;Limity!$D$9," Abonament za zwiększenie przepustowości w Wariancie A ponad limit.","")&amp;
IF(S545&gt;Limity!$D$10," Abonament za zwiększenie przepustowości w Wariancie B ponad limit.","")&amp;
IF(J545=""," Nie wskazano PWR. ",IF(ISERROR(VLOOKUP(J545,'Listy punktów styku'!$B$11:$B$41,1,FALSE))," Nie wskazano PWR z listy.",""))&amp;
IF(P545=""," Nie wskazano FPS. ",IF(ISERROR(VLOOKUP(P545,'Listy punktów styku'!$B$44:$B$61,1,FALSE))," Nie wskazano FPS z listy.","")))</f>
        <v/>
      </c>
    </row>
    <row r="546" spans="1:22" x14ac:dyDescent="0.35">
      <c r="A546" s="122"/>
      <c r="B546" s="123"/>
      <c r="C546" s="124"/>
      <c r="D546" s="124"/>
      <c r="E546" s="125"/>
      <c r="F546" s="123"/>
      <c r="G546" s="126"/>
      <c r="H546" s="127"/>
      <c r="I546" s="128">
        <f t="shared" si="103"/>
        <v>0</v>
      </c>
      <c r="J546" s="129"/>
      <c r="K546" s="127"/>
      <c r="L546" s="130">
        <f t="shared" si="97"/>
        <v>0</v>
      </c>
      <c r="M546" s="131"/>
      <c r="N546" s="130">
        <f t="shared" si="98"/>
        <v>0</v>
      </c>
      <c r="O546" s="130">
        <f t="shared" si="99"/>
        <v>0</v>
      </c>
      <c r="P546" s="129"/>
      <c r="Q546" s="127"/>
      <c r="R546" s="130">
        <f t="shared" si="100"/>
        <v>0</v>
      </c>
      <c r="S546" s="127"/>
      <c r="T546" s="130">
        <f t="shared" si="101"/>
        <v>0</v>
      </c>
      <c r="U546" s="128">
        <f t="shared" si="102"/>
        <v>0</v>
      </c>
      <c r="V546" s="5" t="str">
        <f>IF(COUNTBLANK(G546:H546)+COUNTBLANK(J546:K546)+COUNTBLANK(M546:M546)+COUNTBLANK(P546:Q546)+COUNTBLANK(S546:S546)=8,"",
IF(G546&lt;Limity!$C$5," Data gotowości zbyt wczesna lub nie uzupełniona.","")&amp;
IF(G546&gt;Limity!$D$5," Data gotowości zbyt późna lub wypełnona nieprawidłowo.","")&amp;
IF(OR(ROUND(K546,2)&lt;=0,ROUND(Q546,2)&lt;=0,ROUND(M546,2)&lt;=0,ROUND(S546,2)&lt;=0,ROUND(H546,2)&lt;=0)," Co najmniej jedna wartość nie jest większa od zera.","")&amp;
IF(K546&gt;Limity!$D$6," Abonament za Usługę TD w Wariancie A ponad limit.","")&amp;
IF(Q546&gt;Limity!$D$7," Abonament za Usługę TD w Wariancie B ponad limit.","")&amp;
IF(Q546-K546&gt;Limity!$D$8," Różnica wartości abonamentów za Usługę TD wariantów A i B ponad limit.","")&amp;
IF(M546&gt;Limity!$D$9," Abonament za zwiększenie przepustowości w Wariancie A ponad limit.","")&amp;
IF(S546&gt;Limity!$D$10," Abonament za zwiększenie przepustowości w Wariancie B ponad limit.","")&amp;
IF(J546=""," Nie wskazano PWR. ",IF(ISERROR(VLOOKUP(J546,'Listy punktów styku'!$B$11:$B$41,1,FALSE))," Nie wskazano PWR z listy.",""))&amp;
IF(P546=""," Nie wskazano FPS. ",IF(ISERROR(VLOOKUP(P546,'Listy punktów styku'!$B$44:$B$61,1,FALSE))," Nie wskazano FPS z listy.","")))</f>
        <v/>
      </c>
    </row>
    <row r="547" spans="1:22" x14ac:dyDescent="0.35">
      <c r="A547" s="122"/>
      <c r="B547" s="123"/>
      <c r="C547" s="124"/>
      <c r="D547" s="124"/>
      <c r="E547" s="125"/>
      <c r="F547" s="123"/>
      <c r="G547" s="126"/>
      <c r="H547" s="127"/>
      <c r="I547" s="128">
        <f t="shared" si="103"/>
        <v>0</v>
      </c>
      <c r="J547" s="129"/>
      <c r="K547" s="127"/>
      <c r="L547" s="130">
        <f t="shared" si="97"/>
        <v>0</v>
      </c>
      <c r="M547" s="131"/>
      <c r="N547" s="130">
        <f t="shared" si="98"/>
        <v>0</v>
      </c>
      <c r="O547" s="130">
        <f t="shared" si="99"/>
        <v>0</v>
      </c>
      <c r="P547" s="129"/>
      <c r="Q547" s="127"/>
      <c r="R547" s="130">
        <f t="shared" si="100"/>
        <v>0</v>
      </c>
      <c r="S547" s="127"/>
      <c r="T547" s="130">
        <f t="shared" si="101"/>
        <v>0</v>
      </c>
      <c r="U547" s="128">
        <f t="shared" si="102"/>
        <v>0</v>
      </c>
      <c r="V547" s="5" t="str">
        <f>IF(COUNTBLANK(G547:H547)+COUNTBLANK(J547:K547)+COUNTBLANK(M547:M547)+COUNTBLANK(P547:Q547)+COUNTBLANK(S547:S547)=8,"",
IF(G547&lt;Limity!$C$5," Data gotowości zbyt wczesna lub nie uzupełniona.","")&amp;
IF(G547&gt;Limity!$D$5," Data gotowości zbyt późna lub wypełnona nieprawidłowo.","")&amp;
IF(OR(ROUND(K547,2)&lt;=0,ROUND(Q547,2)&lt;=0,ROUND(M547,2)&lt;=0,ROUND(S547,2)&lt;=0,ROUND(H547,2)&lt;=0)," Co najmniej jedna wartość nie jest większa od zera.","")&amp;
IF(K547&gt;Limity!$D$6," Abonament za Usługę TD w Wariancie A ponad limit.","")&amp;
IF(Q547&gt;Limity!$D$7," Abonament za Usługę TD w Wariancie B ponad limit.","")&amp;
IF(Q547-K547&gt;Limity!$D$8," Różnica wartości abonamentów za Usługę TD wariantów A i B ponad limit.","")&amp;
IF(M547&gt;Limity!$D$9," Abonament za zwiększenie przepustowości w Wariancie A ponad limit.","")&amp;
IF(S547&gt;Limity!$D$10," Abonament za zwiększenie przepustowości w Wariancie B ponad limit.","")&amp;
IF(J547=""," Nie wskazano PWR. ",IF(ISERROR(VLOOKUP(J547,'Listy punktów styku'!$B$11:$B$41,1,FALSE))," Nie wskazano PWR z listy.",""))&amp;
IF(P547=""," Nie wskazano FPS. ",IF(ISERROR(VLOOKUP(P547,'Listy punktów styku'!$B$44:$B$61,1,FALSE))," Nie wskazano FPS z listy.","")))</f>
        <v/>
      </c>
    </row>
    <row r="548" spans="1:22" x14ac:dyDescent="0.35">
      <c r="A548" s="122"/>
      <c r="B548" s="123"/>
      <c r="C548" s="124"/>
      <c r="D548" s="124"/>
      <c r="E548" s="125"/>
      <c r="F548" s="123"/>
      <c r="G548" s="126"/>
      <c r="H548" s="127"/>
      <c r="I548" s="128">
        <f t="shared" si="103"/>
        <v>0</v>
      </c>
      <c r="J548" s="129"/>
      <c r="K548" s="127"/>
      <c r="L548" s="130">
        <f t="shared" si="97"/>
        <v>0</v>
      </c>
      <c r="M548" s="131"/>
      <c r="N548" s="130">
        <f t="shared" si="98"/>
        <v>0</v>
      </c>
      <c r="O548" s="130">
        <f t="shared" si="99"/>
        <v>0</v>
      </c>
      <c r="P548" s="129"/>
      <c r="Q548" s="127"/>
      <c r="R548" s="130">
        <f t="shared" si="100"/>
        <v>0</v>
      </c>
      <c r="S548" s="127"/>
      <c r="T548" s="130">
        <f t="shared" si="101"/>
        <v>0</v>
      </c>
      <c r="U548" s="128">
        <f t="shared" si="102"/>
        <v>0</v>
      </c>
      <c r="V548" s="5" t="str">
        <f>IF(COUNTBLANK(G548:H548)+COUNTBLANK(J548:K548)+COUNTBLANK(M548:M548)+COUNTBLANK(P548:Q548)+COUNTBLANK(S548:S548)=8,"",
IF(G548&lt;Limity!$C$5," Data gotowości zbyt wczesna lub nie uzupełniona.","")&amp;
IF(G548&gt;Limity!$D$5," Data gotowości zbyt późna lub wypełnona nieprawidłowo.","")&amp;
IF(OR(ROUND(K548,2)&lt;=0,ROUND(Q548,2)&lt;=0,ROUND(M548,2)&lt;=0,ROUND(S548,2)&lt;=0,ROUND(H548,2)&lt;=0)," Co najmniej jedna wartość nie jest większa od zera.","")&amp;
IF(K548&gt;Limity!$D$6," Abonament za Usługę TD w Wariancie A ponad limit.","")&amp;
IF(Q548&gt;Limity!$D$7," Abonament za Usługę TD w Wariancie B ponad limit.","")&amp;
IF(Q548-K548&gt;Limity!$D$8," Różnica wartości abonamentów za Usługę TD wariantów A i B ponad limit.","")&amp;
IF(M548&gt;Limity!$D$9," Abonament za zwiększenie przepustowości w Wariancie A ponad limit.","")&amp;
IF(S548&gt;Limity!$D$10," Abonament za zwiększenie przepustowości w Wariancie B ponad limit.","")&amp;
IF(J548=""," Nie wskazano PWR. ",IF(ISERROR(VLOOKUP(J548,'Listy punktów styku'!$B$11:$B$41,1,FALSE))," Nie wskazano PWR z listy.",""))&amp;
IF(P548=""," Nie wskazano FPS. ",IF(ISERROR(VLOOKUP(P548,'Listy punktów styku'!$B$44:$B$61,1,FALSE))," Nie wskazano FPS z listy.","")))</f>
        <v/>
      </c>
    </row>
    <row r="549" spans="1:22" x14ac:dyDescent="0.35">
      <c r="A549" s="122"/>
      <c r="B549" s="123"/>
      <c r="C549" s="124"/>
      <c r="D549" s="124"/>
      <c r="E549" s="125"/>
      <c r="F549" s="123"/>
      <c r="G549" s="126"/>
      <c r="H549" s="127"/>
      <c r="I549" s="128">
        <f t="shared" si="103"/>
        <v>0</v>
      </c>
      <c r="J549" s="129"/>
      <c r="K549" s="127"/>
      <c r="L549" s="130">
        <f t="shared" si="97"/>
        <v>0</v>
      </c>
      <c r="M549" s="131"/>
      <c r="N549" s="130">
        <f t="shared" si="98"/>
        <v>0</v>
      </c>
      <c r="O549" s="130">
        <f t="shared" si="99"/>
        <v>0</v>
      </c>
      <c r="P549" s="129"/>
      <c r="Q549" s="127"/>
      <c r="R549" s="130">
        <f t="shared" si="100"/>
        <v>0</v>
      </c>
      <c r="S549" s="127"/>
      <c r="T549" s="130">
        <f t="shared" si="101"/>
        <v>0</v>
      </c>
      <c r="U549" s="128">
        <f t="shared" si="102"/>
        <v>0</v>
      </c>
      <c r="V549" s="5" t="str">
        <f>IF(COUNTBLANK(G549:H549)+COUNTBLANK(J549:K549)+COUNTBLANK(M549:M549)+COUNTBLANK(P549:Q549)+COUNTBLANK(S549:S549)=8,"",
IF(G549&lt;Limity!$C$5," Data gotowości zbyt wczesna lub nie uzupełniona.","")&amp;
IF(G549&gt;Limity!$D$5," Data gotowości zbyt późna lub wypełnona nieprawidłowo.","")&amp;
IF(OR(ROUND(K549,2)&lt;=0,ROUND(Q549,2)&lt;=0,ROUND(M549,2)&lt;=0,ROUND(S549,2)&lt;=0,ROUND(H549,2)&lt;=0)," Co najmniej jedna wartość nie jest większa od zera.","")&amp;
IF(K549&gt;Limity!$D$6," Abonament za Usługę TD w Wariancie A ponad limit.","")&amp;
IF(Q549&gt;Limity!$D$7," Abonament za Usługę TD w Wariancie B ponad limit.","")&amp;
IF(Q549-K549&gt;Limity!$D$8," Różnica wartości abonamentów za Usługę TD wariantów A i B ponad limit.","")&amp;
IF(M549&gt;Limity!$D$9," Abonament za zwiększenie przepustowości w Wariancie A ponad limit.","")&amp;
IF(S549&gt;Limity!$D$10," Abonament za zwiększenie przepustowości w Wariancie B ponad limit.","")&amp;
IF(J549=""," Nie wskazano PWR. ",IF(ISERROR(VLOOKUP(J549,'Listy punktów styku'!$B$11:$B$41,1,FALSE))," Nie wskazano PWR z listy.",""))&amp;
IF(P549=""," Nie wskazano FPS. ",IF(ISERROR(VLOOKUP(P549,'Listy punktów styku'!$B$44:$B$61,1,FALSE))," Nie wskazano FPS z listy.","")))</f>
        <v/>
      </c>
    </row>
    <row r="550" spans="1:22" x14ac:dyDescent="0.35">
      <c r="A550" s="122"/>
      <c r="B550" s="123"/>
      <c r="C550" s="124"/>
      <c r="D550" s="124"/>
      <c r="E550" s="125"/>
      <c r="F550" s="123"/>
      <c r="G550" s="126"/>
      <c r="H550" s="127"/>
      <c r="I550" s="128">
        <f t="shared" si="103"/>
        <v>0</v>
      </c>
      <c r="J550" s="129"/>
      <c r="K550" s="127"/>
      <c r="L550" s="130">
        <f t="shared" si="97"/>
        <v>0</v>
      </c>
      <c r="M550" s="131"/>
      <c r="N550" s="130">
        <f t="shared" si="98"/>
        <v>0</v>
      </c>
      <c r="O550" s="130">
        <f t="shared" si="99"/>
        <v>0</v>
      </c>
      <c r="P550" s="129"/>
      <c r="Q550" s="127"/>
      <c r="R550" s="130">
        <f t="shared" si="100"/>
        <v>0</v>
      </c>
      <c r="S550" s="127"/>
      <c r="T550" s="130">
        <f t="shared" si="101"/>
        <v>0</v>
      </c>
      <c r="U550" s="128">
        <f t="shared" si="102"/>
        <v>0</v>
      </c>
      <c r="V550" s="5" t="str">
        <f>IF(COUNTBLANK(G550:H550)+COUNTBLANK(J550:K550)+COUNTBLANK(M550:M550)+COUNTBLANK(P550:Q550)+COUNTBLANK(S550:S550)=8,"",
IF(G550&lt;Limity!$C$5," Data gotowości zbyt wczesna lub nie uzupełniona.","")&amp;
IF(G550&gt;Limity!$D$5," Data gotowości zbyt późna lub wypełnona nieprawidłowo.","")&amp;
IF(OR(ROUND(K550,2)&lt;=0,ROUND(Q550,2)&lt;=0,ROUND(M550,2)&lt;=0,ROUND(S550,2)&lt;=0,ROUND(H550,2)&lt;=0)," Co najmniej jedna wartość nie jest większa od zera.","")&amp;
IF(K550&gt;Limity!$D$6," Abonament za Usługę TD w Wariancie A ponad limit.","")&amp;
IF(Q550&gt;Limity!$D$7," Abonament za Usługę TD w Wariancie B ponad limit.","")&amp;
IF(Q550-K550&gt;Limity!$D$8," Różnica wartości abonamentów za Usługę TD wariantów A i B ponad limit.","")&amp;
IF(M550&gt;Limity!$D$9," Abonament za zwiększenie przepustowości w Wariancie A ponad limit.","")&amp;
IF(S550&gt;Limity!$D$10," Abonament za zwiększenie przepustowości w Wariancie B ponad limit.","")&amp;
IF(J550=""," Nie wskazano PWR. ",IF(ISERROR(VLOOKUP(J550,'Listy punktów styku'!$B$11:$B$41,1,FALSE))," Nie wskazano PWR z listy.",""))&amp;
IF(P550=""," Nie wskazano FPS. ",IF(ISERROR(VLOOKUP(P550,'Listy punktów styku'!$B$44:$B$61,1,FALSE))," Nie wskazano FPS z listy.","")))</f>
        <v/>
      </c>
    </row>
    <row r="551" spans="1:22" x14ac:dyDescent="0.35">
      <c r="A551" s="122"/>
      <c r="B551" s="123"/>
      <c r="C551" s="124"/>
      <c r="D551" s="124"/>
      <c r="E551" s="125"/>
      <c r="F551" s="123"/>
      <c r="G551" s="126"/>
      <c r="H551" s="127"/>
      <c r="I551" s="128">
        <f t="shared" si="103"/>
        <v>0</v>
      </c>
      <c r="J551" s="129"/>
      <c r="K551" s="127"/>
      <c r="L551" s="130">
        <f t="shared" si="97"/>
        <v>0</v>
      </c>
      <c r="M551" s="131"/>
      <c r="N551" s="130">
        <f t="shared" si="98"/>
        <v>0</v>
      </c>
      <c r="O551" s="130">
        <f t="shared" si="99"/>
        <v>0</v>
      </c>
      <c r="P551" s="129"/>
      <c r="Q551" s="127"/>
      <c r="R551" s="130">
        <f t="shared" si="100"/>
        <v>0</v>
      </c>
      <c r="S551" s="127"/>
      <c r="T551" s="130">
        <f t="shared" si="101"/>
        <v>0</v>
      </c>
      <c r="U551" s="128">
        <f t="shared" si="102"/>
        <v>0</v>
      </c>
      <c r="V551" s="5" t="str">
        <f>IF(COUNTBLANK(G551:H551)+COUNTBLANK(J551:K551)+COUNTBLANK(M551:M551)+COUNTBLANK(P551:Q551)+COUNTBLANK(S551:S551)=8,"",
IF(G551&lt;Limity!$C$5," Data gotowości zbyt wczesna lub nie uzupełniona.","")&amp;
IF(G551&gt;Limity!$D$5," Data gotowości zbyt późna lub wypełnona nieprawidłowo.","")&amp;
IF(OR(ROUND(K551,2)&lt;=0,ROUND(Q551,2)&lt;=0,ROUND(M551,2)&lt;=0,ROUND(S551,2)&lt;=0,ROUND(H551,2)&lt;=0)," Co najmniej jedna wartość nie jest większa od zera.","")&amp;
IF(K551&gt;Limity!$D$6," Abonament za Usługę TD w Wariancie A ponad limit.","")&amp;
IF(Q551&gt;Limity!$D$7," Abonament za Usługę TD w Wariancie B ponad limit.","")&amp;
IF(Q551-K551&gt;Limity!$D$8," Różnica wartości abonamentów za Usługę TD wariantów A i B ponad limit.","")&amp;
IF(M551&gt;Limity!$D$9," Abonament za zwiększenie przepustowości w Wariancie A ponad limit.","")&amp;
IF(S551&gt;Limity!$D$10," Abonament za zwiększenie przepustowości w Wariancie B ponad limit.","")&amp;
IF(J551=""," Nie wskazano PWR. ",IF(ISERROR(VLOOKUP(J551,'Listy punktów styku'!$B$11:$B$41,1,FALSE))," Nie wskazano PWR z listy.",""))&amp;
IF(P551=""," Nie wskazano FPS. ",IF(ISERROR(VLOOKUP(P551,'Listy punktów styku'!$B$44:$B$61,1,FALSE))," Nie wskazano FPS z listy.","")))</f>
        <v/>
      </c>
    </row>
    <row r="552" spans="1:22" x14ac:dyDescent="0.35">
      <c r="A552" s="122"/>
      <c r="B552" s="123"/>
      <c r="C552" s="124"/>
      <c r="D552" s="124"/>
      <c r="E552" s="125"/>
      <c r="F552" s="123"/>
      <c r="G552" s="126"/>
      <c r="H552" s="127"/>
      <c r="I552" s="128">
        <f t="shared" si="103"/>
        <v>0</v>
      </c>
      <c r="J552" s="129"/>
      <c r="K552" s="127"/>
      <c r="L552" s="130">
        <f t="shared" si="97"/>
        <v>0</v>
      </c>
      <c r="M552" s="131"/>
      <c r="N552" s="130">
        <f t="shared" si="98"/>
        <v>0</v>
      </c>
      <c r="O552" s="130">
        <f t="shared" si="99"/>
        <v>0</v>
      </c>
      <c r="P552" s="129"/>
      <c r="Q552" s="127"/>
      <c r="R552" s="130">
        <f t="shared" si="100"/>
        <v>0</v>
      </c>
      <c r="S552" s="127"/>
      <c r="T552" s="130">
        <f t="shared" si="101"/>
        <v>0</v>
      </c>
      <c r="U552" s="128">
        <f t="shared" si="102"/>
        <v>0</v>
      </c>
      <c r="V552" s="5" t="str">
        <f>IF(COUNTBLANK(G552:H552)+COUNTBLANK(J552:K552)+COUNTBLANK(M552:M552)+COUNTBLANK(P552:Q552)+COUNTBLANK(S552:S552)=8,"",
IF(G552&lt;Limity!$C$5," Data gotowości zbyt wczesna lub nie uzupełniona.","")&amp;
IF(G552&gt;Limity!$D$5," Data gotowości zbyt późna lub wypełnona nieprawidłowo.","")&amp;
IF(OR(ROUND(K552,2)&lt;=0,ROUND(Q552,2)&lt;=0,ROUND(M552,2)&lt;=0,ROUND(S552,2)&lt;=0,ROUND(H552,2)&lt;=0)," Co najmniej jedna wartość nie jest większa od zera.","")&amp;
IF(K552&gt;Limity!$D$6," Abonament za Usługę TD w Wariancie A ponad limit.","")&amp;
IF(Q552&gt;Limity!$D$7," Abonament za Usługę TD w Wariancie B ponad limit.","")&amp;
IF(Q552-K552&gt;Limity!$D$8," Różnica wartości abonamentów za Usługę TD wariantów A i B ponad limit.","")&amp;
IF(M552&gt;Limity!$D$9," Abonament za zwiększenie przepustowości w Wariancie A ponad limit.","")&amp;
IF(S552&gt;Limity!$D$10," Abonament za zwiększenie przepustowości w Wariancie B ponad limit.","")&amp;
IF(J552=""," Nie wskazano PWR. ",IF(ISERROR(VLOOKUP(J552,'Listy punktów styku'!$B$11:$B$41,1,FALSE))," Nie wskazano PWR z listy.",""))&amp;
IF(P552=""," Nie wskazano FPS. ",IF(ISERROR(VLOOKUP(P552,'Listy punktów styku'!$B$44:$B$61,1,FALSE))," Nie wskazano FPS z listy.","")))</f>
        <v/>
      </c>
    </row>
    <row r="553" spans="1:22" x14ac:dyDescent="0.35">
      <c r="A553" s="122"/>
      <c r="B553" s="123"/>
      <c r="C553" s="124"/>
      <c r="D553" s="124"/>
      <c r="E553" s="125"/>
      <c r="F553" s="123"/>
      <c r="G553" s="126"/>
      <c r="H553" s="127"/>
      <c r="I553" s="128">
        <f t="shared" si="103"/>
        <v>0</v>
      </c>
      <c r="J553" s="129"/>
      <c r="K553" s="127"/>
      <c r="L553" s="130">
        <f t="shared" si="97"/>
        <v>0</v>
      </c>
      <c r="M553" s="131"/>
      <c r="N553" s="130">
        <f t="shared" si="98"/>
        <v>0</v>
      </c>
      <c r="O553" s="130">
        <f t="shared" si="99"/>
        <v>0</v>
      </c>
      <c r="P553" s="129"/>
      <c r="Q553" s="127"/>
      <c r="R553" s="130">
        <f t="shared" si="100"/>
        <v>0</v>
      </c>
      <c r="S553" s="127"/>
      <c r="T553" s="130">
        <f t="shared" si="101"/>
        <v>0</v>
      </c>
      <c r="U553" s="128">
        <f t="shared" si="102"/>
        <v>0</v>
      </c>
      <c r="V553" s="5" t="str">
        <f>IF(COUNTBLANK(G553:H553)+COUNTBLANK(J553:K553)+COUNTBLANK(M553:M553)+COUNTBLANK(P553:Q553)+COUNTBLANK(S553:S553)=8,"",
IF(G553&lt;Limity!$C$5," Data gotowości zbyt wczesna lub nie uzupełniona.","")&amp;
IF(G553&gt;Limity!$D$5," Data gotowości zbyt późna lub wypełnona nieprawidłowo.","")&amp;
IF(OR(ROUND(K553,2)&lt;=0,ROUND(Q553,2)&lt;=0,ROUND(M553,2)&lt;=0,ROUND(S553,2)&lt;=0,ROUND(H553,2)&lt;=0)," Co najmniej jedna wartość nie jest większa od zera.","")&amp;
IF(K553&gt;Limity!$D$6," Abonament za Usługę TD w Wariancie A ponad limit.","")&amp;
IF(Q553&gt;Limity!$D$7," Abonament za Usługę TD w Wariancie B ponad limit.","")&amp;
IF(Q553-K553&gt;Limity!$D$8," Różnica wartości abonamentów za Usługę TD wariantów A i B ponad limit.","")&amp;
IF(M553&gt;Limity!$D$9," Abonament za zwiększenie przepustowości w Wariancie A ponad limit.","")&amp;
IF(S553&gt;Limity!$D$10," Abonament za zwiększenie przepustowości w Wariancie B ponad limit.","")&amp;
IF(J553=""," Nie wskazano PWR. ",IF(ISERROR(VLOOKUP(J553,'Listy punktów styku'!$B$11:$B$41,1,FALSE))," Nie wskazano PWR z listy.",""))&amp;
IF(P553=""," Nie wskazano FPS. ",IF(ISERROR(VLOOKUP(P553,'Listy punktów styku'!$B$44:$B$61,1,FALSE))," Nie wskazano FPS z listy.","")))</f>
        <v/>
      </c>
    </row>
    <row r="554" spans="1:22" x14ac:dyDescent="0.35">
      <c r="A554" s="122"/>
      <c r="B554" s="123"/>
      <c r="C554" s="124"/>
      <c r="D554" s="124"/>
      <c r="E554" s="125"/>
      <c r="F554" s="123"/>
      <c r="G554" s="126"/>
      <c r="H554" s="127"/>
      <c r="I554" s="128">
        <f t="shared" si="103"/>
        <v>0</v>
      </c>
      <c r="J554" s="129"/>
      <c r="K554" s="127"/>
      <c r="L554" s="130">
        <f t="shared" si="97"/>
        <v>0</v>
      </c>
      <c r="M554" s="131"/>
      <c r="N554" s="130">
        <f t="shared" si="98"/>
        <v>0</v>
      </c>
      <c r="O554" s="130">
        <f t="shared" si="99"/>
        <v>0</v>
      </c>
      <c r="P554" s="129"/>
      <c r="Q554" s="127"/>
      <c r="R554" s="130">
        <f t="shared" si="100"/>
        <v>0</v>
      </c>
      <c r="S554" s="127"/>
      <c r="T554" s="130">
        <f t="shared" si="101"/>
        <v>0</v>
      </c>
      <c r="U554" s="128">
        <f t="shared" si="102"/>
        <v>0</v>
      </c>
      <c r="V554" s="5" t="str">
        <f>IF(COUNTBLANK(G554:H554)+COUNTBLANK(J554:K554)+COUNTBLANK(M554:M554)+COUNTBLANK(P554:Q554)+COUNTBLANK(S554:S554)=8,"",
IF(G554&lt;Limity!$C$5," Data gotowości zbyt wczesna lub nie uzupełniona.","")&amp;
IF(G554&gt;Limity!$D$5," Data gotowości zbyt późna lub wypełnona nieprawidłowo.","")&amp;
IF(OR(ROUND(K554,2)&lt;=0,ROUND(Q554,2)&lt;=0,ROUND(M554,2)&lt;=0,ROUND(S554,2)&lt;=0,ROUND(H554,2)&lt;=0)," Co najmniej jedna wartość nie jest większa od zera.","")&amp;
IF(K554&gt;Limity!$D$6," Abonament za Usługę TD w Wariancie A ponad limit.","")&amp;
IF(Q554&gt;Limity!$D$7," Abonament za Usługę TD w Wariancie B ponad limit.","")&amp;
IF(Q554-K554&gt;Limity!$D$8," Różnica wartości abonamentów za Usługę TD wariantów A i B ponad limit.","")&amp;
IF(M554&gt;Limity!$D$9," Abonament za zwiększenie przepustowości w Wariancie A ponad limit.","")&amp;
IF(S554&gt;Limity!$D$10," Abonament za zwiększenie przepustowości w Wariancie B ponad limit.","")&amp;
IF(J554=""," Nie wskazano PWR. ",IF(ISERROR(VLOOKUP(J554,'Listy punktów styku'!$B$11:$B$41,1,FALSE))," Nie wskazano PWR z listy.",""))&amp;
IF(P554=""," Nie wskazano FPS. ",IF(ISERROR(VLOOKUP(P554,'Listy punktów styku'!$B$44:$B$61,1,FALSE))," Nie wskazano FPS z listy.","")))</f>
        <v/>
      </c>
    </row>
    <row r="555" spans="1:22" x14ac:dyDescent="0.35">
      <c r="A555" s="122"/>
      <c r="B555" s="123"/>
      <c r="C555" s="124"/>
      <c r="D555" s="124"/>
      <c r="E555" s="125"/>
      <c r="F555" s="123"/>
      <c r="G555" s="126"/>
      <c r="H555" s="127"/>
      <c r="I555" s="128">
        <f t="shared" si="103"/>
        <v>0</v>
      </c>
      <c r="J555" s="129"/>
      <c r="K555" s="127"/>
      <c r="L555" s="130">
        <f t="shared" si="97"/>
        <v>0</v>
      </c>
      <c r="M555" s="131"/>
      <c r="N555" s="130">
        <f t="shared" si="98"/>
        <v>0</v>
      </c>
      <c r="O555" s="130">
        <f t="shared" si="99"/>
        <v>0</v>
      </c>
      <c r="P555" s="129"/>
      <c r="Q555" s="127"/>
      <c r="R555" s="130">
        <f t="shared" si="100"/>
        <v>0</v>
      </c>
      <c r="S555" s="127"/>
      <c r="T555" s="130">
        <f t="shared" si="101"/>
        <v>0</v>
      </c>
      <c r="U555" s="128">
        <f t="shared" si="102"/>
        <v>0</v>
      </c>
      <c r="V555" s="5" t="str">
        <f>IF(COUNTBLANK(G555:H555)+COUNTBLANK(J555:K555)+COUNTBLANK(M555:M555)+COUNTBLANK(P555:Q555)+COUNTBLANK(S555:S555)=8,"",
IF(G555&lt;Limity!$C$5," Data gotowości zbyt wczesna lub nie uzupełniona.","")&amp;
IF(G555&gt;Limity!$D$5," Data gotowości zbyt późna lub wypełnona nieprawidłowo.","")&amp;
IF(OR(ROUND(K555,2)&lt;=0,ROUND(Q555,2)&lt;=0,ROUND(M555,2)&lt;=0,ROUND(S555,2)&lt;=0,ROUND(H555,2)&lt;=0)," Co najmniej jedna wartość nie jest większa od zera.","")&amp;
IF(K555&gt;Limity!$D$6," Abonament za Usługę TD w Wariancie A ponad limit.","")&amp;
IF(Q555&gt;Limity!$D$7," Abonament za Usługę TD w Wariancie B ponad limit.","")&amp;
IF(Q555-K555&gt;Limity!$D$8," Różnica wartości abonamentów za Usługę TD wariantów A i B ponad limit.","")&amp;
IF(M555&gt;Limity!$D$9," Abonament za zwiększenie przepustowości w Wariancie A ponad limit.","")&amp;
IF(S555&gt;Limity!$D$10," Abonament za zwiększenie przepustowości w Wariancie B ponad limit.","")&amp;
IF(J555=""," Nie wskazano PWR. ",IF(ISERROR(VLOOKUP(J555,'Listy punktów styku'!$B$11:$B$41,1,FALSE))," Nie wskazano PWR z listy.",""))&amp;
IF(P555=""," Nie wskazano FPS. ",IF(ISERROR(VLOOKUP(P555,'Listy punktów styku'!$B$44:$B$61,1,FALSE))," Nie wskazano FPS z listy.","")))</f>
        <v/>
      </c>
    </row>
    <row r="556" spans="1:22" x14ac:dyDescent="0.35">
      <c r="A556" s="122"/>
      <c r="B556" s="123"/>
      <c r="C556" s="124"/>
      <c r="D556" s="124"/>
      <c r="E556" s="125"/>
      <c r="F556" s="123"/>
      <c r="G556" s="126"/>
      <c r="H556" s="127"/>
      <c r="I556" s="128">
        <f t="shared" si="103"/>
        <v>0</v>
      </c>
      <c r="J556" s="129"/>
      <c r="K556" s="127"/>
      <c r="L556" s="130">
        <f t="shared" si="97"/>
        <v>0</v>
      </c>
      <c r="M556" s="131"/>
      <c r="N556" s="130">
        <f t="shared" si="98"/>
        <v>0</v>
      </c>
      <c r="O556" s="130">
        <f t="shared" si="99"/>
        <v>0</v>
      </c>
      <c r="P556" s="129"/>
      <c r="Q556" s="127"/>
      <c r="R556" s="130">
        <f t="shared" si="100"/>
        <v>0</v>
      </c>
      <c r="S556" s="127"/>
      <c r="T556" s="130">
        <f t="shared" si="101"/>
        <v>0</v>
      </c>
      <c r="U556" s="128">
        <f t="shared" si="102"/>
        <v>0</v>
      </c>
      <c r="V556" s="5" t="str">
        <f>IF(COUNTBLANK(G556:H556)+COUNTBLANK(J556:K556)+COUNTBLANK(M556:M556)+COUNTBLANK(P556:Q556)+COUNTBLANK(S556:S556)=8,"",
IF(G556&lt;Limity!$C$5," Data gotowości zbyt wczesna lub nie uzupełniona.","")&amp;
IF(G556&gt;Limity!$D$5," Data gotowości zbyt późna lub wypełnona nieprawidłowo.","")&amp;
IF(OR(ROUND(K556,2)&lt;=0,ROUND(Q556,2)&lt;=0,ROUND(M556,2)&lt;=0,ROUND(S556,2)&lt;=0,ROUND(H556,2)&lt;=0)," Co najmniej jedna wartość nie jest większa od zera.","")&amp;
IF(K556&gt;Limity!$D$6," Abonament za Usługę TD w Wariancie A ponad limit.","")&amp;
IF(Q556&gt;Limity!$D$7," Abonament za Usługę TD w Wariancie B ponad limit.","")&amp;
IF(Q556-K556&gt;Limity!$D$8," Różnica wartości abonamentów za Usługę TD wariantów A i B ponad limit.","")&amp;
IF(M556&gt;Limity!$D$9," Abonament za zwiększenie przepustowości w Wariancie A ponad limit.","")&amp;
IF(S556&gt;Limity!$D$10," Abonament za zwiększenie przepustowości w Wariancie B ponad limit.","")&amp;
IF(J556=""," Nie wskazano PWR. ",IF(ISERROR(VLOOKUP(J556,'Listy punktów styku'!$B$11:$B$41,1,FALSE))," Nie wskazano PWR z listy.",""))&amp;
IF(P556=""," Nie wskazano FPS. ",IF(ISERROR(VLOOKUP(P556,'Listy punktów styku'!$B$44:$B$61,1,FALSE))," Nie wskazano FPS z listy.","")))</f>
        <v/>
      </c>
    </row>
    <row r="557" spans="1:22" x14ac:dyDescent="0.35">
      <c r="A557" s="122"/>
      <c r="B557" s="123"/>
      <c r="C557" s="124"/>
      <c r="D557" s="124"/>
      <c r="E557" s="125"/>
      <c r="F557" s="123"/>
      <c r="G557" s="126"/>
      <c r="H557" s="127"/>
      <c r="I557" s="128">
        <f t="shared" si="103"/>
        <v>0</v>
      </c>
      <c r="J557" s="129"/>
      <c r="K557" s="127"/>
      <c r="L557" s="130">
        <f t="shared" si="97"/>
        <v>0</v>
      </c>
      <c r="M557" s="131"/>
      <c r="N557" s="130">
        <f t="shared" si="98"/>
        <v>0</v>
      </c>
      <c r="O557" s="130">
        <f t="shared" si="99"/>
        <v>0</v>
      </c>
      <c r="P557" s="129"/>
      <c r="Q557" s="127"/>
      <c r="R557" s="130">
        <f t="shared" si="100"/>
        <v>0</v>
      </c>
      <c r="S557" s="127"/>
      <c r="T557" s="130">
        <f t="shared" si="101"/>
        <v>0</v>
      </c>
      <c r="U557" s="128">
        <f t="shared" si="102"/>
        <v>0</v>
      </c>
      <c r="V557" s="5" t="str">
        <f>IF(COUNTBLANK(G557:H557)+COUNTBLANK(J557:K557)+COUNTBLANK(M557:M557)+COUNTBLANK(P557:Q557)+COUNTBLANK(S557:S557)=8,"",
IF(G557&lt;Limity!$C$5," Data gotowości zbyt wczesna lub nie uzupełniona.","")&amp;
IF(G557&gt;Limity!$D$5," Data gotowości zbyt późna lub wypełnona nieprawidłowo.","")&amp;
IF(OR(ROUND(K557,2)&lt;=0,ROUND(Q557,2)&lt;=0,ROUND(M557,2)&lt;=0,ROUND(S557,2)&lt;=0,ROUND(H557,2)&lt;=0)," Co najmniej jedna wartość nie jest większa od zera.","")&amp;
IF(K557&gt;Limity!$D$6," Abonament za Usługę TD w Wariancie A ponad limit.","")&amp;
IF(Q557&gt;Limity!$D$7," Abonament za Usługę TD w Wariancie B ponad limit.","")&amp;
IF(Q557-K557&gt;Limity!$D$8," Różnica wartości abonamentów za Usługę TD wariantów A i B ponad limit.","")&amp;
IF(M557&gt;Limity!$D$9," Abonament za zwiększenie przepustowości w Wariancie A ponad limit.","")&amp;
IF(S557&gt;Limity!$D$10," Abonament za zwiększenie przepustowości w Wariancie B ponad limit.","")&amp;
IF(J557=""," Nie wskazano PWR. ",IF(ISERROR(VLOOKUP(J557,'Listy punktów styku'!$B$11:$B$41,1,FALSE))," Nie wskazano PWR z listy.",""))&amp;
IF(P557=""," Nie wskazano FPS. ",IF(ISERROR(VLOOKUP(P557,'Listy punktów styku'!$B$44:$B$61,1,FALSE))," Nie wskazano FPS z listy.","")))</f>
        <v/>
      </c>
    </row>
    <row r="558" spans="1:22" x14ac:dyDescent="0.35">
      <c r="A558" s="122"/>
      <c r="B558" s="123"/>
      <c r="C558" s="124"/>
      <c r="D558" s="124"/>
      <c r="E558" s="125"/>
      <c r="F558" s="123"/>
      <c r="G558" s="126"/>
      <c r="H558" s="127"/>
      <c r="I558" s="128">
        <f t="shared" si="103"/>
        <v>0</v>
      </c>
      <c r="J558" s="129"/>
      <c r="K558" s="127"/>
      <c r="L558" s="130">
        <f t="shared" si="97"/>
        <v>0</v>
      </c>
      <c r="M558" s="131"/>
      <c r="N558" s="130">
        <f t="shared" si="98"/>
        <v>0</v>
      </c>
      <c r="O558" s="130">
        <f t="shared" si="99"/>
        <v>0</v>
      </c>
      <c r="P558" s="129"/>
      <c r="Q558" s="127"/>
      <c r="R558" s="130">
        <f t="shared" si="100"/>
        <v>0</v>
      </c>
      <c r="S558" s="127"/>
      <c r="T558" s="130">
        <f t="shared" si="101"/>
        <v>0</v>
      </c>
      <c r="U558" s="128">
        <f t="shared" si="102"/>
        <v>0</v>
      </c>
      <c r="V558" s="5" t="str">
        <f>IF(COUNTBLANK(G558:H558)+COUNTBLANK(J558:K558)+COUNTBLANK(M558:M558)+COUNTBLANK(P558:Q558)+COUNTBLANK(S558:S558)=8,"",
IF(G558&lt;Limity!$C$5," Data gotowości zbyt wczesna lub nie uzupełniona.","")&amp;
IF(G558&gt;Limity!$D$5," Data gotowości zbyt późna lub wypełnona nieprawidłowo.","")&amp;
IF(OR(ROUND(K558,2)&lt;=0,ROUND(Q558,2)&lt;=0,ROUND(M558,2)&lt;=0,ROUND(S558,2)&lt;=0,ROUND(H558,2)&lt;=0)," Co najmniej jedna wartość nie jest większa od zera.","")&amp;
IF(K558&gt;Limity!$D$6," Abonament za Usługę TD w Wariancie A ponad limit.","")&amp;
IF(Q558&gt;Limity!$D$7," Abonament za Usługę TD w Wariancie B ponad limit.","")&amp;
IF(Q558-K558&gt;Limity!$D$8," Różnica wartości abonamentów za Usługę TD wariantów A i B ponad limit.","")&amp;
IF(M558&gt;Limity!$D$9," Abonament za zwiększenie przepustowości w Wariancie A ponad limit.","")&amp;
IF(S558&gt;Limity!$D$10," Abonament za zwiększenie przepustowości w Wariancie B ponad limit.","")&amp;
IF(J558=""," Nie wskazano PWR. ",IF(ISERROR(VLOOKUP(J558,'Listy punktów styku'!$B$11:$B$41,1,FALSE))," Nie wskazano PWR z listy.",""))&amp;
IF(P558=""," Nie wskazano FPS. ",IF(ISERROR(VLOOKUP(P558,'Listy punktów styku'!$B$44:$B$61,1,FALSE))," Nie wskazano FPS z listy.","")))</f>
        <v/>
      </c>
    </row>
    <row r="559" spans="1:22" x14ac:dyDescent="0.35">
      <c r="A559" s="122"/>
      <c r="B559" s="123"/>
      <c r="C559" s="124"/>
      <c r="D559" s="124"/>
      <c r="E559" s="125"/>
      <c r="F559" s="123"/>
      <c r="G559" s="126"/>
      <c r="H559" s="127"/>
      <c r="I559" s="128">
        <f t="shared" si="103"/>
        <v>0</v>
      </c>
      <c r="J559" s="129"/>
      <c r="K559" s="127"/>
      <c r="L559" s="130">
        <f t="shared" si="97"/>
        <v>0</v>
      </c>
      <c r="M559" s="131"/>
      <c r="N559" s="130">
        <f t="shared" si="98"/>
        <v>0</v>
      </c>
      <c r="O559" s="130">
        <f t="shared" si="99"/>
        <v>0</v>
      </c>
      <c r="P559" s="129"/>
      <c r="Q559" s="127"/>
      <c r="R559" s="130">
        <f t="shared" si="100"/>
        <v>0</v>
      </c>
      <c r="S559" s="127"/>
      <c r="T559" s="130">
        <f t="shared" si="101"/>
        <v>0</v>
      </c>
      <c r="U559" s="128">
        <f t="shared" si="102"/>
        <v>0</v>
      </c>
      <c r="V559" s="5" t="str">
        <f>IF(COUNTBLANK(G559:H559)+COUNTBLANK(J559:K559)+COUNTBLANK(M559:M559)+COUNTBLANK(P559:Q559)+COUNTBLANK(S559:S559)=8,"",
IF(G559&lt;Limity!$C$5," Data gotowości zbyt wczesna lub nie uzupełniona.","")&amp;
IF(G559&gt;Limity!$D$5," Data gotowości zbyt późna lub wypełnona nieprawidłowo.","")&amp;
IF(OR(ROUND(K559,2)&lt;=0,ROUND(Q559,2)&lt;=0,ROUND(M559,2)&lt;=0,ROUND(S559,2)&lt;=0,ROUND(H559,2)&lt;=0)," Co najmniej jedna wartość nie jest większa od zera.","")&amp;
IF(K559&gt;Limity!$D$6," Abonament za Usługę TD w Wariancie A ponad limit.","")&amp;
IF(Q559&gt;Limity!$D$7," Abonament za Usługę TD w Wariancie B ponad limit.","")&amp;
IF(Q559-K559&gt;Limity!$D$8," Różnica wartości abonamentów za Usługę TD wariantów A i B ponad limit.","")&amp;
IF(M559&gt;Limity!$D$9," Abonament za zwiększenie przepustowości w Wariancie A ponad limit.","")&amp;
IF(S559&gt;Limity!$D$10," Abonament za zwiększenie przepustowości w Wariancie B ponad limit.","")&amp;
IF(J559=""," Nie wskazano PWR. ",IF(ISERROR(VLOOKUP(J559,'Listy punktów styku'!$B$11:$B$41,1,FALSE))," Nie wskazano PWR z listy.",""))&amp;
IF(P559=""," Nie wskazano FPS. ",IF(ISERROR(VLOOKUP(P559,'Listy punktów styku'!$B$44:$B$61,1,FALSE))," Nie wskazano FPS z listy.","")))</f>
        <v/>
      </c>
    </row>
    <row r="560" spans="1:22" x14ac:dyDescent="0.35">
      <c r="A560" s="122"/>
      <c r="B560" s="123"/>
      <c r="C560" s="124"/>
      <c r="D560" s="124"/>
      <c r="E560" s="125"/>
      <c r="F560" s="123"/>
      <c r="G560" s="126"/>
      <c r="H560" s="127"/>
      <c r="I560" s="128">
        <f t="shared" si="103"/>
        <v>0</v>
      </c>
      <c r="J560" s="129"/>
      <c r="K560" s="127"/>
      <c r="L560" s="130">
        <f t="shared" si="97"/>
        <v>0</v>
      </c>
      <c r="M560" s="131"/>
      <c r="N560" s="130">
        <f t="shared" si="98"/>
        <v>0</v>
      </c>
      <c r="O560" s="130">
        <f t="shared" si="99"/>
        <v>0</v>
      </c>
      <c r="P560" s="129"/>
      <c r="Q560" s="127"/>
      <c r="R560" s="130">
        <f t="shared" si="100"/>
        <v>0</v>
      </c>
      <c r="S560" s="127"/>
      <c r="T560" s="130">
        <f t="shared" si="101"/>
        <v>0</v>
      </c>
      <c r="U560" s="128">
        <f t="shared" si="102"/>
        <v>0</v>
      </c>
      <c r="V560" s="5" t="str">
        <f>IF(COUNTBLANK(G560:H560)+COUNTBLANK(J560:K560)+COUNTBLANK(M560:M560)+COUNTBLANK(P560:Q560)+COUNTBLANK(S560:S560)=8,"",
IF(G560&lt;Limity!$C$5," Data gotowości zbyt wczesna lub nie uzupełniona.","")&amp;
IF(G560&gt;Limity!$D$5," Data gotowości zbyt późna lub wypełnona nieprawidłowo.","")&amp;
IF(OR(ROUND(K560,2)&lt;=0,ROUND(Q560,2)&lt;=0,ROUND(M560,2)&lt;=0,ROUND(S560,2)&lt;=0,ROUND(H560,2)&lt;=0)," Co najmniej jedna wartość nie jest większa od zera.","")&amp;
IF(K560&gt;Limity!$D$6," Abonament za Usługę TD w Wariancie A ponad limit.","")&amp;
IF(Q560&gt;Limity!$D$7," Abonament za Usługę TD w Wariancie B ponad limit.","")&amp;
IF(Q560-K560&gt;Limity!$D$8," Różnica wartości abonamentów za Usługę TD wariantów A i B ponad limit.","")&amp;
IF(M560&gt;Limity!$D$9," Abonament za zwiększenie przepustowości w Wariancie A ponad limit.","")&amp;
IF(S560&gt;Limity!$D$10," Abonament za zwiększenie przepustowości w Wariancie B ponad limit.","")&amp;
IF(J560=""," Nie wskazano PWR. ",IF(ISERROR(VLOOKUP(J560,'Listy punktów styku'!$B$11:$B$41,1,FALSE))," Nie wskazano PWR z listy.",""))&amp;
IF(P560=""," Nie wskazano FPS. ",IF(ISERROR(VLOOKUP(P560,'Listy punktów styku'!$B$44:$B$61,1,FALSE))," Nie wskazano FPS z listy.","")))</f>
        <v/>
      </c>
    </row>
    <row r="561" spans="1:22" x14ac:dyDescent="0.35">
      <c r="A561" s="122"/>
      <c r="B561" s="123"/>
      <c r="C561" s="124"/>
      <c r="D561" s="124"/>
      <c r="E561" s="125"/>
      <c r="F561" s="123"/>
      <c r="G561" s="126"/>
      <c r="H561" s="127"/>
      <c r="I561" s="128">
        <f t="shared" si="103"/>
        <v>0</v>
      </c>
      <c r="J561" s="129"/>
      <c r="K561" s="127"/>
      <c r="L561" s="130">
        <f t="shared" si="97"/>
        <v>0</v>
      </c>
      <c r="M561" s="131"/>
      <c r="N561" s="130">
        <f t="shared" si="98"/>
        <v>0</v>
      </c>
      <c r="O561" s="130">
        <f t="shared" si="99"/>
        <v>0</v>
      </c>
      <c r="P561" s="129"/>
      <c r="Q561" s="127"/>
      <c r="R561" s="130">
        <f t="shared" si="100"/>
        <v>0</v>
      </c>
      <c r="S561" s="127"/>
      <c r="T561" s="130">
        <f t="shared" si="101"/>
        <v>0</v>
      </c>
      <c r="U561" s="128">
        <f t="shared" si="102"/>
        <v>0</v>
      </c>
      <c r="V561" s="5" t="str">
        <f>IF(COUNTBLANK(G561:H561)+COUNTBLANK(J561:K561)+COUNTBLANK(M561:M561)+COUNTBLANK(P561:Q561)+COUNTBLANK(S561:S561)=8,"",
IF(G561&lt;Limity!$C$5," Data gotowości zbyt wczesna lub nie uzupełniona.","")&amp;
IF(G561&gt;Limity!$D$5," Data gotowości zbyt późna lub wypełnona nieprawidłowo.","")&amp;
IF(OR(ROUND(K561,2)&lt;=0,ROUND(Q561,2)&lt;=0,ROUND(M561,2)&lt;=0,ROUND(S561,2)&lt;=0,ROUND(H561,2)&lt;=0)," Co najmniej jedna wartość nie jest większa od zera.","")&amp;
IF(K561&gt;Limity!$D$6," Abonament za Usługę TD w Wariancie A ponad limit.","")&amp;
IF(Q561&gt;Limity!$D$7," Abonament za Usługę TD w Wariancie B ponad limit.","")&amp;
IF(Q561-K561&gt;Limity!$D$8," Różnica wartości abonamentów za Usługę TD wariantów A i B ponad limit.","")&amp;
IF(M561&gt;Limity!$D$9," Abonament za zwiększenie przepustowości w Wariancie A ponad limit.","")&amp;
IF(S561&gt;Limity!$D$10," Abonament za zwiększenie przepustowości w Wariancie B ponad limit.","")&amp;
IF(J561=""," Nie wskazano PWR. ",IF(ISERROR(VLOOKUP(J561,'Listy punktów styku'!$B$11:$B$41,1,FALSE))," Nie wskazano PWR z listy.",""))&amp;
IF(P561=""," Nie wskazano FPS. ",IF(ISERROR(VLOOKUP(P561,'Listy punktów styku'!$B$44:$B$61,1,FALSE))," Nie wskazano FPS z listy.","")))</f>
        <v/>
      </c>
    </row>
    <row r="562" spans="1:22" x14ac:dyDescent="0.35">
      <c r="A562" s="122"/>
      <c r="B562" s="123"/>
      <c r="C562" s="124"/>
      <c r="D562" s="124"/>
      <c r="E562" s="125"/>
      <c r="F562" s="123"/>
      <c r="G562" s="126"/>
      <c r="H562" s="127"/>
      <c r="I562" s="128">
        <f t="shared" si="103"/>
        <v>0</v>
      </c>
      <c r="J562" s="129"/>
      <c r="K562" s="127"/>
      <c r="L562" s="130">
        <f t="shared" si="97"/>
        <v>0</v>
      </c>
      <c r="M562" s="131"/>
      <c r="N562" s="130">
        <f t="shared" si="98"/>
        <v>0</v>
      </c>
      <c r="O562" s="130">
        <f t="shared" si="99"/>
        <v>0</v>
      </c>
      <c r="P562" s="129"/>
      <c r="Q562" s="127"/>
      <c r="R562" s="130">
        <f t="shared" si="100"/>
        <v>0</v>
      </c>
      <c r="S562" s="127"/>
      <c r="T562" s="130">
        <f t="shared" si="101"/>
        <v>0</v>
      </c>
      <c r="U562" s="128">
        <f t="shared" si="102"/>
        <v>0</v>
      </c>
      <c r="V562" s="5" t="str">
        <f>IF(COUNTBLANK(G562:H562)+COUNTBLANK(J562:K562)+COUNTBLANK(M562:M562)+COUNTBLANK(P562:Q562)+COUNTBLANK(S562:S562)=8,"",
IF(G562&lt;Limity!$C$5," Data gotowości zbyt wczesna lub nie uzupełniona.","")&amp;
IF(G562&gt;Limity!$D$5," Data gotowości zbyt późna lub wypełnona nieprawidłowo.","")&amp;
IF(OR(ROUND(K562,2)&lt;=0,ROUND(Q562,2)&lt;=0,ROUND(M562,2)&lt;=0,ROUND(S562,2)&lt;=0,ROUND(H562,2)&lt;=0)," Co najmniej jedna wartość nie jest większa od zera.","")&amp;
IF(K562&gt;Limity!$D$6," Abonament za Usługę TD w Wariancie A ponad limit.","")&amp;
IF(Q562&gt;Limity!$D$7," Abonament za Usługę TD w Wariancie B ponad limit.","")&amp;
IF(Q562-K562&gt;Limity!$D$8," Różnica wartości abonamentów za Usługę TD wariantów A i B ponad limit.","")&amp;
IF(M562&gt;Limity!$D$9," Abonament za zwiększenie przepustowości w Wariancie A ponad limit.","")&amp;
IF(S562&gt;Limity!$D$10," Abonament za zwiększenie przepustowości w Wariancie B ponad limit.","")&amp;
IF(J562=""," Nie wskazano PWR. ",IF(ISERROR(VLOOKUP(J562,'Listy punktów styku'!$B$11:$B$41,1,FALSE))," Nie wskazano PWR z listy.",""))&amp;
IF(P562=""," Nie wskazano FPS. ",IF(ISERROR(VLOOKUP(P562,'Listy punktów styku'!$B$44:$B$61,1,FALSE))," Nie wskazano FPS z listy.","")))</f>
        <v/>
      </c>
    </row>
    <row r="563" spans="1:22" x14ac:dyDescent="0.35">
      <c r="A563" s="122"/>
      <c r="B563" s="123"/>
      <c r="C563" s="124"/>
      <c r="D563" s="124"/>
      <c r="E563" s="125"/>
      <c r="F563" s="123"/>
      <c r="G563" s="126"/>
      <c r="H563" s="127"/>
      <c r="I563" s="128">
        <f t="shared" si="103"/>
        <v>0</v>
      </c>
      <c r="J563" s="129"/>
      <c r="K563" s="127"/>
      <c r="L563" s="130">
        <f t="shared" si="97"/>
        <v>0</v>
      </c>
      <c r="M563" s="131"/>
      <c r="N563" s="130">
        <f t="shared" si="98"/>
        <v>0</v>
      </c>
      <c r="O563" s="130">
        <f t="shared" si="99"/>
        <v>0</v>
      </c>
      <c r="P563" s="129"/>
      <c r="Q563" s="127"/>
      <c r="R563" s="130">
        <f t="shared" si="100"/>
        <v>0</v>
      </c>
      <c r="S563" s="127"/>
      <c r="T563" s="130">
        <f t="shared" si="101"/>
        <v>0</v>
      </c>
      <c r="U563" s="128">
        <f t="shared" si="102"/>
        <v>0</v>
      </c>
      <c r="V563" s="5" t="str">
        <f>IF(COUNTBLANK(G563:H563)+COUNTBLANK(J563:K563)+COUNTBLANK(M563:M563)+COUNTBLANK(P563:Q563)+COUNTBLANK(S563:S563)=8,"",
IF(G563&lt;Limity!$C$5," Data gotowości zbyt wczesna lub nie uzupełniona.","")&amp;
IF(G563&gt;Limity!$D$5," Data gotowości zbyt późna lub wypełnona nieprawidłowo.","")&amp;
IF(OR(ROUND(K563,2)&lt;=0,ROUND(Q563,2)&lt;=0,ROUND(M563,2)&lt;=0,ROUND(S563,2)&lt;=0,ROUND(H563,2)&lt;=0)," Co najmniej jedna wartość nie jest większa od zera.","")&amp;
IF(K563&gt;Limity!$D$6," Abonament za Usługę TD w Wariancie A ponad limit.","")&amp;
IF(Q563&gt;Limity!$D$7," Abonament za Usługę TD w Wariancie B ponad limit.","")&amp;
IF(Q563-K563&gt;Limity!$D$8," Różnica wartości abonamentów za Usługę TD wariantów A i B ponad limit.","")&amp;
IF(M563&gt;Limity!$D$9," Abonament za zwiększenie przepustowości w Wariancie A ponad limit.","")&amp;
IF(S563&gt;Limity!$D$10," Abonament za zwiększenie przepustowości w Wariancie B ponad limit.","")&amp;
IF(J563=""," Nie wskazano PWR. ",IF(ISERROR(VLOOKUP(J563,'Listy punktów styku'!$B$11:$B$41,1,FALSE))," Nie wskazano PWR z listy.",""))&amp;
IF(P563=""," Nie wskazano FPS. ",IF(ISERROR(VLOOKUP(P563,'Listy punktów styku'!$B$44:$B$61,1,FALSE))," Nie wskazano FPS z listy.","")))</f>
        <v/>
      </c>
    </row>
    <row r="564" spans="1:22" x14ac:dyDescent="0.35">
      <c r="A564" s="122"/>
      <c r="B564" s="123"/>
      <c r="C564" s="124"/>
      <c r="D564" s="124"/>
      <c r="E564" s="125"/>
      <c r="F564" s="123"/>
      <c r="G564" s="126"/>
      <c r="H564" s="127"/>
      <c r="I564" s="128">
        <f t="shared" si="103"/>
        <v>0</v>
      </c>
      <c r="J564" s="129"/>
      <c r="K564" s="127"/>
      <c r="L564" s="130">
        <f t="shared" si="97"/>
        <v>0</v>
      </c>
      <c r="M564" s="131"/>
      <c r="N564" s="130">
        <f t="shared" si="98"/>
        <v>0</v>
      </c>
      <c r="O564" s="130">
        <f t="shared" si="99"/>
        <v>0</v>
      </c>
      <c r="P564" s="129"/>
      <c r="Q564" s="127"/>
      <c r="R564" s="130">
        <f t="shared" si="100"/>
        <v>0</v>
      </c>
      <c r="S564" s="127"/>
      <c r="T564" s="130">
        <f t="shared" si="101"/>
        <v>0</v>
      </c>
      <c r="U564" s="128">
        <f t="shared" si="102"/>
        <v>0</v>
      </c>
      <c r="V564" s="5" t="str">
        <f>IF(COUNTBLANK(G564:H564)+COUNTBLANK(J564:K564)+COUNTBLANK(M564:M564)+COUNTBLANK(P564:Q564)+COUNTBLANK(S564:S564)=8,"",
IF(G564&lt;Limity!$C$5," Data gotowości zbyt wczesna lub nie uzupełniona.","")&amp;
IF(G564&gt;Limity!$D$5," Data gotowości zbyt późna lub wypełnona nieprawidłowo.","")&amp;
IF(OR(ROUND(K564,2)&lt;=0,ROUND(Q564,2)&lt;=0,ROUND(M564,2)&lt;=0,ROUND(S564,2)&lt;=0,ROUND(H564,2)&lt;=0)," Co najmniej jedna wartość nie jest większa od zera.","")&amp;
IF(K564&gt;Limity!$D$6," Abonament za Usługę TD w Wariancie A ponad limit.","")&amp;
IF(Q564&gt;Limity!$D$7," Abonament za Usługę TD w Wariancie B ponad limit.","")&amp;
IF(Q564-K564&gt;Limity!$D$8," Różnica wartości abonamentów za Usługę TD wariantów A i B ponad limit.","")&amp;
IF(M564&gt;Limity!$D$9," Abonament za zwiększenie przepustowości w Wariancie A ponad limit.","")&amp;
IF(S564&gt;Limity!$D$10," Abonament za zwiększenie przepustowości w Wariancie B ponad limit.","")&amp;
IF(J564=""," Nie wskazano PWR. ",IF(ISERROR(VLOOKUP(J564,'Listy punktów styku'!$B$11:$B$41,1,FALSE))," Nie wskazano PWR z listy.",""))&amp;
IF(P564=""," Nie wskazano FPS. ",IF(ISERROR(VLOOKUP(P564,'Listy punktów styku'!$B$44:$B$61,1,FALSE))," Nie wskazano FPS z listy.","")))</f>
        <v/>
      </c>
    </row>
    <row r="565" spans="1:22" x14ac:dyDescent="0.35">
      <c r="A565" s="122"/>
      <c r="B565" s="123"/>
      <c r="C565" s="124"/>
      <c r="D565" s="124"/>
      <c r="E565" s="125"/>
      <c r="F565" s="123"/>
      <c r="G565" s="126"/>
      <c r="H565" s="127"/>
      <c r="I565" s="128">
        <f t="shared" si="103"/>
        <v>0</v>
      </c>
      <c r="J565" s="129"/>
      <c r="K565" s="127"/>
      <c r="L565" s="130">
        <f t="shared" si="97"/>
        <v>0</v>
      </c>
      <c r="M565" s="131"/>
      <c r="N565" s="130">
        <f t="shared" si="98"/>
        <v>0</v>
      </c>
      <c r="O565" s="130">
        <f t="shared" si="99"/>
        <v>0</v>
      </c>
      <c r="P565" s="129"/>
      <c r="Q565" s="127"/>
      <c r="R565" s="130">
        <f t="shared" si="100"/>
        <v>0</v>
      </c>
      <c r="S565" s="127"/>
      <c r="T565" s="130">
        <f t="shared" si="101"/>
        <v>0</v>
      </c>
      <c r="U565" s="128">
        <f t="shared" si="102"/>
        <v>0</v>
      </c>
      <c r="V565" s="5" t="str">
        <f>IF(COUNTBLANK(G565:H565)+COUNTBLANK(J565:K565)+COUNTBLANK(M565:M565)+COUNTBLANK(P565:Q565)+COUNTBLANK(S565:S565)=8,"",
IF(G565&lt;Limity!$C$5," Data gotowości zbyt wczesna lub nie uzupełniona.","")&amp;
IF(G565&gt;Limity!$D$5," Data gotowości zbyt późna lub wypełnona nieprawidłowo.","")&amp;
IF(OR(ROUND(K565,2)&lt;=0,ROUND(Q565,2)&lt;=0,ROUND(M565,2)&lt;=0,ROUND(S565,2)&lt;=0,ROUND(H565,2)&lt;=0)," Co najmniej jedna wartość nie jest większa od zera.","")&amp;
IF(K565&gt;Limity!$D$6," Abonament za Usługę TD w Wariancie A ponad limit.","")&amp;
IF(Q565&gt;Limity!$D$7," Abonament za Usługę TD w Wariancie B ponad limit.","")&amp;
IF(Q565-K565&gt;Limity!$D$8," Różnica wartości abonamentów za Usługę TD wariantów A i B ponad limit.","")&amp;
IF(M565&gt;Limity!$D$9," Abonament za zwiększenie przepustowości w Wariancie A ponad limit.","")&amp;
IF(S565&gt;Limity!$D$10," Abonament za zwiększenie przepustowości w Wariancie B ponad limit.","")&amp;
IF(J565=""," Nie wskazano PWR. ",IF(ISERROR(VLOOKUP(J565,'Listy punktów styku'!$B$11:$B$41,1,FALSE))," Nie wskazano PWR z listy.",""))&amp;
IF(P565=""," Nie wskazano FPS. ",IF(ISERROR(VLOOKUP(P565,'Listy punktów styku'!$B$44:$B$61,1,FALSE))," Nie wskazano FPS z listy.","")))</f>
        <v/>
      </c>
    </row>
    <row r="566" spans="1:22" x14ac:dyDescent="0.35">
      <c r="A566" s="122"/>
      <c r="B566" s="123"/>
      <c r="C566" s="124"/>
      <c r="D566" s="124"/>
      <c r="E566" s="125"/>
      <c r="F566" s="123"/>
      <c r="G566" s="126"/>
      <c r="H566" s="127"/>
      <c r="I566" s="128">
        <f t="shared" si="103"/>
        <v>0</v>
      </c>
      <c r="J566" s="129"/>
      <c r="K566" s="127"/>
      <c r="L566" s="130">
        <f t="shared" si="97"/>
        <v>0</v>
      </c>
      <c r="M566" s="131"/>
      <c r="N566" s="130">
        <f t="shared" si="98"/>
        <v>0</v>
      </c>
      <c r="O566" s="130">
        <f t="shared" si="99"/>
        <v>0</v>
      </c>
      <c r="P566" s="129"/>
      <c r="Q566" s="127"/>
      <c r="R566" s="130">
        <f t="shared" si="100"/>
        <v>0</v>
      </c>
      <c r="S566" s="127"/>
      <c r="T566" s="130">
        <f t="shared" si="101"/>
        <v>0</v>
      </c>
      <c r="U566" s="128">
        <f t="shared" si="102"/>
        <v>0</v>
      </c>
      <c r="V566" s="5" t="str">
        <f>IF(COUNTBLANK(G566:H566)+COUNTBLANK(J566:K566)+COUNTBLANK(M566:M566)+COUNTBLANK(P566:Q566)+COUNTBLANK(S566:S566)=8,"",
IF(G566&lt;Limity!$C$5," Data gotowości zbyt wczesna lub nie uzupełniona.","")&amp;
IF(G566&gt;Limity!$D$5," Data gotowości zbyt późna lub wypełnona nieprawidłowo.","")&amp;
IF(OR(ROUND(K566,2)&lt;=0,ROUND(Q566,2)&lt;=0,ROUND(M566,2)&lt;=0,ROUND(S566,2)&lt;=0,ROUND(H566,2)&lt;=0)," Co najmniej jedna wartość nie jest większa od zera.","")&amp;
IF(K566&gt;Limity!$D$6," Abonament za Usługę TD w Wariancie A ponad limit.","")&amp;
IF(Q566&gt;Limity!$D$7," Abonament za Usługę TD w Wariancie B ponad limit.","")&amp;
IF(Q566-K566&gt;Limity!$D$8," Różnica wartości abonamentów za Usługę TD wariantów A i B ponad limit.","")&amp;
IF(M566&gt;Limity!$D$9," Abonament za zwiększenie przepustowości w Wariancie A ponad limit.","")&amp;
IF(S566&gt;Limity!$D$10," Abonament za zwiększenie przepustowości w Wariancie B ponad limit.","")&amp;
IF(J566=""," Nie wskazano PWR. ",IF(ISERROR(VLOOKUP(J566,'Listy punktów styku'!$B$11:$B$41,1,FALSE))," Nie wskazano PWR z listy.",""))&amp;
IF(P566=""," Nie wskazano FPS. ",IF(ISERROR(VLOOKUP(P566,'Listy punktów styku'!$B$44:$B$61,1,FALSE))," Nie wskazano FPS z listy.","")))</f>
        <v/>
      </c>
    </row>
    <row r="567" spans="1:22" x14ac:dyDescent="0.35">
      <c r="A567" s="122"/>
      <c r="B567" s="123"/>
      <c r="C567" s="124"/>
      <c r="D567" s="124"/>
      <c r="E567" s="125"/>
      <c r="F567" s="123"/>
      <c r="G567" s="126"/>
      <c r="H567" s="127"/>
      <c r="I567" s="128">
        <f t="shared" si="103"/>
        <v>0</v>
      </c>
      <c r="J567" s="129"/>
      <c r="K567" s="127"/>
      <c r="L567" s="130">
        <f t="shared" si="97"/>
        <v>0</v>
      </c>
      <c r="M567" s="131"/>
      <c r="N567" s="130">
        <f t="shared" si="98"/>
        <v>0</v>
      </c>
      <c r="O567" s="130">
        <f t="shared" si="99"/>
        <v>0</v>
      </c>
      <c r="P567" s="129"/>
      <c r="Q567" s="127"/>
      <c r="R567" s="130">
        <f t="shared" si="100"/>
        <v>0</v>
      </c>
      <c r="S567" s="127"/>
      <c r="T567" s="130">
        <f t="shared" si="101"/>
        <v>0</v>
      </c>
      <c r="U567" s="128">
        <f t="shared" si="102"/>
        <v>0</v>
      </c>
      <c r="V567" s="5" t="str">
        <f>IF(COUNTBLANK(G567:H567)+COUNTBLANK(J567:K567)+COUNTBLANK(M567:M567)+COUNTBLANK(P567:Q567)+COUNTBLANK(S567:S567)=8,"",
IF(G567&lt;Limity!$C$5," Data gotowości zbyt wczesna lub nie uzupełniona.","")&amp;
IF(G567&gt;Limity!$D$5," Data gotowości zbyt późna lub wypełnona nieprawidłowo.","")&amp;
IF(OR(ROUND(K567,2)&lt;=0,ROUND(Q567,2)&lt;=0,ROUND(M567,2)&lt;=0,ROUND(S567,2)&lt;=0,ROUND(H567,2)&lt;=0)," Co najmniej jedna wartość nie jest większa od zera.","")&amp;
IF(K567&gt;Limity!$D$6," Abonament za Usługę TD w Wariancie A ponad limit.","")&amp;
IF(Q567&gt;Limity!$D$7," Abonament za Usługę TD w Wariancie B ponad limit.","")&amp;
IF(Q567-K567&gt;Limity!$D$8," Różnica wartości abonamentów za Usługę TD wariantów A i B ponad limit.","")&amp;
IF(M567&gt;Limity!$D$9," Abonament za zwiększenie przepustowości w Wariancie A ponad limit.","")&amp;
IF(S567&gt;Limity!$D$10," Abonament za zwiększenie przepustowości w Wariancie B ponad limit.","")&amp;
IF(J567=""," Nie wskazano PWR. ",IF(ISERROR(VLOOKUP(J567,'Listy punktów styku'!$B$11:$B$41,1,FALSE))," Nie wskazano PWR z listy.",""))&amp;
IF(P567=""," Nie wskazano FPS. ",IF(ISERROR(VLOOKUP(P567,'Listy punktów styku'!$B$44:$B$61,1,FALSE))," Nie wskazano FPS z listy.","")))</f>
        <v/>
      </c>
    </row>
    <row r="568" spans="1:22" x14ac:dyDescent="0.35">
      <c r="A568" s="122"/>
      <c r="B568" s="123"/>
      <c r="C568" s="124"/>
      <c r="D568" s="124"/>
      <c r="E568" s="125"/>
      <c r="F568" s="123"/>
      <c r="G568" s="126"/>
      <c r="H568" s="127"/>
      <c r="I568" s="128">
        <f t="shared" si="103"/>
        <v>0</v>
      </c>
      <c r="J568" s="129"/>
      <c r="K568" s="127"/>
      <c r="L568" s="130">
        <f t="shared" si="97"/>
        <v>0</v>
      </c>
      <c r="M568" s="131"/>
      <c r="N568" s="130">
        <f t="shared" si="98"/>
        <v>0</v>
      </c>
      <c r="O568" s="130">
        <f t="shared" si="99"/>
        <v>0</v>
      </c>
      <c r="P568" s="129"/>
      <c r="Q568" s="127"/>
      <c r="R568" s="130">
        <f t="shared" si="100"/>
        <v>0</v>
      </c>
      <c r="S568" s="127"/>
      <c r="T568" s="130">
        <f t="shared" si="101"/>
        <v>0</v>
      </c>
      <c r="U568" s="128">
        <f t="shared" si="102"/>
        <v>0</v>
      </c>
      <c r="V568" s="5" t="str">
        <f>IF(COUNTBLANK(G568:H568)+COUNTBLANK(J568:K568)+COUNTBLANK(M568:M568)+COUNTBLANK(P568:Q568)+COUNTBLANK(S568:S568)=8,"",
IF(G568&lt;Limity!$C$5," Data gotowości zbyt wczesna lub nie uzupełniona.","")&amp;
IF(G568&gt;Limity!$D$5," Data gotowości zbyt późna lub wypełnona nieprawidłowo.","")&amp;
IF(OR(ROUND(K568,2)&lt;=0,ROUND(Q568,2)&lt;=0,ROUND(M568,2)&lt;=0,ROUND(S568,2)&lt;=0,ROUND(H568,2)&lt;=0)," Co najmniej jedna wartość nie jest większa od zera.","")&amp;
IF(K568&gt;Limity!$D$6," Abonament za Usługę TD w Wariancie A ponad limit.","")&amp;
IF(Q568&gt;Limity!$D$7," Abonament za Usługę TD w Wariancie B ponad limit.","")&amp;
IF(Q568-K568&gt;Limity!$D$8," Różnica wartości abonamentów za Usługę TD wariantów A i B ponad limit.","")&amp;
IF(M568&gt;Limity!$D$9," Abonament za zwiększenie przepustowości w Wariancie A ponad limit.","")&amp;
IF(S568&gt;Limity!$D$10," Abonament za zwiększenie przepustowości w Wariancie B ponad limit.","")&amp;
IF(J568=""," Nie wskazano PWR. ",IF(ISERROR(VLOOKUP(J568,'Listy punktów styku'!$B$11:$B$41,1,FALSE))," Nie wskazano PWR z listy.",""))&amp;
IF(P568=""," Nie wskazano FPS. ",IF(ISERROR(VLOOKUP(P568,'Listy punktów styku'!$B$44:$B$61,1,FALSE))," Nie wskazano FPS z listy.","")))</f>
        <v/>
      </c>
    </row>
    <row r="569" spans="1:22" x14ac:dyDescent="0.35">
      <c r="A569" s="122"/>
      <c r="B569" s="123"/>
      <c r="C569" s="124"/>
      <c r="D569" s="124"/>
      <c r="E569" s="125"/>
      <c r="F569" s="123"/>
      <c r="G569" s="126"/>
      <c r="H569" s="127"/>
      <c r="I569" s="128">
        <f t="shared" si="103"/>
        <v>0</v>
      </c>
      <c r="J569" s="129"/>
      <c r="K569" s="127"/>
      <c r="L569" s="130">
        <f t="shared" si="97"/>
        <v>0</v>
      </c>
      <c r="M569" s="131"/>
      <c r="N569" s="130">
        <f t="shared" si="98"/>
        <v>0</v>
      </c>
      <c r="O569" s="130">
        <f t="shared" si="99"/>
        <v>0</v>
      </c>
      <c r="P569" s="129"/>
      <c r="Q569" s="127"/>
      <c r="R569" s="130">
        <f t="shared" si="100"/>
        <v>0</v>
      </c>
      <c r="S569" s="127"/>
      <c r="T569" s="130">
        <f t="shared" si="101"/>
        <v>0</v>
      </c>
      <c r="U569" s="128">
        <f t="shared" si="102"/>
        <v>0</v>
      </c>
      <c r="V569" s="5" t="str">
        <f>IF(COUNTBLANK(G569:H569)+COUNTBLANK(J569:K569)+COUNTBLANK(M569:M569)+COUNTBLANK(P569:Q569)+COUNTBLANK(S569:S569)=8,"",
IF(G569&lt;Limity!$C$5," Data gotowości zbyt wczesna lub nie uzupełniona.","")&amp;
IF(G569&gt;Limity!$D$5," Data gotowości zbyt późna lub wypełnona nieprawidłowo.","")&amp;
IF(OR(ROUND(K569,2)&lt;=0,ROUND(Q569,2)&lt;=0,ROUND(M569,2)&lt;=0,ROUND(S569,2)&lt;=0,ROUND(H569,2)&lt;=0)," Co najmniej jedna wartość nie jest większa od zera.","")&amp;
IF(K569&gt;Limity!$D$6," Abonament za Usługę TD w Wariancie A ponad limit.","")&amp;
IF(Q569&gt;Limity!$D$7," Abonament za Usługę TD w Wariancie B ponad limit.","")&amp;
IF(Q569-K569&gt;Limity!$D$8," Różnica wartości abonamentów za Usługę TD wariantów A i B ponad limit.","")&amp;
IF(M569&gt;Limity!$D$9," Abonament za zwiększenie przepustowości w Wariancie A ponad limit.","")&amp;
IF(S569&gt;Limity!$D$10," Abonament za zwiększenie przepustowości w Wariancie B ponad limit.","")&amp;
IF(J569=""," Nie wskazano PWR. ",IF(ISERROR(VLOOKUP(J569,'Listy punktów styku'!$B$11:$B$41,1,FALSE))," Nie wskazano PWR z listy.",""))&amp;
IF(P569=""," Nie wskazano FPS. ",IF(ISERROR(VLOOKUP(P569,'Listy punktów styku'!$B$44:$B$61,1,FALSE))," Nie wskazano FPS z listy.","")))</f>
        <v/>
      </c>
    </row>
    <row r="570" spans="1:22" x14ac:dyDescent="0.35">
      <c r="A570" s="122"/>
      <c r="B570" s="123"/>
      <c r="C570" s="124"/>
      <c r="D570" s="124"/>
      <c r="E570" s="125"/>
      <c r="F570" s="123"/>
      <c r="G570" s="126"/>
      <c r="H570" s="127"/>
      <c r="I570" s="128">
        <f t="shared" si="103"/>
        <v>0</v>
      </c>
      <c r="J570" s="129"/>
      <c r="K570" s="127"/>
      <c r="L570" s="130">
        <f t="shared" si="97"/>
        <v>0</v>
      </c>
      <c r="M570" s="131"/>
      <c r="N570" s="130">
        <f t="shared" si="98"/>
        <v>0</v>
      </c>
      <c r="O570" s="130">
        <f t="shared" si="99"/>
        <v>0</v>
      </c>
      <c r="P570" s="129"/>
      <c r="Q570" s="127"/>
      <c r="R570" s="130">
        <f t="shared" si="100"/>
        <v>0</v>
      </c>
      <c r="S570" s="127"/>
      <c r="T570" s="130">
        <f t="shared" si="101"/>
        <v>0</v>
      </c>
      <c r="U570" s="128">
        <f t="shared" si="102"/>
        <v>0</v>
      </c>
      <c r="V570" s="5" t="str">
        <f>IF(COUNTBLANK(G570:H570)+COUNTBLANK(J570:K570)+COUNTBLANK(M570:M570)+COUNTBLANK(P570:Q570)+COUNTBLANK(S570:S570)=8,"",
IF(G570&lt;Limity!$C$5," Data gotowości zbyt wczesna lub nie uzupełniona.","")&amp;
IF(G570&gt;Limity!$D$5," Data gotowości zbyt późna lub wypełnona nieprawidłowo.","")&amp;
IF(OR(ROUND(K570,2)&lt;=0,ROUND(Q570,2)&lt;=0,ROUND(M570,2)&lt;=0,ROUND(S570,2)&lt;=0,ROUND(H570,2)&lt;=0)," Co najmniej jedna wartość nie jest większa od zera.","")&amp;
IF(K570&gt;Limity!$D$6," Abonament za Usługę TD w Wariancie A ponad limit.","")&amp;
IF(Q570&gt;Limity!$D$7," Abonament za Usługę TD w Wariancie B ponad limit.","")&amp;
IF(Q570-K570&gt;Limity!$D$8," Różnica wartości abonamentów za Usługę TD wariantów A i B ponad limit.","")&amp;
IF(M570&gt;Limity!$D$9," Abonament za zwiększenie przepustowości w Wariancie A ponad limit.","")&amp;
IF(S570&gt;Limity!$D$10," Abonament za zwiększenie przepustowości w Wariancie B ponad limit.","")&amp;
IF(J570=""," Nie wskazano PWR. ",IF(ISERROR(VLOOKUP(J570,'Listy punktów styku'!$B$11:$B$41,1,FALSE))," Nie wskazano PWR z listy.",""))&amp;
IF(P570=""," Nie wskazano FPS. ",IF(ISERROR(VLOOKUP(P570,'Listy punktów styku'!$B$44:$B$61,1,FALSE))," Nie wskazano FPS z listy.","")))</f>
        <v/>
      </c>
    </row>
    <row r="571" spans="1:22" x14ac:dyDescent="0.35">
      <c r="A571" s="122"/>
      <c r="B571" s="123"/>
      <c r="C571" s="124"/>
      <c r="D571" s="124"/>
      <c r="E571" s="125"/>
      <c r="F571" s="123"/>
      <c r="G571" s="126"/>
      <c r="H571" s="127"/>
      <c r="I571" s="128">
        <f t="shared" si="103"/>
        <v>0</v>
      </c>
      <c r="J571" s="129"/>
      <c r="K571" s="127"/>
      <c r="L571" s="130">
        <f t="shared" si="97"/>
        <v>0</v>
      </c>
      <c r="M571" s="131"/>
      <c r="N571" s="130">
        <f t="shared" si="98"/>
        <v>0</v>
      </c>
      <c r="O571" s="130">
        <f t="shared" si="99"/>
        <v>0</v>
      </c>
      <c r="P571" s="129"/>
      <c r="Q571" s="127"/>
      <c r="R571" s="130">
        <f t="shared" si="100"/>
        <v>0</v>
      </c>
      <c r="S571" s="127"/>
      <c r="T571" s="130">
        <f t="shared" si="101"/>
        <v>0</v>
      </c>
      <c r="U571" s="128">
        <f t="shared" si="102"/>
        <v>0</v>
      </c>
      <c r="V571" s="5" t="str">
        <f>IF(COUNTBLANK(G571:H571)+COUNTBLANK(J571:K571)+COUNTBLANK(M571:M571)+COUNTBLANK(P571:Q571)+COUNTBLANK(S571:S571)=8,"",
IF(G571&lt;Limity!$C$5," Data gotowości zbyt wczesna lub nie uzupełniona.","")&amp;
IF(G571&gt;Limity!$D$5," Data gotowości zbyt późna lub wypełnona nieprawidłowo.","")&amp;
IF(OR(ROUND(K571,2)&lt;=0,ROUND(Q571,2)&lt;=0,ROUND(M571,2)&lt;=0,ROUND(S571,2)&lt;=0,ROUND(H571,2)&lt;=0)," Co najmniej jedna wartość nie jest większa od zera.","")&amp;
IF(K571&gt;Limity!$D$6," Abonament za Usługę TD w Wariancie A ponad limit.","")&amp;
IF(Q571&gt;Limity!$D$7," Abonament za Usługę TD w Wariancie B ponad limit.","")&amp;
IF(Q571-K571&gt;Limity!$D$8," Różnica wartości abonamentów za Usługę TD wariantów A i B ponad limit.","")&amp;
IF(M571&gt;Limity!$D$9," Abonament za zwiększenie przepustowości w Wariancie A ponad limit.","")&amp;
IF(S571&gt;Limity!$D$10," Abonament za zwiększenie przepustowości w Wariancie B ponad limit.","")&amp;
IF(J571=""," Nie wskazano PWR. ",IF(ISERROR(VLOOKUP(J571,'Listy punktów styku'!$B$11:$B$41,1,FALSE))," Nie wskazano PWR z listy.",""))&amp;
IF(P571=""," Nie wskazano FPS. ",IF(ISERROR(VLOOKUP(P571,'Listy punktów styku'!$B$44:$B$61,1,FALSE))," Nie wskazano FPS z listy.","")))</f>
        <v/>
      </c>
    </row>
    <row r="572" spans="1:22" x14ac:dyDescent="0.35">
      <c r="A572" s="122"/>
      <c r="B572" s="123"/>
      <c r="C572" s="124"/>
      <c r="D572" s="124"/>
      <c r="E572" s="125"/>
      <c r="F572" s="123"/>
      <c r="G572" s="126"/>
      <c r="H572" s="127"/>
      <c r="I572" s="128">
        <f t="shared" si="103"/>
        <v>0</v>
      </c>
      <c r="J572" s="129"/>
      <c r="K572" s="127"/>
      <c r="L572" s="130">
        <f t="shared" si="97"/>
        <v>0</v>
      </c>
      <c r="M572" s="131"/>
      <c r="N572" s="130">
        <f t="shared" si="98"/>
        <v>0</v>
      </c>
      <c r="O572" s="130">
        <f t="shared" si="99"/>
        <v>0</v>
      </c>
      <c r="P572" s="129"/>
      <c r="Q572" s="127"/>
      <c r="R572" s="130">
        <f t="shared" si="100"/>
        <v>0</v>
      </c>
      <c r="S572" s="127"/>
      <c r="T572" s="130">
        <f t="shared" si="101"/>
        <v>0</v>
      </c>
      <c r="U572" s="128">
        <f t="shared" si="102"/>
        <v>0</v>
      </c>
      <c r="V572" s="5" t="str">
        <f>IF(COUNTBLANK(G572:H572)+COUNTBLANK(J572:K572)+COUNTBLANK(M572:M572)+COUNTBLANK(P572:Q572)+COUNTBLANK(S572:S572)=8,"",
IF(G572&lt;Limity!$C$5," Data gotowości zbyt wczesna lub nie uzupełniona.","")&amp;
IF(G572&gt;Limity!$D$5," Data gotowości zbyt późna lub wypełnona nieprawidłowo.","")&amp;
IF(OR(ROUND(K572,2)&lt;=0,ROUND(Q572,2)&lt;=0,ROUND(M572,2)&lt;=0,ROUND(S572,2)&lt;=0,ROUND(H572,2)&lt;=0)," Co najmniej jedna wartość nie jest większa od zera.","")&amp;
IF(K572&gt;Limity!$D$6," Abonament za Usługę TD w Wariancie A ponad limit.","")&amp;
IF(Q572&gt;Limity!$D$7," Abonament za Usługę TD w Wariancie B ponad limit.","")&amp;
IF(Q572-K572&gt;Limity!$D$8," Różnica wartości abonamentów za Usługę TD wariantów A i B ponad limit.","")&amp;
IF(M572&gt;Limity!$D$9," Abonament za zwiększenie przepustowości w Wariancie A ponad limit.","")&amp;
IF(S572&gt;Limity!$D$10," Abonament za zwiększenie przepustowości w Wariancie B ponad limit.","")&amp;
IF(J572=""," Nie wskazano PWR. ",IF(ISERROR(VLOOKUP(J572,'Listy punktów styku'!$B$11:$B$41,1,FALSE))," Nie wskazano PWR z listy.",""))&amp;
IF(P572=""," Nie wskazano FPS. ",IF(ISERROR(VLOOKUP(P572,'Listy punktów styku'!$B$44:$B$61,1,FALSE))," Nie wskazano FPS z listy.","")))</f>
        <v/>
      </c>
    </row>
    <row r="573" spans="1:22" x14ac:dyDescent="0.35">
      <c r="A573" s="122"/>
      <c r="B573" s="123"/>
      <c r="C573" s="124"/>
      <c r="D573" s="124"/>
      <c r="E573" s="125"/>
      <c r="F573" s="123"/>
      <c r="G573" s="126"/>
      <c r="H573" s="127"/>
      <c r="I573" s="128">
        <f t="shared" si="103"/>
        <v>0</v>
      </c>
      <c r="J573" s="129"/>
      <c r="K573" s="127"/>
      <c r="L573" s="130">
        <f t="shared" si="97"/>
        <v>0</v>
      </c>
      <c r="M573" s="131"/>
      <c r="N573" s="130">
        <f t="shared" si="98"/>
        <v>0</v>
      </c>
      <c r="O573" s="130">
        <f t="shared" si="99"/>
        <v>0</v>
      </c>
      <c r="P573" s="129"/>
      <c r="Q573" s="127"/>
      <c r="R573" s="130">
        <f t="shared" si="100"/>
        <v>0</v>
      </c>
      <c r="S573" s="127"/>
      <c r="T573" s="130">
        <f t="shared" si="101"/>
        <v>0</v>
      </c>
      <c r="U573" s="128">
        <f t="shared" si="102"/>
        <v>0</v>
      </c>
      <c r="V573" s="5" t="str">
        <f>IF(COUNTBLANK(G573:H573)+COUNTBLANK(J573:K573)+COUNTBLANK(M573:M573)+COUNTBLANK(P573:Q573)+COUNTBLANK(S573:S573)=8,"",
IF(G573&lt;Limity!$C$5," Data gotowości zbyt wczesna lub nie uzupełniona.","")&amp;
IF(G573&gt;Limity!$D$5," Data gotowości zbyt późna lub wypełnona nieprawidłowo.","")&amp;
IF(OR(ROUND(K573,2)&lt;=0,ROUND(Q573,2)&lt;=0,ROUND(M573,2)&lt;=0,ROUND(S573,2)&lt;=0,ROUND(H573,2)&lt;=0)," Co najmniej jedna wartość nie jest większa od zera.","")&amp;
IF(K573&gt;Limity!$D$6," Abonament za Usługę TD w Wariancie A ponad limit.","")&amp;
IF(Q573&gt;Limity!$D$7," Abonament za Usługę TD w Wariancie B ponad limit.","")&amp;
IF(Q573-K573&gt;Limity!$D$8," Różnica wartości abonamentów za Usługę TD wariantów A i B ponad limit.","")&amp;
IF(M573&gt;Limity!$D$9," Abonament za zwiększenie przepustowości w Wariancie A ponad limit.","")&amp;
IF(S573&gt;Limity!$D$10," Abonament za zwiększenie przepustowości w Wariancie B ponad limit.","")&amp;
IF(J573=""," Nie wskazano PWR. ",IF(ISERROR(VLOOKUP(J573,'Listy punktów styku'!$B$11:$B$41,1,FALSE))," Nie wskazano PWR z listy.",""))&amp;
IF(P573=""," Nie wskazano FPS. ",IF(ISERROR(VLOOKUP(P573,'Listy punktów styku'!$B$44:$B$61,1,FALSE))," Nie wskazano FPS z listy.","")))</f>
        <v/>
      </c>
    </row>
    <row r="574" spans="1:22" x14ac:dyDescent="0.35">
      <c r="A574" s="122"/>
      <c r="B574" s="123"/>
      <c r="C574" s="124"/>
      <c r="D574" s="124"/>
      <c r="E574" s="125"/>
      <c r="F574" s="123"/>
      <c r="G574" s="126"/>
      <c r="H574" s="127"/>
      <c r="I574" s="128">
        <f t="shared" si="103"/>
        <v>0</v>
      </c>
      <c r="J574" s="129"/>
      <c r="K574" s="127"/>
      <c r="L574" s="130">
        <f t="shared" si="97"/>
        <v>0</v>
      </c>
      <c r="M574" s="131"/>
      <c r="N574" s="130">
        <f t="shared" si="98"/>
        <v>0</v>
      </c>
      <c r="O574" s="130">
        <f t="shared" si="99"/>
        <v>0</v>
      </c>
      <c r="P574" s="129"/>
      <c r="Q574" s="127"/>
      <c r="R574" s="130">
        <f t="shared" si="100"/>
        <v>0</v>
      </c>
      <c r="S574" s="127"/>
      <c r="T574" s="130">
        <f t="shared" si="101"/>
        <v>0</v>
      </c>
      <c r="U574" s="128">
        <f t="shared" si="102"/>
        <v>0</v>
      </c>
      <c r="V574" s="5" t="str">
        <f>IF(COUNTBLANK(G574:H574)+COUNTBLANK(J574:K574)+COUNTBLANK(M574:M574)+COUNTBLANK(P574:Q574)+COUNTBLANK(S574:S574)=8,"",
IF(G574&lt;Limity!$C$5," Data gotowości zbyt wczesna lub nie uzupełniona.","")&amp;
IF(G574&gt;Limity!$D$5," Data gotowości zbyt późna lub wypełnona nieprawidłowo.","")&amp;
IF(OR(ROUND(K574,2)&lt;=0,ROUND(Q574,2)&lt;=0,ROUND(M574,2)&lt;=0,ROUND(S574,2)&lt;=0,ROUND(H574,2)&lt;=0)," Co najmniej jedna wartość nie jest większa od zera.","")&amp;
IF(K574&gt;Limity!$D$6," Abonament za Usługę TD w Wariancie A ponad limit.","")&amp;
IF(Q574&gt;Limity!$D$7," Abonament za Usługę TD w Wariancie B ponad limit.","")&amp;
IF(Q574-K574&gt;Limity!$D$8," Różnica wartości abonamentów za Usługę TD wariantów A i B ponad limit.","")&amp;
IF(M574&gt;Limity!$D$9," Abonament za zwiększenie przepustowości w Wariancie A ponad limit.","")&amp;
IF(S574&gt;Limity!$D$10," Abonament za zwiększenie przepustowości w Wariancie B ponad limit.","")&amp;
IF(J574=""," Nie wskazano PWR. ",IF(ISERROR(VLOOKUP(J574,'Listy punktów styku'!$B$11:$B$41,1,FALSE))," Nie wskazano PWR z listy.",""))&amp;
IF(P574=""," Nie wskazano FPS. ",IF(ISERROR(VLOOKUP(P574,'Listy punktów styku'!$B$44:$B$61,1,FALSE))," Nie wskazano FPS z listy.","")))</f>
        <v/>
      </c>
    </row>
    <row r="575" spans="1:22" x14ac:dyDescent="0.35">
      <c r="A575" s="122"/>
      <c r="B575" s="123"/>
      <c r="C575" s="124"/>
      <c r="D575" s="124"/>
      <c r="E575" s="125"/>
      <c r="F575" s="123"/>
      <c r="G575" s="126"/>
      <c r="H575" s="127"/>
      <c r="I575" s="128">
        <f t="shared" si="103"/>
        <v>0</v>
      </c>
      <c r="J575" s="129"/>
      <c r="K575" s="127"/>
      <c r="L575" s="130">
        <f t="shared" si="97"/>
        <v>0</v>
      </c>
      <c r="M575" s="131"/>
      <c r="N575" s="130">
        <f t="shared" si="98"/>
        <v>0</v>
      </c>
      <c r="O575" s="130">
        <f t="shared" si="99"/>
        <v>0</v>
      </c>
      <c r="P575" s="129"/>
      <c r="Q575" s="127"/>
      <c r="R575" s="130">
        <f t="shared" si="100"/>
        <v>0</v>
      </c>
      <c r="S575" s="127"/>
      <c r="T575" s="130">
        <f t="shared" si="101"/>
        <v>0</v>
      </c>
      <c r="U575" s="128">
        <f t="shared" si="102"/>
        <v>0</v>
      </c>
      <c r="V575" s="5" t="str">
        <f>IF(COUNTBLANK(G575:H575)+COUNTBLANK(J575:K575)+COUNTBLANK(M575:M575)+COUNTBLANK(P575:Q575)+COUNTBLANK(S575:S575)=8,"",
IF(G575&lt;Limity!$C$5," Data gotowości zbyt wczesna lub nie uzupełniona.","")&amp;
IF(G575&gt;Limity!$D$5," Data gotowości zbyt późna lub wypełnona nieprawidłowo.","")&amp;
IF(OR(ROUND(K575,2)&lt;=0,ROUND(Q575,2)&lt;=0,ROUND(M575,2)&lt;=0,ROUND(S575,2)&lt;=0,ROUND(H575,2)&lt;=0)," Co najmniej jedna wartość nie jest większa od zera.","")&amp;
IF(K575&gt;Limity!$D$6," Abonament za Usługę TD w Wariancie A ponad limit.","")&amp;
IF(Q575&gt;Limity!$D$7," Abonament za Usługę TD w Wariancie B ponad limit.","")&amp;
IF(Q575-K575&gt;Limity!$D$8," Różnica wartości abonamentów za Usługę TD wariantów A i B ponad limit.","")&amp;
IF(M575&gt;Limity!$D$9," Abonament za zwiększenie przepustowości w Wariancie A ponad limit.","")&amp;
IF(S575&gt;Limity!$D$10," Abonament za zwiększenie przepustowości w Wariancie B ponad limit.","")&amp;
IF(J575=""," Nie wskazano PWR. ",IF(ISERROR(VLOOKUP(J575,'Listy punktów styku'!$B$11:$B$41,1,FALSE))," Nie wskazano PWR z listy.",""))&amp;
IF(P575=""," Nie wskazano FPS. ",IF(ISERROR(VLOOKUP(P575,'Listy punktów styku'!$B$44:$B$61,1,FALSE))," Nie wskazano FPS z listy.","")))</f>
        <v/>
      </c>
    </row>
    <row r="576" spans="1:22" x14ac:dyDescent="0.35">
      <c r="A576" s="122"/>
      <c r="B576" s="123"/>
      <c r="C576" s="124"/>
      <c r="D576" s="124"/>
      <c r="E576" s="125"/>
      <c r="F576" s="123"/>
      <c r="G576" s="126"/>
      <c r="H576" s="127"/>
      <c r="I576" s="128">
        <f t="shared" si="103"/>
        <v>0</v>
      </c>
      <c r="J576" s="129"/>
      <c r="K576" s="127"/>
      <c r="L576" s="130">
        <f t="shared" si="97"/>
        <v>0</v>
      </c>
      <c r="M576" s="131"/>
      <c r="N576" s="130">
        <f t="shared" si="98"/>
        <v>0</v>
      </c>
      <c r="O576" s="130">
        <f t="shared" si="99"/>
        <v>0</v>
      </c>
      <c r="P576" s="129"/>
      <c r="Q576" s="127"/>
      <c r="R576" s="130">
        <f t="shared" si="100"/>
        <v>0</v>
      </c>
      <c r="S576" s="127"/>
      <c r="T576" s="130">
        <f t="shared" si="101"/>
        <v>0</v>
      </c>
      <c r="U576" s="128">
        <f t="shared" si="102"/>
        <v>0</v>
      </c>
      <c r="V576" s="5" t="str">
        <f>IF(COUNTBLANK(G576:H576)+COUNTBLANK(J576:K576)+COUNTBLANK(M576:M576)+COUNTBLANK(P576:Q576)+COUNTBLANK(S576:S576)=8,"",
IF(G576&lt;Limity!$C$5," Data gotowości zbyt wczesna lub nie uzupełniona.","")&amp;
IF(G576&gt;Limity!$D$5," Data gotowości zbyt późna lub wypełnona nieprawidłowo.","")&amp;
IF(OR(ROUND(K576,2)&lt;=0,ROUND(Q576,2)&lt;=0,ROUND(M576,2)&lt;=0,ROUND(S576,2)&lt;=0,ROUND(H576,2)&lt;=0)," Co najmniej jedna wartość nie jest większa od zera.","")&amp;
IF(K576&gt;Limity!$D$6," Abonament za Usługę TD w Wariancie A ponad limit.","")&amp;
IF(Q576&gt;Limity!$D$7," Abonament za Usługę TD w Wariancie B ponad limit.","")&amp;
IF(Q576-K576&gt;Limity!$D$8," Różnica wartości abonamentów za Usługę TD wariantów A i B ponad limit.","")&amp;
IF(M576&gt;Limity!$D$9," Abonament za zwiększenie przepustowości w Wariancie A ponad limit.","")&amp;
IF(S576&gt;Limity!$D$10," Abonament za zwiększenie przepustowości w Wariancie B ponad limit.","")&amp;
IF(J576=""," Nie wskazano PWR. ",IF(ISERROR(VLOOKUP(J576,'Listy punktów styku'!$B$11:$B$41,1,FALSE))," Nie wskazano PWR z listy.",""))&amp;
IF(P576=""," Nie wskazano FPS. ",IF(ISERROR(VLOOKUP(P576,'Listy punktów styku'!$B$44:$B$61,1,FALSE))," Nie wskazano FPS z listy.","")))</f>
        <v/>
      </c>
    </row>
    <row r="577" spans="1:22" x14ac:dyDescent="0.35">
      <c r="A577" s="122"/>
      <c r="B577" s="123"/>
      <c r="C577" s="124"/>
      <c r="D577" s="124"/>
      <c r="E577" s="125"/>
      <c r="F577" s="123"/>
      <c r="G577" s="126"/>
      <c r="H577" s="127"/>
      <c r="I577" s="128">
        <f t="shared" si="103"/>
        <v>0</v>
      </c>
      <c r="J577" s="129"/>
      <c r="K577" s="127"/>
      <c r="L577" s="130">
        <f t="shared" si="97"/>
        <v>0</v>
      </c>
      <c r="M577" s="131"/>
      <c r="N577" s="130">
        <f t="shared" si="98"/>
        <v>0</v>
      </c>
      <c r="O577" s="130">
        <f t="shared" si="99"/>
        <v>0</v>
      </c>
      <c r="P577" s="129"/>
      <c r="Q577" s="127"/>
      <c r="R577" s="130">
        <f t="shared" si="100"/>
        <v>0</v>
      </c>
      <c r="S577" s="127"/>
      <c r="T577" s="130">
        <f t="shared" si="101"/>
        <v>0</v>
      </c>
      <c r="U577" s="128">
        <f t="shared" si="102"/>
        <v>0</v>
      </c>
      <c r="V577" s="5" t="str">
        <f>IF(COUNTBLANK(G577:H577)+COUNTBLANK(J577:K577)+COUNTBLANK(M577:M577)+COUNTBLANK(P577:Q577)+COUNTBLANK(S577:S577)=8,"",
IF(G577&lt;Limity!$C$5," Data gotowości zbyt wczesna lub nie uzupełniona.","")&amp;
IF(G577&gt;Limity!$D$5," Data gotowości zbyt późna lub wypełnona nieprawidłowo.","")&amp;
IF(OR(ROUND(K577,2)&lt;=0,ROUND(Q577,2)&lt;=0,ROUND(M577,2)&lt;=0,ROUND(S577,2)&lt;=0,ROUND(H577,2)&lt;=0)," Co najmniej jedna wartość nie jest większa od zera.","")&amp;
IF(K577&gt;Limity!$D$6," Abonament za Usługę TD w Wariancie A ponad limit.","")&amp;
IF(Q577&gt;Limity!$D$7," Abonament za Usługę TD w Wariancie B ponad limit.","")&amp;
IF(Q577-K577&gt;Limity!$D$8," Różnica wartości abonamentów za Usługę TD wariantów A i B ponad limit.","")&amp;
IF(M577&gt;Limity!$D$9," Abonament za zwiększenie przepustowości w Wariancie A ponad limit.","")&amp;
IF(S577&gt;Limity!$D$10," Abonament za zwiększenie przepustowości w Wariancie B ponad limit.","")&amp;
IF(J577=""," Nie wskazano PWR. ",IF(ISERROR(VLOOKUP(J577,'Listy punktów styku'!$B$11:$B$41,1,FALSE))," Nie wskazano PWR z listy.",""))&amp;
IF(P577=""," Nie wskazano FPS. ",IF(ISERROR(VLOOKUP(P577,'Listy punktów styku'!$B$44:$B$61,1,FALSE))," Nie wskazano FPS z listy.","")))</f>
        <v/>
      </c>
    </row>
    <row r="578" spans="1:22" x14ac:dyDescent="0.35">
      <c r="A578" s="122"/>
      <c r="B578" s="123"/>
      <c r="C578" s="124"/>
      <c r="D578" s="124"/>
      <c r="E578" s="125"/>
      <c r="F578" s="123"/>
      <c r="G578" s="126"/>
      <c r="H578" s="127"/>
      <c r="I578" s="128">
        <f t="shared" si="103"/>
        <v>0</v>
      </c>
      <c r="J578" s="129"/>
      <c r="K578" s="127"/>
      <c r="L578" s="130">
        <f t="shared" si="97"/>
        <v>0</v>
      </c>
      <c r="M578" s="131"/>
      <c r="N578" s="130">
        <f t="shared" si="98"/>
        <v>0</v>
      </c>
      <c r="O578" s="130">
        <f t="shared" si="99"/>
        <v>0</v>
      </c>
      <c r="P578" s="129"/>
      <c r="Q578" s="127"/>
      <c r="R578" s="130">
        <f t="shared" si="100"/>
        <v>0</v>
      </c>
      <c r="S578" s="127"/>
      <c r="T578" s="130">
        <f t="shared" si="101"/>
        <v>0</v>
      </c>
      <c r="U578" s="128">
        <f t="shared" si="102"/>
        <v>0</v>
      </c>
      <c r="V578" s="5" t="str">
        <f>IF(COUNTBLANK(G578:H578)+COUNTBLANK(J578:K578)+COUNTBLANK(M578:M578)+COUNTBLANK(P578:Q578)+COUNTBLANK(S578:S578)=8,"",
IF(G578&lt;Limity!$C$5," Data gotowości zbyt wczesna lub nie uzupełniona.","")&amp;
IF(G578&gt;Limity!$D$5," Data gotowości zbyt późna lub wypełnona nieprawidłowo.","")&amp;
IF(OR(ROUND(K578,2)&lt;=0,ROUND(Q578,2)&lt;=0,ROUND(M578,2)&lt;=0,ROUND(S578,2)&lt;=0,ROUND(H578,2)&lt;=0)," Co najmniej jedna wartość nie jest większa od zera.","")&amp;
IF(K578&gt;Limity!$D$6," Abonament za Usługę TD w Wariancie A ponad limit.","")&amp;
IF(Q578&gt;Limity!$D$7," Abonament za Usługę TD w Wariancie B ponad limit.","")&amp;
IF(Q578-K578&gt;Limity!$D$8," Różnica wartości abonamentów za Usługę TD wariantów A i B ponad limit.","")&amp;
IF(M578&gt;Limity!$D$9," Abonament za zwiększenie przepustowości w Wariancie A ponad limit.","")&amp;
IF(S578&gt;Limity!$D$10," Abonament za zwiększenie przepustowości w Wariancie B ponad limit.","")&amp;
IF(J578=""," Nie wskazano PWR. ",IF(ISERROR(VLOOKUP(J578,'Listy punktów styku'!$B$11:$B$41,1,FALSE))," Nie wskazano PWR z listy.",""))&amp;
IF(P578=""," Nie wskazano FPS. ",IF(ISERROR(VLOOKUP(P578,'Listy punktów styku'!$B$44:$B$61,1,FALSE))," Nie wskazano FPS z listy.","")))</f>
        <v/>
      </c>
    </row>
    <row r="579" spans="1:22" x14ac:dyDescent="0.35">
      <c r="A579" s="122"/>
      <c r="B579" s="123"/>
      <c r="C579" s="124"/>
      <c r="D579" s="124"/>
      <c r="E579" s="125"/>
      <c r="F579" s="123"/>
      <c r="G579" s="126"/>
      <c r="H579" s="127"/>
      <c r="I579" s="128">
        <f t="shared" si="103"/>
        <v>0</v>
      </c>
      <c r="J579" s="129"/>
      <c r="K579" s="127"/>
      <c r="L579" s="130">
        <f t="shared" si="97"/>
        <v>0</v>
      </c>
      <c r="M579" s="131"/>
      <c r="N579" s="130">
        <f t="shared" si="98"/>
        <v>0</v>
      </c>
      <c r="O579" s="130">
        <f t="shared" si="99"/>
        <v>0</v>
      </c>
      <c r="P579" s="129"/>
      <c r="Q579" s="127"/>
      <c r="R579" s="130">
        <f t="shared" si="100"/>
        <v>0</v>
      </c>
      <c r="S579" s="127"/>
      <c r="T579" s="130">
        <f t="shared" si="101"/>
        <v>0</v>
      </c>
      <c r="U579" s="128">
        <f t="shared" si="102"/>
        <v>0</v>
      </c>
      <c r="V579" s="5" t="str">
        <f>IF(COUNTBLANK(G579:H579)+COUNTBLANK(J579:K579)+COUNTBLANK(M579:M579)+COUNTBLANK(P579:Q579)+COUNTBLANK(S579:S579)=8,"",
IF(G579&lt;Limity!$C$5," Data gotowości zbyt wczesna lub nie uzupełniona.","")&amp;
IF(G579&gt;Limity!$D$5," Data gotowości zbyt późna lub wypełnona nieprawidłowo.","")&amp;
IF(OR(ROUND(K579,2)&lt;=0,ROUND(Q579,2)&lt;=0,ROUND(M579,2)&lt;=0,ROUND(S579,2)&lt;=0,ROUND(H579,2)&lt;=0)," Co najmniej jedna wartość nie jest większa od zera.","")&amp;
IF(K579&gt;Limity!$D$6," Abonament za Usługę TD w Wariancie A ponad limit.","")&amp;
IF(Q579&gt;Limity!$D$7," Abonament za Usługę TD w Wariancie B ponad limit.","")&amp;
IF(Q579-K579&gt;Limity!$D$8," Różnica wartości abonamentów za Usługę TD wariantów A i B ponad limit.","")&amp;
IF(M579&gt;Limity!$D$9," Abonament za zwiększenie przepustowości w Wariancie A ponad limit.","")&amp;
IF(S579&gt;Limity!$D$10," Abonament za zwiększenie przepustowości w Wariancie B ponad limit.","")&amp;
IF(J579=""," Nie wskazano PWR. ",IF(ISERROR(VLOOKUP(J579,'Listy punktów styku'!$B$11:$B$41,1,FALSE))," Nie wskazano PWR z listy.",""))&amp;
IF(P579=""," Nie wskazano FPS. ",IF(ISERROR(VLOOKUP(P579,'Listy punktów styku'!$B$44:$B$61,1,FALSE))," Nie wskazano FPS z listy.","")))</f>
        <v/>
      </c>
    </row>
    <row r="580" spans="1:22" x14ac:dyDescent="0.35">
      <c r="A580" s="122"/>
      <c r="B580" s="123"/>
      <c r="C580" s="124"/>
      <c r="D580" s="124"/>
      <c r="E580" s="125"/>
      <c r="F580" s="123"/>
      <c r="G580" s="126"/>
      <c r="H580" s="127"/>
      <c r="I580" s="128">
        <f t="shared" si="103"/>
        <v>0</v>
      </c>
      <c r="J580" s="129"/>
      <c r="K580" s="127"/>
      <c r="L580" s="130">
        <f t="shared" si="97"/>
        <v>0</v>
      </c>
      <c r="M580" s="131"/>
      <c r="N580" s="130">
        <f t="shared" si="98"/>
        <v>0</v>
      </c>
      <c r="O580" s="130">
        <f t="shared" si="99"/>
        <v>0</v>
      </c>
      <c r="P580" s="129"/>
      <c r="Q580" s="127"/>
      <c r="R580" s="130">
        <f t="shared" si="100"/>
        <v>0</v>
      </c>
      <c r="S580" s="127"/>
      <c r="T580" s="130">
        <f t="shared" si="101"/>
        <v>0</v>
      </c>
      <c r="U580" s="128">
        <f t="shared" si="102"/>
        <v>0</v>
      </c>
      <c r="V580" s="5" t="str">
        <f>IF(COUNTBLANK(G580:H580)+COUNTBLANK(J580:K580)+COUNTBLANK(M580:M580)+COUNTBLANK(P580:Q580)+COUNTBLANK(S580:S580)=8,"",
IF(G580&lt;Limity!$C$5," Data gotowości zbyt wczesna lub nie uzupełniona.","")&amp;
IF(G580&gt;Limity!$D$5," Data gotowości zbyt późna lub wypełnona nieprawidłowo.","")&amp;
IF(OR(ROUND(K580,2)&lt;=0,ROUND(Q580,2)&lt;=0,ROUND(M580,2)&lt;=0,ROUND(S580,2)&lt;=0,ROUND(H580,2)&lt;=0)," Co najmniej jedna wartość nie jest większa od zera.","")&amp;
IF(K580&gt;Limity!$D$6," Abonament za Usługę TD w Wariancie A ponad limit.","")&amp;
IF(Q580&gt;Limity!$D$7," Abonament za Usługę TD w Wariancie B ponad limit.","")&amp;
IF(Q580-K580&gt;Limity!$D$8," Różnica wartości abonamentów za Usługę TD wariantów A i B ponad limit.","")&amp;
IF(M580&gt;Limity!$D$9," Abonament za zwiększenie przepustowości w Wariancie A ponad limit.","")&amp;
IF(S580&gt;Limity!$D$10," Abonament za zwiększenie przepustowości w Wariancie B ponad limit.","")&amp;
IF(J580=""," Nie wskazano PWR. ",IF(ISERROR(VLOOKUP(J580,'Listy punktów styku'!$B$11:$B$41,1,FALSE))," Nie wskazano PWR z listy.",""))&amp;
IF(P580=""," Nie wskazano FPS. ",IF(ISERROR(VLOOKUP(P580,'Listy punktów styku'!$B$44:$B$61,1,FALSE))," Nie wskazano FPS z listy.","")))</f>
        <v/>
      </c>
    </row>
    <row r="581" spans="1:22" x14ac:dyDescent="0.35">
      <c r="A581" s="122"/>
      <c r="B581" s="123"/>
      <c r="C581" s="124"/>
      <c r="D581" s="124"/>
      <c r="E581" s="125"/>
      <c r="F581" s="123"/>
      <c r="G581" s="126"/>
      <c r="H581" s="127"/>
      <c r="I581" s="128">
        <f t="shared" si="103"/>
        <v>0</v>
      </c>
      <c r="J581" s="129"/>
      <c r="K581" s="127"/>
      <c r="L581" s="130">
        <f t="shared" si="97"/>
        <v>0</v>
      </c>
      <c r="M581" s="131"/>
      <c r="N581" s="130">
        <f t="shared" si="98"/>
        <v>0</v>
      </c>
      <c r="O581" s="130">
        <f t="shared" si="99"/>
        <v>0</v>
      </c>
      <c r="P581" s="129"/>
      <c r="Q581" s="127"/>
      <c r="R581" s="130">
        <f t="shared" si="100"/>
        <v>0</v>
      </c>
      <c r="S581" s="127"/>
      <c r="T581" s="130">
        <f t="shared" si="101"/>
        <v>0</v>
      </c>
      <c r="U581" s="128">
        <f t="shared" si="102"/>
        <v>0</v>
      </c>
      <c r="V581" s="5" t="str">
        <f>IF(COUNTBLANK(G581:H581)+COUNTBLANK(J581:K581)+COUNTBLANK(M581:M581)+COUNTBLANK(P581:Q581)+COUNTBLANK(S581:S581)=8,"",
IF(G581&lt;Limity!$C$5," Data gotowości zbyt wczesna lub nie uzupełniona.","")&amp;
IF(G581&gt;Limity!$D$5," Data gotowości zbyt późna lub wypełnona nieprawidłowo.","")&amp;
IF(OR(ROUND(K581,2)&lt;=0,ROUND(Q581,2)&lt;=0,ROUND(M581,2)&lt;=0,ROUND(S581,2)&lt;=0,ROUND(H581,2)&lt;=0)," Co najmniej jedna wartość nie jest większa od zera.","")&amp;
IF(K581&gt;Limity!$D$6," Abonament za Usługę TD w Wariancie A ponad limit.","")&amp;
IF(Q581&gt;Limity!$D$7," Abonament za Usługę TD w Wariancie B ponad limit.","")&amp;
IF(Q581-K581&gt;Limity!$D$8," Różnica wartości abonamentów za Usługę TD wariantów A i B ponad limit.","")&amp;
IF(M581&gt;Limity!$D$9," Abonament za zwiększenie przepustowości w Wariancie A ponad limit.","")&amp;
IF(S581&gt;Limity!$D$10," Abonament za zwiększenie przepustowości w Wariancie B ponad limit.","")&amp;
IF(J581=""," Nie wskazano PWR. ",IF(ISERROR(VLOOKUP(J581,'Listy punktów styku'!$B$11:$B$41,1,FALSE))," Nie wskazano PWR z listy.",""))&amp;
IF(P581=""," Nie wskazano FPS. ",IF(ISERROR(VLOOKUP(P581,'Listy punktów styku'!$B$44:$B$61,1,FALSE))," Nie wskazano FPS z listy.","")))</f>
        <v/>
      </c>
    </row>
  </sheetData>
  <sheetProtection algorithmName="SHA-512" hashValue="w5YmHFxj/FgIN270zBHHEPO5HI1ezWGWV15VhZajqxVn3GdKTSFLqkHhdkCBP0Kgj/YIjTLFdDFVJTn7dM5Abg==" saltValue="BtyhD/2KfyJQ9mRgdY+6eg==" spinCount="100000" sheet="1" autoFilter="0"/>
  <autoFilter ref="A14:V581" xr:uid="{543ED414-A565-4FB8-BFFB-AEAC0CB25AD3}"/>
  <mergeCells count="12">
    <mergeCell ref="A12:E12"/>
    <mergeCell ref="A1:V1"/>
    <mergeCell ref="O3:U3"/>
    <mergeCell ref="O4:U4"/>
    <mergeCell ref="P11:U11"/>
    <mergeCell ref="A7:B7"/>
    <mergeCell ref="A8:B8"/>
    <mergeCell ref="A6:B6"/>
    <mergeCell ref="J11:O11"/>
    <mergeCell ref="O6:U6"/>
    <mergeCell ref="O7:O8"/>
    <mergeCell ref="P7:U8"/>
  </mergeCells>
  <phoneticPr fontId="5" type="noConversion"/>
  <conditionalFormatting sqref="I15:I581 L15:L581 N15:O581 R15:R581 T15:U581">
    <cfRule type="cellIs" dxfId="265" priority="793" operator="equal">
      <formula>0</formula>
    </cfRule>
  </conditionalFormatting>
  <conditionalFormatting sqref="E7:E8">
    <cfRule type="cellIs" dxfId="264" priority="786" operator="equal">
      <formula>0</formula>
    </cfRule>
  </conditionalFormatting>
  <conditionalFormatting sqref="B471:B472">
    <cfRule type="duplicateValues" dxfId="263" priority="355"/>
    <cfRule type="duplicateValues" dxfId="262" priority="356"/>
    <cfRule type="duplicateValues" dxfId="261" priority="357"/>
    <cfRule type="duplicateValues" dxfId="260" priority="358"/>
    <cfRule type="duplicateValues" dxfId="259" priority="359"/>
    <cfRule type="duplicateValues" dxfId="258" priority="360"/>
    <cfRule type="duplicateValues" dxfId="257" priority="361"/>
    <cfRule type="duplicateValues" dxfId="256" priority="362"/>
  </conditionalFormatting>
  <conditionalFormatting sqref="B471:B472">
    <cfRule type="duplicateValues" dxfId="255" priority="363"/>
    <cfRule type="duplicateValues" dxfId="254" priority="364"/>
    <cfRule type="duplicateValues" dxfId="253" priority="365"/>
    <cfRule type="duplicateValues" dxfId="252" priority="366"/>
    <cfRule type="duplicateValues" dxfId="251" priority="367"/>
    <cfRule type="duplicateValues" dxfId="250" priority="368"/>
    <cfRule type="duplicateValues" dxfId="249" priority="369"/>
    <cfRule type="duplicateValues" dxfId="248" priority="370"/>
  </conditionalFormatting>
  <conditionalFormatting sqref="B444">
    <cfRule type="duplicateValues" dxfId="247" priority="339"/>
    <cfRule type="duplicateValues" dxfId="246" priority="340"/>
    <cfRule type="duplicateValues" dxfId="245" priority="341"/>
    <cfRule type="duplicateValues" dxfId="244" priority="342"/>
    <cfRule type="duplicateValues" dxfId="243" priority="343"/>
    <cfRule type="duplicateValues" dxfId="242" priority="344"/>
    <cfRule type="duplicateValues" dxfId="241" priority="345"/>
    <cfRule type="duplicateValues" dxfId="240" priority="346"/>
  </conditionalFormatting>
  <conditionalFormatting sqref="B444">
    <cfRule type="duplicateValues" dxfId="239" priority="347"/>
    <cfRule type="duplicateValues" dxfId="238" priority="348"/>
    <cfRule type="duplicateValues" dxfId="237" priority="349"/>
    <cfRule type="duplicateValues" dxfId="236" priority="350"/>
    <cfRule type="duplicateValues" dxfId="235" priority="351"/>
    <cfRule type="duplicateValues" dxfId="234" priority="352"/>
    <cfRule type="duplicateValues" dxfId="233" priority="353"/>
    <cfRule type="duplicateValues" dxfId="232" priority="354"/>
  </conditionalFormatting>
  <conditionalFormatting sqref="B409">
    <cfRule type="duplicateValues" dxfId="231" priority="307"/>
    <cfRule type="duplicateValues" dxfId="230" priority="308"/>
    <cfRule type="duplicateValues" dxfId="229" priority="309"/>
    <cfRule type="duplicateValues" dxfId="228" priority="310"/>
    <cfRule type="duplicateValues" dxfId="227" priority="311"/>
    <cfRule type="duplicateValues" dxfId="226" priority="312"/>
    <cfRule type="duplicateValues" dxfId="225" priority="313"/>
    <cfRule type="duplicateValues" dxfId="224" priority="314"/>
  </conditionalFormatting>
  <conditionalFormatting sqref="B409">
    <cfRule type="duplicateValues" dxfId="223" priority="315"/>
    <cfRule type="duplicateValues" dxfId="222" priority="316"/>
    <cfRule type="duplicateValues" dxfId="221" priority="317"/>
    <cfRule type="duplicateValues" dxfId="220" priority="318"/>
    <cfRule type="duplicateValues" dxfId="219" priority="319"/>
    <cfRule type="duplicateValues" dxfId="218" priority="320"/>
    <cfRule type="duplicateValues" dxfId="217" priority="321"/>
    <cfRule type="duplicateValues" dxfId="216" priority="322"/>
  </conditionalFormatting>
  <conditionalFormatting sqref="B421">
    <cfRule type="duplicateValues" dxfId="215" priority="291"/>
    <cfRule type="duplicateValues" dxfId="214" priority="292"/>
    <cfRule type="duplicateValues" dxfId="213" priority="293"/>
    <cfRule type="duplicateValues" dxfId="212" priority="294"/>
    <cfRule type="duplicateValues" dxfId="211" priority="295"/>
    <cfRule type="duplicateValues" dxfId="210" priority="296"/>
    <cfRule type="duplicateValues" dxfId="209" priority="297"/>
    <cfRule type="duplicateValues" dxfId="208" priority="298"/>
  </conditionalFormatting>
  <conditionalFormatting sqref="B421">
    <cfRule type="duplicateValues" dxfId="207" priority="299"/>
    <cfRule type="duplicateValues" dxfId="206" priority="300"/>
    <cfRule type="duplicateValues" dxfId="205" priority="301"/>
    <cfRule type="duplicateValues" dxfId="204" priority="302"/>
    <cfRule type="duplicateValues" dxfId="203" priority="303"/>
    <cfRule type="duplicateValues" dxfId="202" priority="304"/>
    <cfRule type="duplicateValues" dxfId="201" priority="305"/>
    <cfRule type="duplicateValues" dxfId="200" priority="306"/>
  </conditionalFormatting>
  <conditionalFormatting sqref="B533">
    <cfRule type="duplicateValues" dxfId="199" priority="259"/>
    <cfRule type="duplicateValues" dxfId="198" priority="260"/>
    <cfRule type="duplicateValues" dxfId="197" priority="261"/>
    <cfRule type="duplicateValues" dxfId="196" priority="262"/>
    <cfRule type="duplicateValues" dxfId="195" priority="263"/>
    <cfRule type="duplicateValues" dxfId="194" priority="264"/>
    <cfRule type="duplicateValues" dxfId="193" priority="265"/>
    <cfRule type="duplicateValues" dxfId="192" priority="266"/>
  </conditionalFormatting>
  <conditionalFormatting sqref="B533">
    <cfRule type="duplicateValues" dxfId="191" priority="267"/>
    <cfRule type="duplicateValues" dxfId="190" priority="268"/>
    <cfRule type="duplicateValues" dxfId="189" priority="269"/>
    <cfRule type="duplicateValues" dxfId="188" priority="270"/>
    <cfRule type="duplicateValues" dxfId="187" priority="271"/>
    <cfRule type="duplicateValues" dxfId="186" priority="272"/>
    <cfRule type="duplicateValues" dxfId="185" priority="273"/>
    <cfRule type="duplicateValues" dxfId="184" priority="274"/>
  </conditionalFormatting>
  <conditionalFormatting sqref="B377">
    <cfRule type="duplicateValues" dxfId="183" priority="243"/>
    <cfRule type="duplicateValues" dxfId="182" priority="244"/>
    <cfRule type="duplicateValues" dxfId="181" priority="245"/>
    <cfRule type="duplicateValues" dxfId="180" priority="246"/>
    <cfRule type="duplicateValues" dxfId="179" priority="247"/>
    <cfRule type="duplicateValues" dxfId="178" priority="248"/>
    <cfRule type="duplicateValues" dxfId="177" priority="249"/>
    <cfRule type="duplicateValues" dxfId="176" priority="250"/>
  </conditionalFormatting>
  <conditionalFormatting sqref="B377">
    <cfRule type="duplicateValues" dxfId="175" priority="251"/>
    <cfRule type="duplicateValues" dxfId="174" priority="252"/>
    <cfRule type="duplicateValues" dxfId="173" priority="253"/>
    <cfRule type="duplicateValues" dxfId="172" priority="254"/>
    <cfRule type="duplicateValues" dxfId="171" priority="255"/>
    <cfRule type="duplicateValues" dxfId="170" priority="256"/>
    <cfRule type="duplicateValues" dxfId="169" priority="257"/>
    <cfRule type="duplicateValues" dxfId="168" priority="258"/>
  </conditionalFormatting>
  <conditionalFormatting sqref="B435">
    <cfRule type="duplicateValues" dxfId="167" priority="211"/>
    <cfRule type="duplicateValues" dxfId="166" priority="212"/>
    <cfRule type="duplicateValues" dxfId="165" priority="213"/>
    <cfRule type="duplicateValues" dxfId="164" priority="214"/>
    <cfRule type="duplicateValues" dxfId="163" priority="215"/>
    <cfRule type="duplicateValues" dxfId="162" priority="216"/>
    <cfRule type="duplicateValues" dxfId="161" priority="217"/>
    <cfRule type="duplicateValues" dxfId="160" priority="218"/>
  </conditionalFormatting>
  <conditionalFormatting sqref="B435">
    <cfRule type="duplicateValues" dxfId="159" priority="219"/>
    <cfRule type="duplicateValues" dxfId="158" priority="220"/>
    <cfRule type="duplicateValues" dxfId="157" priority="221"/>
    <cfRule type="duplicateValues" dxfId="156" priority="222"/>
    <cfRule type="duplicateValues" dxfId="155" priority="223"/>
    <cfRule type="duplicateValues" dxfId="154" priority="224"/>
    <cfRule type="duplicateValues" dxfId="153" priority="225"/>
    <cfRule type="duplicateValues" dxfId="152" priority="226"/>
  </conditionalFormatting>
  <conditionalFormatting sqref="B490">
    <cfRule type="duplicateValues" dxfId="151" priority="163"/>
    <cfRule type="duplicateValues" dxfId="150" priority="164"/>
    <cfRule type="duplicateValues" dxfId="149" priority="165"/>
    <cfRule type="duplicateValues" dxfId="148" priority="166"/>
    <cfRule type="duplicateValues" dxfId="147" priority="167"/>
    <cfRule type="duplicateValues" dxfId="146" priority="168"/>
    <cfRule type="duplicateValues" dxfId="145" priority="169"/>
    <cfRule type="duplicateValues" dxfId="144" priority="170"/>
  </conditionalFormatting>
  <conditionalFormatting sqref="B490">
    <cfRule type="duplicateValues" dxfId="143" priority="171"/>
    <cfRule type="duplicateValues" dxfId="142" priority="172"/>
    <cfRule type="duplicateValues" dxfId="141" priority="173"/>
    <cfRule type="duplicateValues" dxfId="140" priority="174"/>
    <cfRule type="duplicateValues" dxfId="139" priority="175"/>
    <cfRule type="duplicateValues" dxfId="138" priority="176"/>
    <cfRule type="duplicateValues" dxfId="137" priority="177"/>
    <cfRule type="duplicateValues" dxfId="136" priority="178"/>
  </conditionalFormatting>
  <conditionalFormatting sqref="B510">
    <cfRule type="duplicateValues" dxfId="135" priority="147"/>
    <cfRule type="duplicateValues" dxfId="134" priority="148"/>
    <cfRule type="duplicateValues" dxfId="133" priority="149"/>
    <cfRule type="duplicateValues" dxfId="132" priority="150"/>
    <cfRule type="duplicateValues" dxfId="131" priority="151"/>
    <cfRule type="duplicateValues" dxfId="130" priority="152"/>
    <cfRule type="duplicateValues" dxfId="129" priority="153"/>
    <cfRule type="duplicateValues" dxfId="128" priority="154"/>
  </conditionalFormatting>
  <conditionalFormatting sqref="B510">
    <cfRule type="duplicateValues" dxfId="127" priority="155"/>
    <cfRule type="duplicateValues" dxfId="126" priority="156"/>
    <cfRule type="duplicateValues" dxfId="125" priority="157"/>
    <cfRule type="duplicateValues" dxfId="124" priority="158"/>
    <cfRule type="duplicateValues" dxfId="123" priority="159"/>
    <cfRule type="duplicateValues" dxfId="122" priority="160"/>
    <cfRule type="duplicateValues" dxfId="121" priority="161"/>
    <cfRule type="duplicateValues" dxfId="120" priority="162"/>
  </conditionalFormatting>
  <conditionalFormatting sqref="B405:B407">
    <cfRule type="duplicateValues" dxfId="119" priority="98"/>
    <cfRule type="duplicateValues" dxfId="118" priority="99"/>
    <cfRule type="duplicateValues" dxfId="117" priority="100"/>
    <cfRule type="duplicateValues" dxfId="116" priority="101"/>
    <cfRule type="duplicateValues" dxfId="115" priority="102"/>
    <cfRule type="duplicateValues" dxfId="114" priority="103"/>
    <cfRule type="duplicateValues" dxfId="113" priority="104"/>
    <cfRule type="duplicateValues" dxfId="112" priority="105"/>
  </conditionalFormatting>
  <conditionalFormatting sqref="B405:B407">
    <cfRule type="duplicateValues" dxfId="111" priority="106"/>
    <cfRule type="duplicateValues" dxfId="110" priority="107"/>
    <cfRule type="duplicateValues" dxfId="109" priority="108"/>
    <cfRule type="duplicateValues" dxfId="108" priority="109"/>
    <cfRule type="duplicateValues" dxfId="107" priority="110"/>
    <cfRule type="duplicateValues" dxfId="106" priority="111"/>
    <cfRule type="duplicateValues" dxfId="105" priority="112"/>
    <cfRule type="duplicateValues" dxfId="104" priority="113"/>
  </conditionalFormatting>
  <conditionalFormatting sqref="B434">
    <cfRule type="duplicateValues" dxfId="103" priority="82"/>
    <cfRule type="duplicateValues" dxfId="102" priority="83"/>
    <cfRule type="duplicateValues" dxfId="101" priority="84"/>
    <cfRule type="duplicateValues" dxfId="100" priority="85"/>
    <cfRule type="duplicateValues" dxfId="99" priority="86"/>
    <cfRule type="duplicateValues" dxfId="98" priority="87"/>
    <cfRule type="duplicateValues" dxfId="97" priority="88"/>
    <cfRule type="duplicateValues" dxfId="96" priority="89"/>
  </conditionalFormatting>
  <conditionalFormatting sqref="B434">
    <cfRule type="duplicateValues" dxfId="95" priority="90"/>
    <cfRule type="duplicateValues" dxfId="94" priority="91"/>
    <cfRule type="duplicateValues" dxfId="93" priority="92"/>
    <cfRule type="duplicateValues" dxfId="92" priority="93"/>
    <cfRule type="duplicateValues" dxfId="91" priority="94"/>
    <cfRule type="duplicateValues" dxfId="90" priority="95"/>
    <cfRule type="duplicateValues" dxfId="89" priority="96"/>
    <cfRule type="duplicateValues" dxfId="88" priority="97"/>
  </conditionalFormatting>
  <conditionalFormatting sqref="B432">
    <cfRule type="duplicateValues" dxfId="87" priority="66"/>
    <cfRule type="duplicateValues" dxfId="86" priority="67"/>
    <cfRule type="duplicateValues" dxfId="85" priority="68"/>
    <cfRule type="duplicateValues" dxfId="84" priority="69"/>
    <cfRule type="duplicateValues" dxfId="83" priority="70"/>
    <cfRule type="duplicateValues" dxfId="82" priority="71"/>
    <cfRule type="duplicateValues" dxfId="81" priority="72"/>
    <cfRule type="duplicateValues" dxfId="80" priority="73"/>
  </conditionalFormatting>
  <conditionalFormatting sqref="B432">
    <cfRule type="duplicateValues" dxfId="79" priority="74"/>
    <cfRule type="duplicateValues" dxfId="78" priority="75"/>
    <cfRule type="duplicateValues" dxfId="77" priority="76"/>
    <cfRule type="duplicateValues" dxfId="76" priority="77"/>
    <cfRule type="duplicateValues" dxfId="75" priority="78"/>
    <cfRule type="duplicateValues" dxfId="74" priority="79"/>
    <cfRule type="duplicateValues" dxfId="73" priority="80"/>
    <cfRule type="duplicateValues" dxfId="72" priority="81"/>
  </conditionalFormatting>
  <conditionalFormatting sqref="B521">
    <cfRule type="duplicateValues" dxfId="71" priority="50"/>
    <cfRule type="duplicateValues" dxfId="70" priority="51"/>
    <cfRule type="duplicateValues" dxfId="69" priority="52"/>
    <cfRule type="duplicateValues" dxfId="68" priority="53"/>
    <cfRule type="duplicateValues" dxfId="67" priority="54"/>
    <cfRule type="duplicateValues" dxfId="66" priority="55"/>
    <cfRule type="duplicateValues" dxfId="65" priority="56"/>
    <cfRule type="duplicateValues" dxfId="64" priority="57"/>
  </conditionalFormatting>
  <conditionalFormatting sqref="B521">
    <cfRule type="duplicateValues" dxfId="63" priority="58"/>
    <cfRule type="duplicateValues" dxfId="62" priority="59"/>
    <cfRule type="duplicateValues" dxfId="61" priority="60"/>
    <cfRule type="duplicateValues" dxfId="60" priority="61"/>
    <cfRule type="duplicateValues" dxfId="59" priority="62"/>
    <cfRule type="duplicateValues" dxfId="58" priority="63"/>
    <cfRule type="duplicateValues" dxfId="57" priority="64"/>
    <cfRule type="duplicateValues" dxfId="56" priority="65"/>
  </conditionalFormatting>
  <conditionalFormatting sqref="B443">
    <cfRule type="duplicateValues" dxfId="55" priority="34"/>
    <cfRule type="duplicateValues" dxfId="54" priority="35"/>
    <cfRule type="duplicateValues" dxfId="53" priority="36"/>
    <cfRule type="duplicateValues" dxfId="52" priority="37"/>
    <cfRule type="duplicateValues" dxfId="51" priority="38"/>
    <cfRule type="duplicateValues" dxfId="50" priority="39"/>
    <cfRule type="duplicateValues" dxfId="49" priority="40"/>
    <cfRule type="duplicateValues" dxfId="48" priority="41"/>
  </conditionalFormatting>
  <conditionalFormatting sqref="B443">
    <cfRule type="duplicateValues" dxfId="47" priority="42"/>
    <cfRule type="duplicateValues" dxfId="46" priority="43"/>
    <cfRule type="duplicateValues" dxfId="45" priority="44"/>
    <cfRule type="duplicateValues" dxfId="44" priority="45"/>
    <cfRule type="duplicateValues" dxfId="43" priority="46"/>
    <cfRule type="duplicateValues" dxfId="42" priority="47"/>
    <cfRule type="duplicateValues" dxfId="41" priority="48"/>
    <cfRule type="duplicateValues" dxfId="40" priority="49"/>
  </conditionalFormatting>
  <conditionalFormatting sqref="B534:B538 B445:B470 B348:B376 B473:B489 B410:B420 B422:B431 B378:B404 B436:B442 B491:B509 B511:B520 B408 B433 B522:B532">
    <cfRule type="duplicateValues" dxfId="39" priority="2180"/>
    <cfRule type="duplicateValues" dxfId="38" priority="2181"/>
    <cfRule type="duplicateValues" dxfId="37" priority="2182"/>
    <cfRule type="duplicateValues" dxfId="36" priority="2183"/>
    <cfRule type="duplicateValues" dxfId="35" priority="2184"/>
    <cfRule type="duplicateValues" dxfId="34" priority="2185"/>
    <cfRule type="duplicateValues" dxfId="33" priority="2186"/>
    <cfRule type="duplicateValues" dxfId="32" priority="2187"/>
  </conditionalFormatting>
  <conditionalFormatting sqref="B534:B538 B445:B470 B473:B489 B410:B420 B422:B431 B348:B376 B378:B404 B436:B442 B491:B509 B511:B520 B408 B433 B522:B532">
    <cfRule type="duplicateValues" dxfId="31" priority="2316"/>
    <cfRule type="duplicateValues" dxfId="30" priority="2317"/>
    <cfRule type="duplicateValues" dxfId="29" priority="2318"/>
    <cfRule type="duplicateValues" dxfId="28" priority="2319"/>
    <cfRule type="duplicateValues" dxfId="27" priority="2320"/>
    <cfRule type="duplicateValues" dxfId="26" priority="2321"/>
    <cfRule type="duplicateValues" dxfId="25" priority="2322"/>
    <cfRule type="duplicateValues" dxfId="24" priority="2323"/>
  </conditionalFormatting>
  <conditionalFormatting sqref="B555:B581 B541:B545">
    <cfRule type="duplicateValues" dxfId="23" priority="2408"/>
    <cfRule type="duplicateValues" dxfId="22" priority="2409"/>
    <cfRule type="duplicateValues" dxfId="21" priority="2410"/>
    <cfRule type="duplicateValues" dxfId="20" priority="2411"/>
    <cfRule type="duplicateValues" dxfId="19" priority="2412"/>
    <cfRule type="duplicateValues" dxfId="18" priority="2413"/>
    <cfRule type="duplicateValues" dxfId="17" priority="2414"/>
    <cfRule type="duplicateValues" dxfId="16" priority="2415"/>
  </conditionalFormatting>
  <conditionalFormatting sqref="B546:B554">
    <cfRule type="duplicateValues" dxfId="15" priority="3698"/>
    <cfRule type="duplicateValues" dxfId="14" priority="3699"/>
    <cfRule type="duplicateValues" dxfId="13" priority="3700"/>
    <cfRule type="duplicateValues" dxfId="12" priority="3701"/>
    <cfRule type="duplicateValues" dxfId="11" priority="3702"/>
    <cfRule type="duplicateValues" dxfId="10" priority="3703"/>
    <cfRule type="duplicateValues" dxfId="9" priority="3704"/>
    <cfRule type="duplicateValues" dxfId="8" priority="3705"/>
  </conditionalFormatting>
  <conditionalFormatting sqref="B539:B581">
    <cfRule type="duplicateValues" dxfId="7" priority="3714"/>
    <cfRule type="duplicateValues" dxfId="6" priority="3715"/>
    <cfRule type="duplicateValues" dxfId="5" priority="3716"/>
    <cfRule type="duplicateValues" dxfId="4" priority="3717"/>
    <cfRule type="duplicateValues" dxfId="3" priority="3718"/>
    <cfRule type="duplicateValues" dxfId="2" priority="3719"/>
    <cfRule type="duplicateValues" dxfId="1" priority="3720"/>
    <cfRule type="duplicateValues" dxfId="0" priority="3721"/>
  </conditionalFormatting>
  <dataValidations count="1">
    <dataValidation type="date" allowBlank="1" showInputMessage="1" showErrorMessage="1" error="Data poza zakresem" sqref="G15:G581" xr:uid="{0B341CEF-02DC-4413-A8D4-7B6E8935123E}">
      <formula1>data_od</formula1>
      <formula2>data_do</formula2>
    </dataValidation>
  </dataValidations>
  <pageMargins left="0.70866141732283472" right="0.70866141732283472" top="0.74803149606299213" bottom="0.74803149606299213" header="0.31496062992125984" footer="0.31496062992125984"/>
  <pageSetup paperSize="8" scale="77" fitToHeight="0" orientation="landscape" r:id="rId1"/>
  <headerFooter>
    <oddFooter>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errorTitle="Błąd" error="Proszę wskazać Id PWRa z listy" xr:uid="{DD6F4ABC-BCF0-4A0B-B210-4430E49D52A8}">
          <x14:formula1>
            <xm:f>'Listy punktów styku'!$B$11:$B$40</xm:f>
          </x14:formula1>
          <xm:sqref>J15:J581</xm:sqref>
        </x14:dataValidation>
        <x14:dataValidation type="list" allowBlank="1" showErrorMessage="1" errorTitle="Błąd" error="Proszę podać Id FPS z listy._x000a_" xr:uid="{2CD0E19C-77CB-4CF6-892A-E75BF095E2F2}">
          <x14:formula1>
            <xm:f>'Listy punktów styku'!$B$44:$B$60</xm:f>
          </x14:formula1>
          <xm:sqref>P15:P581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BA8B8-C446-49C5-A915-0818EAC09DAD}">
  <sheetPr>
    <pageSetUpPr fitToPage="1"/>
  </sheetPr>
  <dimension ref="A1:E65"/>
  <sheetViews>
    <sheetView topLeftCell="A43" workbookViewId="0">
      <selection activeCell="H9" sqref="H9"/>
    </sheetView>
  </sheetViews>
  <sheetFormatPr defaultColWidth="8.81640625" defaultRowHeight="14.5" x14ac:dyDescent="0.35"/>
  <cols>
    <col min="1" max="1" width="2.453125" style="8" customWidth="1"/>
    <col min="2" max="2" width="12.453125" style="8" customWidth="1"/>
    <col min="3" max="3" width="73" style="8" customWidth="1"/>
    <col min="4" max="4" width="16" style="8" customWidth="1"/>
    <col min="5" max="16384" width="8.81640625" style="8"/>
  </cols>
  <sheetData>
    <row r="1" spans="1:3" ht="28.5" customHeight="1" x14ac:dyDescent="0.35">
      <c r="A1" s="191" t="s">
        <v>1541</v>
      </c>
      <c r="B1" s="191"/>
      <c r="C1" s="191"/>
    </row>
    <row r="2" spans="1:3" ht="6.75" customHeight="1" thickBot="1" x14ac:dyDescent="0.5">
      <c r="A2" s="16"/>
    </row>
    <row r="3" spans="1:3" ht="33.75" customHeight="1" thickBot="1" x14ac:dyDescent="0.5">
      <c r="A3" s="16"/>
      <c r="B3" s="28" t="s">
        <v>87</v>
      </c>
      <c r="C3" s="30" t="str">
        <f>IF('formularz cenowy'!O3="","",'formularz cenowy'!O3)</f>
        <v/>
      </c>
    </row>
    <row r="4" spans="1:3" ht="33.75" customHeight="1" thickBot="1" x14ac:dyDescent="0.5">
      <c r="A4" s="16"/>
      <c r="B4" s="29" t="s">
        <v>52</v>
      </c>
      <c r="C4" s="31" t="str">
        <f>IF('formularz cenowy'!O4="","",'formularz cenowy'!O4)</f>
        <v/>
      </c>
    </row>
    <row r="5" spans="1:3" ht="16.5" customHeight="1" thickBot="1" x14ac:dyDescent="0.5">
      <c r="A5" s="16"/>
      <c r="B5" s="189" t="s">
        <v>88</v>
      </c>
      <c r="C5" s="190"/>
    </row>
    <row r="6" spans="1:3" ht="44.9" customHeight="1" thickBot="1" x14ac:dyDescent="0.5">
      <c r="A6" s="16"/>
      <c r="B6" s="96" t="s">
        <v>15</v>
      </c>
      <c r="C6" s="32"/>
    </row>
    <row r="7" spans="1:3" ht="56.15" customHeight="1" thickBot="1" x14ac:dyDescent="0.5">
      <c r="A7" s="16"/>
      <c r="B7" s="97"/>
      <c r="C7" s="34" t="s">
        <v>92</v>
      </c>
    </row>
    <row r="8" spans="1:3" ht="15.5" x14ac:dyDescent="0.35">
      <c r="B8" s="98" t="str">
        <f>IF(IFERROR(VLOOKUP("*",$C$11:$C$40,1,FALSE)="",TRUE),"Błąd! Nie wskazano żadnego PWR.",IF(Limity!$E$11,"Błąd! Podano więcej PWR niż wskazany limit.",""))</f>
        <v>Błąd! Nie wskazano żadnego PWR.</v>
      </c>
    </row>
    <row r="9" spans="1:3" ht="30.75" customHeight="1" x14ac:dyDescent="0.35">
      <c r="B9" s="188" t="str">
        <f>"WARIANT A - lista PWR proponowanych przez Wykonawcę (specyfikacja PWR jest zawarta w pkt 2.1 Załącznika nr 1 do Zapytania ofertowego - SOPZ) - co najmniej 1, nie więcej niż "&amp;TEXT(Limity!$D$11,"0")</f>
        <v>WARIANT A - lista PWR proponowanych przez Wykonawcę (specyfikacja PWR jest zawarta w pkt 2.1 Załącznika nr 1 do Zapytania ofertowego - SOPZ) - co najmniej 1, nie więcej niż 30</v>
      </c>
      <c r="C9" s="188"/>
    </row>
    <row r="10" spans="1:3" x14ac:dyDescent="0.35">
      <c r="B10" s="9" t="s">
        <v>10</v>
      </c>
      <c r="C10" s="10" t="s">
        <v>11</v>
      </c>
    </row>
    <row r="11" spans="1:3" x14ac:dyDescent="0.35">
      <c r="A11" s="11"/>
      <c r="B11" s="15" t="str">
        <f>IF(C11&lt;&gt;"",IF(ROW(A11)-ROW($A$10)-COUNTBLANK($C10:C$11)&lt;=Limity!$D$11,"PWR_"&amp;TEXT(ROW(A11)-ROW($A$10),"0"),"BŁĄD liczby PWR"),"")</f>
        <v/>
      </c>
      <c r="C11" s="23"/>
    </row>
    <row r="12" spans="1:3" x14ac:dyDescent="0.35">
      <c r="A12" s="11"/>
      <c r="B12" s="15" t="str">
        <f>IF(C12&lt;&gt;"",IF(ROW(A12)-ROW($A$10)-COUNTBLANK($C$11:C11)&lt;=Limity!$D$11,"PWR_"&amp;TEXT(ROW(A12)-ROW($A$10),"0"),"BŁĄD liczby PWR"),"")</f>
        <v/>
      </c>
      <c r="C12" s="23"/>
    </row>
    <row r="13" spans="1:3" x14ac:dyDescent="0.35">
      <c r="A13" s="11"/>
      <c r="B13" s="15" t="str">
        <f>IF(C13&lt;&gt;"",IF(ROW(A13)-ROW($A$10)-COUNTBLANK($C$11:C12)&lt;=Limity!$D$11,"PWR_"&amp;TEXT(ROW(A13)-ROW($A$10),"0"),"BŁĄD liczby PWR"),"")</f>
        <v/>
      </c>
      <c r="C13" s="23"/>
    </row>
    <row r="14" spans="1:3" x14ac:dyDescent="0.35">
      <c r="A14" s="11"/>
      <c r="B14" s="15" t="str">
        <f>IF(C14&lt;&gt;"",IF(ROW(A14)-ROW($A$10)-COUNTBLANK($C$11:C13)&lt;=Limity!$D$11,"PWR_"&amp;TEXT(ROW(A14)-ROW($A$10),"0"),"BŁĄD liczby PWR"),"")</f>
        <v/>
      </c>
      <c r="C14" s="23"/>
    </row>
    <row r="15" spans="1:3" x14ac:dyDescent="0.35">
      <c r="A15" s="11"/>
      <c r="B15" s="15" t="str">
        <f>IF(C15&lt;&gt;"",IF(ROW(A15)-ROW($A$10)-COUNTBLANK($C$11:C14)&lt;=Limity!$D$11,"PWR_"&amp;TEXT(ROW(A15)-ROW($A$10),"0"),"BŁĄD liczby PWR"),"")</f>
        <v/>
      </c>
      <c r="C15" s="23"/>
    </row>
    <row r="16" spans="1:3" x14ac:dyDescent="0.35">
      <c r="A16" s="11"/>
      <c r="B16" s="15" t="str">
        <f>IF(C16&lt;&gt;"",IF(ROW(A16)-ROW($A$10)-COUNTBLANK($C$11:C15)&lt;=Limity!$D$11,"PWR_"&amp;TEXT(ROW(A16)-ROW($A$10),"0"),"BŁĄD liczby PWR"),"")</f>
        <v/>
      </c>
      <c r="C16" s="23"/>
    </row>
    <row r="17" spans="1:3" x14ac:dyDescent="0.35">
      <c r="A17" s="11"/>
      <c r="B17" s="15" t="str">
        <f>IF(C17&lt;&gt;"",IF(ROW(A17)-ROW($A$10)-COUNTBLANK($C$11:C16)&lt;=Limity!$D$11,"PWR_"&amp;TEXT(ROW(A17)-ROW($A$10),"0"),"BŁĄD liczby PWR"),"")</f>
        <v/>
      </c>
      <c r="C17" s="23"/>
    </row>
    <row r="18" spans="1:3" x14ac:dyDescent="0.35">
      <c r="A18" s="11"/>
      <c r="B18" s="15" t="str">
        <f>IF(C18&lt;&gt;"",IF(ROW(A18)-ROW($A$10)-COUNTBLANK($C$11:C17)&lt;=Limity!$D$11,"PWR_"&amp;TEXT(ROW(A18)-ROW($A$10),"0"),"BŁĄD liczby PWR"),"")</f>
        <v/>
      </c>
      <c r="C18" s="23"/>
    </row>
    <row r="19" spans="1:3" x14ac:dyDescent="0.35">
      <c r="A19" s="11"/>
      <c r="B19" s="15" t="str">
        <f>IF(C19&lt;&gt;"",IF(ROW(A19)-ROW($A$10)-COUNTBLANK($C$11:C18)&lt;=Limity!$D$11,"PWR_"&amp;TEXT(ROW(A19)-ROW($A$10),"0"),"BŁĄD liczby PWR"),"")</f>
        <v/>
      </c>
      <c r="C19" s="23"/>
    </row>
    <row r="20" spans="1:3" x14ac:dyDescent="0.35">
      <c r="A20" s="11"/>
      <c r="B20" s="15" t="str">
        <f>IF(C20&lt;&gt;"",IF(ROW(A20)-ROW($A$10)-COUNTBLANK($C$11:C19)&lt;=Limity!$D$11,"PWR_"&amp;TEXT(ROW(A20)-ROW($A$10),"0"),"BŁĄD liczby PWR"),"")</f>
        <v/>
      </c>
      <c r="C20" s="23"/>
    </row>
    <row r="21" spans="1:3" x14ac:dyDescent="0.35">
      <c r="A21" s="11"/>
      <c r="B21" s="15" t="str">
        <f>IF(C21&lt;&gt;"",IF(ROW(A21)-ROW($A$10)-COUNTBLANK($C$11:C20)&lt;=Limity!$D$11,"PWR_"&amp;TEXT(ROW(A21)-ROW($A$10),"0"),"BŁĄD liczby PWR"),"")</f>
        <v/>
      </c>
      <c r="C21" s="23"/>
    </row>
    <row r="22" spans="1:3" x14ac:dyDescent="0.35">
      <c r="A22" s="11"/>
      <c r="B22" s="15" t="str">
        <f>IF(C22&lt;&gt;"",IF(ROW(A22)-ROW($A$10)-COUNTBLANK($C$11:C21)&lt;=Limity!$D$11,"PWR_"&amp;TEXT(ROW(A22)-ROW($A$10),"0"),"BŁĄD liczby PWR"),"")</f>
        <v/>
      </c>
      <c r="C22" s="23"/>
    </row>
    <row r="23" spans="1:3" x14ac:dyDescent="0.35">
      <c r="A23" s="11"/>
      <c r="B23" s="15" t="str">
        <f>IF(C23&lt;&gt;"",IF(ROW(A23)-ROW($A$10)-COUNTBLANK($C$11:C22)&lt;=Limity!$D$11,"PWR_"&amp;TEXT(ROW(A23)-ROW($A$10),"0"),"BŁĄD liczby PWR"),"")</f>
        <v/>
      </c>
      <c r="C23" s="23"/>
    </row>
    <row r="24" spans="1:3" x14ac:dyDescent="0.35">
      <c r="A24" s="11"/>
      <c r="B24" s="15" t="str">
        <f>IF(C24&lt;&gt;"",IF(ROW(A24)-ROW($A$10)-COUNTBLANK($C$11:C23)&lt;=Limity!$D$11,"PWR_"&amp;TEXT(ROW(A24)-ROW($A$10),"0"),"BŁĄD liczby PWR"),"")</f>
        <v/>
      </c>
      <c r="C24" s="23"/>
    </row>
    <row r="25" spans="1:3" x14ac:dyDescent="0.35">
      <c r="A25" s="11"/>
      <c r="B25" s="15" t="str">
        <f>IF(C25&lt;&gt;"",IF(ROW(A25)-ROW($A$10)-COUNTBLANK($C$11:C24)&lt;=Limity!$D$11,"PWR_"&amp;TEXT(ROW(A25)-ROW($A$10),"0"),"BŁĄD liczby PWR"),"")</f>
        <v/>
      </c>
      <c r="C25" s="23"/>
    </row>
    <row r="26" spans="1:3" x14ac:dyDescent="0.35">
      <c r="A26" s="11"/>
      <c r="B26" s="15" t="str">
        <f>IF(C26&lt;&gt;"",IF(ROW(A26)-ROW($A$10)-COUNTBLANK($C$11:C25)&lt;=Limity!$D$11,"PWR_"&amp;TEXT(ROW(A26)-ROW($A$10),"0"),"BŁĄD liczby PWR"),"")</f>
        <v/>
      </c>
      <c r="C26" s="23"/>
    </row>
    <row r="27" spans="1:3" x14ac:dyDescent="0.35">
      <c r="A27" s="11"/>
      <c r="B27" s="15" t="str">
        <f>IF(C27&lt;&gt;"",IF(ROW(A27)-ROW($A$10)-COUNTBLANK($C$11:C26)&lt;=Limity!$D$11,"PWR_"&amp;TEXT(ROW(A27)-ROW($A$10),"0"),"BŁĄD liczby PWR"),"")</f>
        <v/>
      </c>
      <c r="C27" s="23"/>
    </row>
    <row r="28" spans="1:3" x14ac:dyDescent="0.35">
      <c r="A28" s="11"/>
      <c r="B28" s="15" t="str">
        <f>IF(C28&lt;&gt;"",IF(ROW(A28)-ROW($A$10)-COUNTBLANK($C$11:C27)&lt;=Limity!$D$11,"PWR_"&amp;TEXT(ROW(A28)-ROW($A$10),"0"),"BŁĄD liczby PWR"),"")</f>
        <v/>
      </c>
      <c r="C28" s="23"/>
    </row>
    <row r="29" spans="1:3" x14ac:dyDescent="0.35">
      <c r="A29" s="11"/>
      <c r="B29" s="15" t="str">
        <f>IF(C29&lt;&gt;"",IF(ROW(A29)-ROW($A$10)-COUNTBLANK($C$11:C28)&lt;=Limity!$D$11,"PWR_"&amp;TEXT(ROW(A29)-ROW($A$10),"0"),"BŁĄD liczby PWR"),"")</f>
        <v/>
      </c>
      <c r="C29" s="23"/>
    </row>
    <row r="30" spans="1:3" x14ac:dyDescent="0.35">
      <c r="A30" s="11"/>
      <c r="B30" s="15" t="str">
        <f>IF(C30&lt;&gt;"",IF(ROW(A30)-ROW($A$10)-COUNTBLANK($C$11:C29)&lt;=Limity!$D$11,"PWR_"&amp;TEXT(ROW(A30)-ROW($A$10),"0"),"BŁĄD liczby PWR"),"")</f>
        <v/>
      </c>
      <c r="C30" s="23"/>
    </row>
    <row r="31" spans="1:3" x14ac:dyDescent="0.35">
      <c r="A31" s="11"/>
      <c r="B31" s="15" t="str">
        <f>IF(C31&lt;&gt;"",IF(ROW(A31)-ROW($A$10)-COUNTBLANK($C$11:C30)&lt;=Limity!$D$11,"PWR_"&amp;TEXT(ROW(A31)-ROW($A$10),"0"),"BŁĄD liczby PWR"),"")</f>
        <v/>
      </c>
      <c r="C31" s="23"/>
    </row>
    <row r="32" spans="1:3" x14ac:dyDescent="0.35">
      <c r="A32" s="11"/>
      <c r="B32" s="15" t="str">
        <f>IF(C32&lt;&gt;"",IF(ROW(A32)-ROW($A$10)-COUNTBLANK($C$11:C31)&lt;=Limity!$D$11,"PWR_"&amp;TEXT(ROW(A32)-ROW($A$10),"0"),"BŁĄD liczby PWR"),"")</f>
        <v/>
      </c>
      <c r="C32" s="23"/>
    </row>
    <row r="33" spans="1:3" x14ac:dyDescent="0.35">
      <c r="A33" s="11"/>
      <c r="B33" s="15" t="str">
        <f>IF(C33&lt;&gt;"",IF(ROW(A33)-ROW($A$10)-COUNTBLANK($C$11:C32)&lt;=Limity!$D$11,"PWR_"&amp;TEXT(ROW(A33)-ROW($A$10),"0"),"BŁĄD liczby PWR"),"")</f>
        <v/>
      </c>
      <c r="C33" s="23"/>
    </row>
    <row r="34" spans="1:3" x14ac:dyDescent="0.35">
      <c r="A34" s="11"/>
      <c r="B34" s="15" t="str">
        <f>IF(C34&lt;&gt;"",IF(ROW(A34)-ROW($A$10)-COUNTBLANK($C$11:C33)&lt;=Limity!$D$11,"PWR_"&amp;TEXT(ROW(A34)-ROW($A$10),"0"),"BŁĄD liczby PWR"),"")</f>
        <v/>
      </c>
      <c r="C34" s="23"/>
    </row>
    <row r="35" spans="1:3" x14ac:dyDescent="0.35">
      <c r="A35" s="11"/>
      <c r="B35" s="15" t="str">
        <f>IF(C35&lt;&gt;"",IF(ROW(A35)-ROW($A$10)-COUNTBLANK($C$11:C34)&lt;=Limity!$D$11,"PWR_"&amp;TEXT(ROW(A35)-ROW($A$10),"0"),"BŁĄD liczby PWR"),"")</f>
        <v/>
      </c>
      <c r="C35" s="23"/>
    </row>
    <row r="36" spans="1:3" x14ac:dyDescent="0.35">
      <c r="A36" s="11"/>
      <c r="B36" s="15" t="str">
        <f>IF(C36&lt;&gt;"",IF(ROW(A36)-ROW($A$10)-COUNTBLANK($C$11:C35)&lt;=Limity!$D$11,"PWR_"&amp;TEXT(ROW(A36)-ROW($A$10),"0"),"BŁĄD liczby PWR"),"")</f>
        <v/>
      </c>
      <c r="C36" s="23"/>
    </row>
    <row r="37" spans="1:3" x14ac:dyDescent="0.35">
      <c r="A37" s="11"/>
      <c r="B37" s="15" t="str">
        <f>IF(C37&lt;&gt;"",IF(ROW(A37)-ROW($A$10)-COUNTBLANK($C$11:C36)&lt;=Limity!$D$11,"PWR_"&amp;TEXT(ROW(A37)-ROW($A$10),"0"),"BŁĄD liczby PWR"),"")</f>
        <v/>
      </c>
      <c r="C37" s="23"/>
    </row>
    <row r="38" spans="1:3" x14ac:dyDescent="0.35">
      <c r="A38" s="11"/>
      <c r="B38" s="15" t="str">
        <f>IF(C38&lt;&gt;"",IF(ROW(A38)-ROW($A$10)-COUNTBLANK($C$11:C37)&lt;=Limity!$D$11,"PWR_"&amp;TEXT(ROW(A38)-ROW($A$10),"0"),"BŁĄD liczby PWR"),"")</f>
        <v/>
      </c>
      <c r="C38" s="23"/>
    </row>
    <row r="39" spans="1:3" x14ac:dyDescent="0.35">
      <c r="A39" s="11"/>
      <c r="B39" s="15" t="str">
        <f>IF(C39&lt;&gt;"",IF(ROW(A39)-ROW($A$10)-COUNTBLANK($C$11:C38)&lt;=Limity!$D$11,"PWR_"&amp;TEXT(ROW(A39)-ROW($A$10),"0"),"BŁĄD liczby PWR"),"")</f>
        <v/>
      </c>
      <c r="C39" s="23"/>
    </row>
    <row r="40" spans="1:3" x14ac:dyDescent="0.35">
      <c r="A40" s="11"/>
      <c r="B40" s="15" t="str">
        <f>IF(C40&lt;&gt;"",IF(ROW(A40)-ROW($A$10)-COUNTBLANK($C$11:C39)&lt;=Limity!$D$11,"PWR_"&amp;TEXT(ROW(A40)-ROW($A$10),"0"),"BŁĄD liczby PWR"),"")</f>
        <v/>
      </c>
      <c r="C40" s="23"/>
    </row>
    <row r="41" spans="1:3" x14ac:dyDescent="0.35">
      <c r="B41" s="12"/>
      <c r="C41" s="13"/>
    </row>
    <row r="42" spans="1:3" ht="30.75" customHeight="1" x14ac:dyDescent="0.35">
      <c r="B42" s="188" t="s">
        <v>40</v>
      </c>
      <c r="C42" s="188"/>
    </row>
    <row r="43" spans="1:3" x14ac:dyDescent="0.35">
      <c r="B43" s="9" t="s">
        <v>12</v>
      </c>
      <c r="C43" s="10" t="s">
        <v>11</v>
      </c>
    </row>
    <row r="44" spans="1:3" x14ac:dyDescent="0.35">
      <c r="A44" s="11"/>
      <c r="B44" s="7" t="s">
        <v>23</v>
      </c>
      <c r="C44" s="99" t="s">
        <v>90</v>
      </c>
    </row>
    <row r="45" spans="1:3" ht="21" x14ac:dyDescent="0.35">
      <c r="A45" s="11"/>
      <c r="B45" s="7" t="s">
        <v>24</v>
      </c>
      <c r="C45" s="99" t="s">
        <v>89</v>
      </c>
    </row>
    <row r="46" spans="1:3" ht="21" x14ac:dyDescent="0.35">
      <c r="A46" s="11"/>
      <c r="B46" s="7" t="s">
        <v>25</v>
      </c>
      <c r="C46" s="99" t="s">
        <v>93</v>
      </c>
    </row>
    <row r="47" spans="1:3" x14ac:dyDescent="0.35">
      <c r="A47" s="11"/>
      <c r="B47" s="7" t="s">
        <v>26</v>
      </c>
      <c r="C47" s="99" t="s">
        <v>60</v>
      </c>
    </row>
    <row r="48" spans="1:3" ht="21" x14ac:dyDescent="0.35">
      <c r="A48" s="11"/>
      <c r="B48" s="7" t="s">
        <v>27</v>
      </c>
      <c r="C48" s="99" t="s">
        <v>61</v>
      </c>
    </row>
    <row r="49" spans="1:5" ht="21" x14ac:dyDescent="0.35">
      <c r="A49" s="11"/>
      <c r="B49" s="7" t="s">
        <v>28</v>
      </c>
      <c r="C49" s="99" t="s">
        <v>62</v>
      </c>
    </row>
    <row r="50" spans="1:5" ht="21" x14ac:dyDescent="0.35">
      <c r="A50" s="11"/>
      <c r="B50" s="7" t="s">
        <v>29</v>
      </c>
      <c r="C50" s="99" t="s">
        <v>63</v>
      </c>
    </row>
    <row r="51" spans="1:5" ht="21" x14ac:dyDescent="0.35">
      <c r="A51" s="11"/>
      <c r="B51" s="7" t="s">
        <v>30</v>
      </c>
      <c r="C51" s="99" t="s">
        <v>64</v>
      </c>
    </row>
    <row r="52" spans="1:5" ht="21" x14ac:dyDescent="0.35">
      <c r="A52" s="11"/>
      <c r="B52" s="7" t="s">
        <v>31</v>
      </c>
      <c r="C52" s="99" t="s">
        <v>65</v>
      </c>
    </row>
    <row r="53" spans="1:5" ht="21" x14ac:dyDescent="0.35">
      <c r="A53" s="11"/>
      <c r="B53" s="7" t="s">
        <v>32</v>
      </c>
      <c r="C53" s="99" t="s">
        <v>66</v>
      </c>
    </row>
    <row r="54" spans="1:5" ht="21" x14ac:dyDescent="0.35">
      <c r="A54" s="11"/>
      <c r="B54" s="7" t="s">
        <v>33</v>
      </c>
      <c r="C54" s="99" t="s">
        <v>67</v>
      </c>
    </row>
    <row r="55" spans="1:5" ht="21" x14ac:dyDescent="0.35">
      <c r="A55" s="11"/>
      <c r="B55" s="7" t="s">
        <v>34</v>
      </c>
      <c r="C55" s="99" t="s">
        <v>68</v>
      </c>
    </row>
    <row r="56" spans="1:5" ht="21" x14ac:dyDescent="0.35">
      <c r="A56" s="11"/>
      <c r="B56" s="7" t="s">
        <v>35</v>
      </c>
      <c r="C56" s="99" t="s">
        <v>69</v>
      </c>
    </row>
    <row r="57" spans="1:5" ht="21" x14ac:dyDescent="0.35">
      <c r="A57" s="11"/>
      <c r="B57" s="7" t="s">
        <v>36</v>
      </c>
      <c r="C57" s="99" t="s">
        <v>70</v>
      </c>
    </row>
    <row r="58" spans="1:5" ht="21" x14ac:dyDescent="0.35">
      <c r="A58" s="11"/>
      <c r="B58" s="7" t="s">
        <v>37</v>
      </c>
      <c r="C58" s="99" t="s">
        <v>71</v>
      </c>
    </row>
    <row r="59" spans="1:5" ht="21" x14ac:dyDescent="0.35">
      <c r="A59" s="11"/>
      <c r="B59" s="7" t="s">
        <v>38</v>
      </c>
      <c r="C59" s="99" t="s">
        <v>72</v>
      </c>
    </row>
    <row r="60" spans="1:5" ht="21" x14ac:dyDescent="0.35">
      <c r="A60" s="11"/>
      <c r="B60" s="7" t="s">
        <v>39</v>
      </c>
      <c r="C60" s="99" t="s">
        <v>73</v>
      </c>
    </row>
    <row r="61" spans="1:5" x14ac:dyDescent="0.35">
      <c r="A61" s="11"/>
      <c r="B61" s="11"/>
    </row>
    <row r="63" spans="1:5" s="14" customFormat="1" x14ac:dyDescent="0.35">
      <c r="A63" s="8"/>
      <c r="B63" s="8"/>
      <c r="C63" s="8"/>
      <c r="D63" s="8"/>
      <c r="E63" s="8"/>
    </row>
    <row r="64" spans="1:5" s="14" customFormat="1" ht="26.25" customHeight="1" x14ac:dyDescent="0.35">
      <c r="A64" s="8"/>
      <c r="B64" s="8"/>
      <c r="C64" s="8"/>
      <c r="D64" s="8"/>
      <c r="E64" s="8"/>
    </row>
    <row r="65" spans="1:5" s="14" customFormat="1" x14ac:dyDescent="0.35">
      <c r="A65" s="8"/>
      <c r="B65" s="8"/>
      <c r="C65" s="8"/>
      <c r="D65" s="8"/>
      <c r="E65" s="8"/>
    </row>
  </sheetData>
  <sheetProtection algorithmName="SHA-512" hashValue="Yvo21uVtbpxgK2aQgEz1STpjsdGhgcf7N4+VK+Du73hD1BIU1rtNDWHWBZpTUav9EjjzubKlqI6/UBtp45VxIA==" saltValue="5HaQolRZFSYO9EVUVGqJIw==" spinCount="100000" sheet="1" objects="1" scenarios="1" autoFilter="0"/>
  <mergeCells count="4">
    <mergeCell ref="B9:C9"/>
    <mergeCell ref="B42:C42"/>
    <mergeCell ref="B5:C5"/>
    <mergeCell ref="A1:C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headerFooter>
    <oddFooter>Strona &amp;P z &amp;N</oddFooter>
  </headerFooter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BF6A9-EAF9-4E3D-B1B4-01BF6217E38F}">
  <sheetPr>
    <pageSetUpPr fitToPage="1"/>
  </sheetPr>
  <dimension ref="A1:O335"/>
  <sheetViews>
    <sheetView zoomScale="82" zoomScaleNormal="82" workbookViewId="0">
      <pane ySplit="2" topLeftCell="A294" activePane="bottomLeft" state="frozen"/>
      <selection pane="bottomLeft" activeCell="E2" sqref="E2"/>
    </sheetView>
  </sheetViews>
  <sheetFormatPr defaultRowHeight="14.5" x14ac:dyDescent="0.35"/>
  <cols>
    <col min="1" max="1" width="10.54296875" style="33" customWidth="1"/>
    <col min="2" max="2" width="11.1796875" style="106" customWidth="1"/>
    <col min="3" max="3" width="9.453125" style="106" customWidth="1"/>
    <col min="4" max="4" width="19" style="105" customWidth="1"/>
    <col min="5" max="5" width="22.7265625" style="118" customWidth="1"/>
    <col min="6" max="6" width="19.54296875" customWidth="1"/>
    <col min="7" max="7" width="13.453125" customWidth="1"/>
    <col min="8" max="8" width="24.81640625" customWidth="1"/>
    <col min="9" max="9" width="13.26953125" customWidth="1"/>
    <col min="10" max="10" width="24.1796875" customWidth="1"/>
    <col min="11" max="11" width="12.81640625" style="121" customWidth="1"/>
    <col min="12" max="12" width="25.81640625" style="1" customWidth="1"/>
    <col min="13" max="13" width="18.453125" customWidth="1"/>
    <col min="14" max="14" width="11" customWidth="1"/>
    <col min="15" max="15" width="9.54296875" customWidth="1"/>
  </cols>
  <sheetData>
    <row r="1" spans="1:15" s="8" customFormat="1" ht="29.65" customHeight="1" x14ac:dyDescent="0.35">
      <c r="A1" s="117" t="s">
        <v>1542</v>
      </c>
      <c r="B1" s="108"/>
      <c r="C1" s="108"/>
      <c r="D1" s="107"/>
      <c r="E1" s="108"/>
      <c r="F1" s="100"/>
      <c r="G1" s="36"/>
      <c r="H1" s="111"/>
      <c r="I1" s="36"/>
      <c r="J1" s="36"/>
      <c r="K1" s="119"/>
      <c r="L1" s="36"/>
      <c r="M1" s="36"/>
      <c r="N1" s="36"/>
      <c r="O1" s="36"/>
    </row>
    <row r="2" spans="1:15" ht="26" x14ac:dyDescent="0.35">
      <c r="A2" s="25" t="s">
        <v>7</v>
      </c>
      <c r="B2" s="25" t="s">
        <v>2</v>
      </c>
      <c r="C2" s="25" t="s">
        <v>74</v>
      </c>
      <c r="D2" s="25" t="s">
        <v>3</v>
      </c>
      <c r="E2" s="35" t="s">
        <v>85</v>
      </c>
      <c r="F2" s="35" t="s">
        <v>84</v>
      </c>
      <c r="G2" s="35" t="s">
        <v>254</v>
      </c>
      <c r="H2" s="35" t="s">
        <v>83</v>
      </c>
      <c r="I2" s="35" t="s">
        <v>75</v>
      </c>
      <c r="J2" s="35" t="s">
        <v>81</v>
      </c>
      <c r="K2" s="120" t="s">
        <v>76</v>
      </c>
      <c r="L2" s="35" t="s">
        <v>82</v>
      </c>
      <c r="M2" s="35" t="s">
        <v>4</v>
      </c>
      <c r="N2" s="35" t="s">
        <v>77</v>
      </c>
      <c r="O2" s="35" t="s">
        <v>78</v>
      </c>
    </row>
    <row r="3" spans="1:15" x14ac:dyDescent="0.35">
      <c r="A3" s="112">
        <v>1</v>
      </c>
      <c r="B3" s="112">
        <v>13284</v>
      </c>
      <c r="C3" s="113"/>
      <c r="D3" s="114">
        <v>61297</v>
      </c>
      <c r="E3" s="115" t="s">
        <v>79</v>
      </c>
      <c r="F3" s="116" t="s">
        <v>96</v>
      </c>
      <c r="G3" s="115" t="s">
        <v>255</v>
      </c>
      <c r="H3" s="116" t="s">
        <v>181</v>
      </c>
      <c r="I3" s="115" t="s">
        <v>182</v>
      </c>
      <c r="J3" s="116" t="s">
        <v>183</v>
      </c>
      <c r="K3" s="109" t="s">
        <v>251</v>
      </c>
      <c r="L3" s="116" t="s">
        <v>103</v>
      </c>
      <c r="M3" s="116">
        <v>106</v>
      </c>
      <c r="N3" s="115">
        <v>381933</v>
      </c>
      <c r="O3" s="115">
        <v>240987</v>
      </c>
    </row>
    <row r="4" spans="1:15" x14ac:dyDescent="0.35">
      <c r="A4" s="112">
        <v>2</v>
      </c>
      <c r="B4" s="112">
        <v>13285</v>
      </c>
      <c r="C4" s="113"/>
      <c r="D4" s="114">
        <v>61297</v>
      </c>
      <c r="E4" s="115" t="s">
        <v>79</v>
      </c>
      <c r="F4" s="116" t="s">
        <v>96</v>
      </c>
      <c r="G4" s="115" t="s">
        <v>255</v>
      </c>
      <c r="H4" s="116" t="s">
        <v>181</v>
      </c>
      <c r="I4" s="115" t="s">
        <v>182</v>
      </c>
      <c r="J4" s="116" t="s">
        <v>183</v>
      </c>
      <c r="K4" s="109" t="s">
        <v>251</v>
      </c>
      <c r="L4" s="116" t="s">
        <v>103</v>
      </c>
      <c r="M4" s="116">
        <v>108</v>
      </c>
      <c r="N4" s="115">
        <v>382152</v>
      </c>
      <c r="O4" s="115">
        <v>241063</v>
      </c>
    </row>
    <row r="5" spans="1:15" x14ac:dyDescent="0.35">
      <c r="A5" s="112">
        <v>3</v>
      </c>
      <c r="B5" s="112">
        <v>15519</v>
      </c>
      <c r="C5" s="113"/>
      <c r="D5" s="114">
        <v>74899</v>
      </c>
      <c r="E5" s="115" t="s">
        <v>79</v>
      </c>
      <c r="F5" s="116" t="s">
        <v>96</v>
      </c>
      <c r="G5" s="140" t="s">
        <v>1397</v>
      </c>
      <c r="H5" s="141" t="s">
        <v>1398</v>
      </c>
      <c r="I5" s="148" t="s">
        <v>1399</v>
      </c>
      <c r="J5" s="141" t="s">
        <v>1400</v>
      </c>
      <c r="K5" s="142">
        <v>15254</v>
      </c>
      <c r="L5" s="143" t="s">
        <v>1409</v>
      </c>
      <c r="M5" s="116">
        <v>6</v>
      </c>
      <c r="N5" s="115">
        <v>377391</v>
      </c>
      <c r="O5" s="115">
        <v>272314</v>
      </c>
    </row>
    <row r="6" spans="1:15" x14ac:dyDescent="0.35">
      <c r="A6" s="112">
        <v>4</v>
      </c>
      <c r="B6" s="112">
        <v>15480</v>
      </c>
      <c r="C6" s="113"/>
      <c r="D6" s="114">
        <v>262368</v>
      </c>
      <c r="E6" s="115" t="s">
        <v>79</v>
      </c>
      <c r="F6" s="116" t="s">
        <v>96</v>
      </c>
      <c r="G6" s="140" t="s">
        <v>1397</v>
      </c>
      <c r="H6" s="141" t="s">
        <v>1398</v>
      </c>
      <c r="I6" s="148" t="s">
        <v>1399</v>
      </c>
      <c r="J6" s="141" t="s">
        <v>1400</v>
      </c>
      <c r="K6" s="142">
        <v>15256</v>
      </c>
      <c r="L6" s="143" t="s">
        <v>1410</v>
      </c>
      <c r="M6" s="116">
        <v>19</v>
      </c>
      <c r="N6" s="115">
        <v>377475</v>
      </c>
      <c r="O6" s="115">
        <v>271966</v>
      </c>
    </row>
    <row r="7" spans="1:15" x14ac:dyDescent="0.35">
      <c r="A7" s="112">
        <v>5</v>
      </c>
      <c r="B7" s="112">
        <v>404145</v>
      </c>
      <c r="C7" s="113"/>
      <c r="D7" s="114">
        <v>272620</v>
      </c>
      <c r="E7" s="115" t="s">
        <v>79</v>
      </c>
      <c r="F7" s="116" t="s">
        <v>256</v>
      </c>
      <c r="G7" s="115" t="s">
        <v>257</v>
      </c>
      <c r="H7" s="116" t="s">
        <v>258</v>
      </c>
      <c r="I7" s="115" t="s">
        <v>259</v>
      </c>
      <c r="J7" s="116" t="s">
        <v>258</v>
      </c>
      <c r="K7" s="109" t="s">
        <v>97</v>
      </c>
      <c r="L7" s="116" t="s">
        <v>98</v>
      </c>
      <c r="M7" s="116">
        <v>46</v>
      </c>
      <c r="N7" s="115">
        <v>427006</v>
      </c>
      <c r="O7" s="115">
        <v>299415</v>
      </c>
    </row>
    <row r="8" spans="1:15" x14ac:dyDescent="0.35">
      <c r="A8" s="112">
        <v>6</v>
      </c>
      <c r="B8" s="112">
        <v>50543</v>
      </c>
      <c r="C8" s="113"/>
      <c r="D8" s="114">
        <v>30190</v>
      </c>
      <c r="E8" s="115" t="s">
        <v>79</v>
      </c>
      <c r="F8" s="116" t="s">
        <v>260</v>
      </c>
      <c r="G8" s="115" t="s">
        <v>261</v>
      </c>
      <c r="H8" s="116" t="s">
        <v>262</v>
      </c>
      <c r="I8" s="115" t="s">
        <v>263</v>
      </c>
      <c r="J8" s="116" t="s">
        <v>264</v>
      </c>
      <c r="K8" s="109" t="s">
        <v>109</v>
      </c>
      <c r="L8" s="116" t="s">
        <v>99</v>
      </c>
      <c r="M8" s="116">
        <v>4</v>
      </c>
      <c r="N8" s="115">
        <v>409221</v>
      </c>
      <c r="O8" s="115">
        <v>339968</v>
      </c>
    </row>
    <row r="9" spans="1:15" x14ac:dyDescent="0.35">
      <c r="A9" s="112">
        <v>7</v>
      </c>
      <c r="B9" s="112">
        <v>60647999</v>
      </c>
      <c r="C9" s="113"/>
      <c r="D9" s="114">
        <v>30189</v>
      </c>
      <c r="E9" s="115" t="s">
        <v>79</v>
      </c>
      <c r="F9" s="116" t="s">
        <v>260</v>
      </c>
      <c r="G9" s="115" t="s">
        <v>1115</v>
      </c>
      <c r="H9" s="116" t="s">
        <v>262</v>
      </c>
      <c r="I9" s="115" t="s">
        <v>1116</v>
      </c>
      <c r="J9" s="116" t="s">
        <v>1073</v>
      </c>
      <c r="K9" s="109">
        <v>99999</v>
      </c>
      <c r="L9" s="116" t="s">
        <v>99</v>
      </c>
      <c r="M9" s="116" t="s">
        <v>1091</v>
      </c>
      <c r="N9" s="115">
        <v>418887</v>
      </c>
      <c r="O9" s="115">
        <v>340584</v>
      </c>
    </row>
    <row r="10" spans="1:15" x14ac:dyDescent="0.35">
      <c r="A10" s="112">
        <v>8</v>
      </c>
      <c r="B10" s="112">
        <v>76971</v>
      </c>
      <c r="C10" s="113"/>
      <c r="D10" s="114">
        <v>64750</v>
      </c>
      <c r="E10" s="115" t="s">
        <v>79</v>
      </c>
      <c r="F10" s="116" t="s">
        <v>100</v>
      </c>
      <c r="G10" s="115" t="s">
        <v>184</v>
      </c>
      <c r="H10" s="116" t="s">
        <v>185</v>
      </c>
      <c r="I10" s="115" t="s">
        <v>186</v>
      </c>
      <c r="J10" s="116" t="s">
        <v>187</v>
      </c>
      <c r="K10" s="109" t="s">
        <v>109</v>
      </c>
      <c r="L10" s="116" t="s">
        <v>99</v>
      </c>
      <c r="M10" s="116">
        <v>53</v>
      </c>
      <c r="N10" s="115">
        <v>326900</v>
      </c>
      <c r="O10" s="115">
        <v>283174</v>
      </c>
    </row>
    <row r="11" spans="1:15" x14ac:dyDescent="0.35">
      <c r="A11" s="112">
        <v>9</v>
      </c>
      <c r="B11" s="112">
        <v>78467</v>
      </c>
      <c r="C11" s="113"/>
      <c r="D11" s="114">
        <v>86517</v>
      </c>
      <c r="E11" s="115" t="s">
        <v>79</v>
      </c>
      <c r="F11" s="116" t="s">
        <v>100</v>
      </c>
      <c r="G11" s="115" t="s">
        <v>265</v>
      </c>
      <c r="H11" s="116" t="s">
        <v>266</v>
      </c>
      <c r="I11" s="115" t="s">
        <v>267</v>
      </c>
      <c r="J11" s="116" t="s">
        <v>268</v>
      </c>
      <c r="K11" s="109" t="s">
        <v>109</v>
      </c>
      <c r="L11" s="116" t="s">
        <v>99</v>
      </c>
      <c r="M11" s="116">
        <v>8</v>
      </c>
      <c r="N11" s="115">
        <v>321595</v>
      </c>
      <c r="O11" s="115">
        <v>282258</v>
      </c>
    </row>
    <row r="12" spans="1:15" x14ac:dyDescent="0.35">
      <c r="A12" s="112">
        <v>10</v>
      </c>
      <c r="B12" s="112">
        <v>475245966</v>
      </c>
      <c r="C12" s="113"/>
      <c r="D12" s="114">
        <v>89094</v>
      </c>
      <c r="E12" s="115" t="s">
        <v>79</v>
      </c>
      <c r="F12" s="116" t="s">
        <v>1117</v>
      </c>
      <c r="G12" s="115" t="s">
        <v>1111</v>
      </c>
      <c r="H12" s="116" t="s">
        <v>1068</v>
      </c>
      <c r="I12" s="115" t="s">
        <v>1118</v>
      </c>
      <c r="J12" s="116" t="s">
        <v>1068</v>
      </c>
      <c r="K12" s="109">
        <v>15733</v>
      </c>
      <c r="L12" s="116" t="s">
        <v>1096</v>
      </c>
      <c r="M12" s="116" t="s">
        <v>1078</v>
      </c>
      <c r="N12" s="115">
        <v>339460</v>
      </c>
      <c r="O12" s="115">
        <v>283796</v>
      </c>
    </row>
    <row r="13" spans="1:15" x14ac:dyDescent="0.35">
      <c r="A13" s="112">
        <v>11</v>
      </c>
      <c r="B13" s="112">
        <v>6154870</v>
      </c>
      <c r="C13" s="113"/>
      <c r="D13" s="114">
        <v>91355</v>
      </c>
      <c r="E13" s="115" t="s">
        <v>79</v>
      </c>
      <c r="F13" s="116" t="s">
        <v>963</v>
      </c>
      <c r="G13" s="115" t="s">
        <v>1126</v>
      </c>
      <c r="H13" s="116" t="s">
        <v>1062</v>
      </c>
      <c r="I13" s="115" t="s">
        <v>1125</v>
      </c>
      <c r="J13" s="116" t="s">
        <v>541</v>
      </c>
      <c r="K13" s="109" t="s">
        <v>109</v>
      </c>
      <c r="L13" s="116"/>
      <c r="M13" s="116">
        <v>44</v>
      </c>
      <c r="N13" s="115">
        <v>365942</v>
      </c>
      <c r="O13" s="115">
        <v>309985</v>
      </c>
    </row>
    <row r="14" spans="1:15" x14ac:dyDescent="0.35">
      <c r="A14" s="112">
        <v>12</v>
      </c>
      <c r="B14" s="112">
        <v>118072</v>
      </c>
      <c r="C14" s="113"/>
      <c r="D14" s="114">
        <v>110548</v>
      </c>
      <c r="E14" s="115" t="s">
        <v>79</v>
      </c>
      <c r="F14" s="116" t="s">
        <v>963</v>
      </c>
      <c r="G14" s="140" t="s">
        <v>989</v>
      </c>
      <c r="H14" s="141" t="s">
        <v>985</v>
      </c>
      <c r="I14" s="140" t="s">
        <v>1220</v>
      </c>
      <c r="J14" s="141" t="s">
        <v>985</v>
      </c>
      <c r="K14" s="140" t="s">
        <v>119</v>
      </c>
      <c r="L14" s="141" t="s">
        <v>120</v>
      </c>
      <c r="M14" s="141" t="s">
        <v>1221</v>
      </c>
      <c r="N14" s="115">
        <v>380742</v>
      </c>
      <c r="O14" s="115">
        <v>294873</v>
      </c>
    </row>
    <row r="15" spans="1:15" x14ac:dyDescent="0.35">
      <c r="A15" s="112">
        <v>13</v>
      </c>
      <c r="B15" s="112">
        <v>94486866</v>
      </c>
      <c r="C15" s="113"/>
      <c r="D15" s="114">
        <v>22049</v>
      </c>
      <c r="E15" s="115" t="s">
        <v>79</v>
      </c>
      <c r="F15" s="116" t="s">
        <v>269</v>
      </c>
      <c r="G15" s="115" t="s">
        <v>270</v>
      </c>
      <c r="H15" s="116" t="s">
        <v>271</v>
      </c>
      <c r="I15" s="115" t="s">
        <v>272</v>
      </c>
      <c r="J15" s="116" t="s">
        <v>273</v>
      </c>
      <c r="K15" s="109" t="s">
        <v>109</v>
      </c>
      <c r="L15" s="116"/>
      <c r="M15" s="116">
        <v>104</v>
      </c>
      <c r="N15" s="115">
        <v>363196</v>
      </c>
      <c r="O15" s="115">
        <v>230878</v>
      </c>
    </row>
    <row r="16" spans="1:15" x14ac:dyDescent="0.35">
      <c r="A16" s="112">
        <v>14</v>
      </c>
      <c r="B16" s="112">
        <v>76807480</v>
      </c>
      <c r="C16" s="113"/>
      <c r="D16" s="114">
        <v>121368</v>
      </c>
      <c r="E16" s="115" t="s">
        <v>79</v>
      </c>
      <c r="F16" s="116" t="s">
        <v>269</v>
      </c>
      <c r="G16" s="140" t="s">
        <v>1352</v>
      </c>
      <c r="H16" s="141" t="s">
        <v>1353</v>
      </c>
      <c r="I16" s="140" t="s">
        <v>1354</v>
      </c>
      <c r="J16" s="141" t="s">
        <v>1353</v>
      </c>
      <c r="K16" s="140" t="s">
        <v>109</v>
      </c>
      <c r="L16" s="141"/>
      <c r="M16" s="141" t="s">
        <v>1074</v>
      </c>
      <c r="N16" s="115">
        <v>368103</v>
      </c>
      <c r="O16" s="115">
        <v>233809</v>
      </c>
    </row>
    <row r="17" spans="1:15" x14ac:dyDescent="0.35">
      <c r="A17" s="112">
        <v>15</v>
      </c>
      <c r="B17" s="112">
        <v>7681298</v>
      </c>
      <c r="C17" s="113"/>
      <c r="D17" s="114" t="s">
        <v>1396</v>
      </c>
      <c r="E17" s="115" t="s">
        <v>79</v>
      </c>
      <c r="F17" s="116" t="s">
        <v>964</v>
      </c>
      <c r="G17" s="140" t="s">
        <v>1401</v>
      </c>
      <c r="H17" s="141" t="s">
        <v>965</v>
      </c>
      <c r="I17" s="148" t="s">
        <v>1030</v>
      </c>
      <c r="J17" s="141" t="s">
        <v>965</v>
      </c>
      <c r="K17" s="149" t="s">
        <v>1406</v>
      </c>
      <c r="L17" s="143" t="s">
        <v>1411</v>
      </c>
      <c r="M17" s="116">
        <v>1</v>
      </c>
      <c r="N17" s="115">
        <v>365668</v>
      </c>
      <c r="O17" s="115">
        <v>260995</v>
      </c>
    </row>
    <row r="18" spans="1:15" x14ac:dyDescent="0.35">
      <c r="A18" s="112">
        <v>16</v>
      </c>
      <c r="B18" s="112">
        <v>149186</v>
      </c>
      <c r="C18" s="113"/>
      <c r="D18" s="114">
        <v>133656</v>
      </c>
      <c r="E18" s="115" t="s">
        <v>79</v>
      </c>
      <c r="F18" s="116" t="s">
        <v>964</v>
      </c>
      <c r="G18" s="140" t="s">
        <v>1401</v>
      </c>
      <c r="H18" s="141" t="s">
        <v>965</v>
      </c>
      <c r="I18" s="148" t="s">
        <v>1030</v>
      </c>
      <c r="J18" s="141" t="s">
        <v>965</v>
      </c>
      <c r="K18" s="149" t="s">
        <v>1407</v>
      </c>
      <c r="L18" s="143" t="s">
        <v>1412</v>
      </c>
      <c r="M18" s="116">
        <v>35</v>
      </c>
      <c r="N18" s="115">
        <v>366372</v>
      </c>
      <c r="O18" s="115">
        <v>260213</v>
      </c>
    </row>
    <row r="19" spans="1:15" x14ac:dyDescent="0.35">
      <c r="A19" s="112">
        <v>17</v>
      </c>
      <c r="B19" s="112">
        <v>76027986</v>
      </c>
      <c r="C19" s="113"/>
      <c r="D19" s="114">
        <v>90031</v>
      </c>
      <c r="E19" s="115" t="s">
        <v>79</v>
      </c>
      <c r="F19" s="116" t="s">
        <v>964</v>
      </c>
      <c r="G19" s="140" t="s">
        <v>1029</v>
      </c>
      <c r="H19" s="141" t="s">
        <v>965</v>
      </c>
      <c r="I19" s="140" t="s">
        <v>1030</v>
      </c>
      <c r="J19" s="141" t="s">
        <v>965</v>
      </c>
      <c r="K19" s="140" t="s">
        <v>188</v>
      </c>
      <c r="L19" s="141" t="s">
        <v>101</v>
      </c>
      <c r="M19" s="141" t="s">
        <v>1077</v>
      </c>
      <c r="N19" s="115">
        <v>366751</v>
      </c>
      <c r="O19" s="115">
        <v>263262</v>
      </c>
    </row>
    <row r="20" spans="1:15" x14ac:dyDescent="0.35">
      <c r="A20" s="112">
        <v>18</v>
      </c>
      <c r="B20" s="112">
        <v>31737051</v>
      </c>
      <c r="C20" s="113"/>
      <c r="D20" s="114">
        <v>69409</v>
      </c>
      <c r="E20" s="115" t="s">
        <v>79</v>
      </c>
      <c r="F20" s="116" t="s">
        <v>964</v>
      </c>
      <c r="G20" s="115" t="s">
        <v>1127</v>
      </c>
      <c r="H20" s="116" t="s">
        <v>1066</v>
      </c>
      <c r="I20" s="115" t="s">
        <v>1120</v>
      </c>
      <c r="J20" s="116" t="s">
        <v>1072</v>
      </c>
      <c r="K20" s="109" t="s">
        <v>109</v>
      </c>
      <c r="L20" s="116" t="s">
        <v>99</v>
      </c>
      <c r="M20" s="116" t="s">
        <v>1088</v>
      </c>
      <c r="N20" s="115">
        <v>349011</v>
      </c>
      <c r="O20" s="115">
        <v>250243</v>
      </c>
    </row>
    <row r="21" spans="1:15" x14ac:dyDescent="0.35">
      <c r="A21" s="112">
        <v>19</v>
      </c>
      <c r="B21" s="112">
        <v>194484</v>
      </c>
      <c r="C21" s="113"/>
      <c r="D21" s="114">
        <v>275271</v>
      </c>
      <c r="E21" s="115" t="s">
        <v>79</v>
      </c>
      <c r="F21" s="116" t="s">
        <v>275</v>
      </c>
      <c r="G21" s="115" t="s">
        <v>276</v>
      </c>
      <c r="H21" s="116" t="s">
        <v>277</v>
      </c>
      <c r="I21" s="115" t="s">
        <v>278</v>
      </c>
      <c r="J21" s="116" t="s">
        <v>279</v>
      </c>
      <c r="K21" s="109" t="s">
        <v>251</v>
      </c>
      <c r="L21" s="116" t="s">
        <v>103</v>
      </c>
      <c r="M21" s="116">
        <v>87</v>
      </c>
      <c r="N21" s="115">
        <v>347048</v>
      </c>
      <c r="O21" s="115">
        <v>393385</v>
      </c>
    </row>
    <row r="22" spans="1:15" x14ac:dyDescent="0.35">
      <c r="A22" s="112">
        <v>20</v>
      </c>
      <c r="B22" s="112">
        <v>85527819</v>
      </c>
      <c r="C22" s="113"/>
      <c r="D22" s="114">
        <v>277813</v>
      </c>
      <c r="E22" s="140" t="s">
        <v>79</v>
      </c>
      <c r="F22" s="116" t="s">
        <v>275</v>
      </c>
      <c r="G22" s="149" t="s">
        <v>1464</v>
      </c>
      <c r="H22" s="116" t="s">
        <v>277</v>
      </c>
      <c r="I22" s="149" t="s">
        <v>1463</v>
      </c>
      <c r="J22" s="116" t="s">
        <v>277</v>
      </c>
      <c r="K22" s="149">
        <v>14975</v>
      </c>
      <c r="L22" s="155" t="s">
        <v>1455</v>
      </c>
      <c r="M22" s="116">
        <v>34</v>
      </c>
      <c r="N22" s="140">
        <v>354772</v>
      </c>
      <c r="O22" s="140">
        <v>384279</v>
      </c>
    </row>
    <row r="23" spans="1:15" x14ac:dyDescent="0.35">
      <c r="A23" s="112">
        <v>21</v>
      </c>
      <c r="B23" s="112">
        <v>195151</v>
      </c>
      <c r="C23" s="113"/>
      <c r="D23" s="114">
        <v>105021</v>
      </c>
      <c r="E23" s="115" t="s">
        <v>79</v>
      </c>
      <c r="F23" s="116" t="s">
        <v>275</v>
      </c>
      <c r="G23" s="115" t="s">
        <v>280</v>
      </c>
      <c r="H23" s="116" t="s">
        <v>281</v>
      </c>
      <c r="I23" s="115" t="s">
        <v>282</v>
      </c>
      <c r="J23" s="116" t="s">
        <v>283</v>
      </c>
      <c r="K23" s="109" t="s">
        <v>109</v>
      </c>
      <c r="L23" s="116" t="s">
        <v>99</v>
      </c>
      <c r="M23" s="116" t="s">
        <v>284</v>
      </c>
      <c r="N23" s="115">
        <v>335328</v>
      </c>
      <c r="O23" s="115">
        <v>381272</v>
      </c>
    </row>
    <row r="24" spans="1:15" x14ac:dyDescent="0.35">
      <c r="A24" s="112">
        <v>22</v>
      </c>
      <c r="B24" s="112">
        <v>4516968</v>
      </c>
      <c r="C24" s="113"/>
      <c r="D24" s="114">
        <v>17301</v>
      </c>
      <c r="E24" s="115" t="s">
        <v>79</v>
      </c>
      <c r="F24" s="116" t="s">
        <v>189</v>
      </c>
      <c r="G24" s="115" t="s">
        <v>1045</v>
      </c>
      <c r="H24" s="116" t="s">
        <v>983</v>
      </c>
      <c r="I24" s="115" t="s">
        <v>1046</v>
      </c>
      <c r="J24" s="116" t="s">
        <v>984</v>
      </c>
      <c r="K24" s="109" t="s">
        <v>109</v>
      </c>
      <c r="L24" s="116"/>
      <c r="M24" s="116">
        <v>32</v>
      </c>
      <c r="N24" s="115">
        <v>323463</v>
      </c>
      <c r="O24" s="115">
        <v>351793</v>
      </c>
    </row>
    <row r="25" spans="1:15" x14ac:dyDescent="0.35">
      <c r="A25" s="112">
        <v>23</v>
      </c>
      <c r="B25" s="112">
        <v>217722</v>
      </c>
      <c r="C25" s="113"/>
      <c r="D25" s="114" t="s">
        <v>285</v>
      </c>
      <c r="E25" s="115" t="s">
        <v>79</v>
      </c>
      <c r="F25" s="116" t="s">
        <v>189</v>
      </c>
      <c r="G25" s="115" t="s">
        <v>286</v>
      </c>
      <c r="H25" s="116" t="s">
        <v>190</v>
      </c>
      <c r="I25" s="115" t="s">
        <v>191</v>
      </c>
      <c r="J25" s="116" t="s">
        <v>192</v>
      </c>
      <c r="K25" s="109" t="s">
        <v>109</v>
      </c>
      <c r="L25" s="116" t="s">
        <v>99</v>
      </c>
      <c r="M25" s="116">
        <v>27</v>
      </c>
      <c r="N25" s="115">
        <v>324875</v>
      </c>
      <c r="O25" s="115">
        <v>361643</v>
      </c>
    </row>
    <row r="26" spans="1:15" x14ac:dyDescent="0.35">
      <c r="A26" s="112">
        <v>24</v>
      </c>
      <c r="B26" s="112">
        <v>9797243</v>
      </c>
      <c r="C26" s="113"/>
      <c r="D26" s="114">
        <v>121208</v>
      </c>
      <c r="E26" s="115" t="s">
        <v>79</v>
      </c>
      <c r="F26" s="116" t="s">
        <v>189</v>
      </c>
      <c r="G26" s="115" t="s">
        <v>286</v>
      </c>
      <c r="H26" s="116" t="s">
        <v>190</v>
      </c>
      <c r="I26" s="115" t="s">
        <v>191</v>
      </c>
      <c r="J26" s="116" t="s">
        <v>192</v>
      </c>
      <c r="K26" s="109" t="s">
        <v>109</v>
      </c>
      <c r="L26" s="116"/>
      <c r="M26" s="116" t="s">
        <v>1086</v>
      </c>
      <c r="N26" s="115">
        <v>325138</v>
      </c>
      <c r="O26" s="115">
        <v>361643</v>
      </c>
    </row>
    <row r="27" spans="1:15" x14ac:dyDescent="0.35">
      <c r="A27" s="112">
        <v>25</v>
      </c>
      <c r="B27" s="112">
        <v>57039238</v>
      </c>
      <c r="C27" s="113"/>
      <c r="D27" s="114">
        <v>25989</v>
      </c>
      <c r="E27" s="115" t="s">
        <v>79</v>
      </c>
      <c r="F27" s="116" t="s">
        <v>102</v>
      </c>
      <c r="G27" s="140" t="s">
        <v>1337</v>
      </c>
      <c r="H27" s="141" t="s">
        <v>1338</v>
      </c>
      <c r="I27" s="140" t="s">
        <v>1339</v>
      </c>
      <c r="J27" s="141" t="s">
        <v>1340</v>
      </c>
      <c r="K27" s="140" t="s">
        <v>109</v>
      </c>
      <c r="L27" s="141"/>
      <c r="M27" s="141" t="s">
        <v>1341</v>
      </c>
      <c r="N27" s="115">
        <v>341762</v>
      </c>
      <c r="O27" s="115">
        <v>312297</v>
      </c>
    </row>
    <row r="28" spans="1:15" x14ac:dyDescent="0.35">
      <c r="A28" s="112">
        <v>26</v>
      </c>
      <c r="B28" s="112">
        <v>63293475</v>
      </c>
      <c r="C28" s="113"/>
      <c r="D28" s="114">
        <v>64793</v>
      </c>
      <c r="E28" s="115" t="s">
        <v>79</v>
      </c>
      <c r="F28" s="116" t="s">
        <v>287</v>
      </c>
      <c r="G28" s="115" t="s">
        <v>288</v>
      </c>
      <c r="H28" s="116" t="s">
        <v>289</v>
      </c>
      <c r="I28" s="115" t="s">
        <v>290</v>
      </c>
      <c r="J28" s="116" t="s">
        <v>291</v>
      </c>
      <c r="K28" s="109" t="s">
        <v>1022</v>
      </c>
      <c r="L28" s="116" t="s">
        <v>292</v>
      </c>
      <c r="M28" s="116">
        <v>15</v>
      </c>
      <c r="N28" s="115">
        <v>393684</v>
      </c>
      <c r="O28" s="115">
        <v>347715</v>
      </c>
    </row>
    <row r="29" spans="1:15" x14ac:dyDescent="0.35">
      <c r="A29" s="112">
        <v>27</v>
      </c>
      <c r="B29" s="112">
        <v>271899</v>
      </c>
      <c r="C29" s="113"/>
      <c r="D29" s="114">
        <v>56324</v>
      </c>
      <c r="E29" s="115" t="s">
        <v>79</v>
      </c>
      <c r="F29" s="116" t="s">
        <v>287</v>
      </c>
      <c r="G29" s="115" t="s">
        <v>293</v>
      </c>
      <c r="H29" s="116" t="s">
        <v>294</v>
      </c>
      <c r="I29" s="115" t="s">
        <v>295</v>
      </c>
      <c r="J29" s="116" t="s">
        <v>296</v>
      </c>
      <c r="K29" s="109" t="s">
        <v>297</v>
      </c>
      <c r="L29" s="116" t="s">
        <v>298</v>
      </c>
      <c r="M29" s="116">
        <v>7</v>
      </c>
      <c r="N29" s="115">
        <v>374837</v>
      </c>
      <c r="O29" s="115">
        <v>358233</v>
      </c>
    </row>
    <row r="30" spans="1:15" x14ac:dyDescent="0.35">
      <c r="A30" s="112">
        <v>28</v>
      </c>
      <c r="B30" s="112">
        <v>463335</v>
      </c>
      <c r="C30" s="113"/>
      <c r="D30" s="114">
        <v>275763</v>
      </c>
      <c r="E30" s="115" t="s">
        <v>79</v>
      </c>
      <c r="F30" s="116" t="s">
        <v>299</v>
      </c>
      <c r="G30" s="140" t="s">
        <v>300</v>
      </c>
      <c r="H30" s="141" t="s">
        <v>299</v>
      </c>
      <c r="I30" s="140" t="s">
        <v>301</v>
      </c>
      <c r="J30" s="141" t="s">
        <v>299</v>
      </c>
      <c r="K30" s="140" t="s">
        <v>505</v>
      </c>
      <c r="L30" s="141" t="s">
        <v>506</v>
      </c>
      <c r="M30" s="141" t="s">
        <v>1224</v>
      </c>
      <c r="N30" s="115">
        <v>327759</v>
      </c>
      <c r="O30" s="115">
        <v>308721</v>
      </c>
    </row>
    <row r="31" spans="1:15" x14ac:dyDescent="0.35">
      <c r="A31" s="112">
        <v>29</v>
      </c>
      <c r="B31" s="112">
        <v>98816128</v>
      </c>
      <c r="C31" s="113"/>
      <c r="D31" s="114">
        <v>8899</v>
      </c>
      <c r="E31" s="115" t="s">
        <v>79</v>
      </c>
      <c r="F31" s="116" t="s">
        <v>299</v>
      </c>
      <c r="G31" s="140" t="s">
        <v>300</v>
      </c>
      <c r="H31" s="141" t="s">
        <v>299</v>
      </c>
      <c r="I31" s="140" t="s">
        <v>301</v>
      </c>
      <c r="J31" s="141" t="s">
        <v>299</v>
      </c>
      <c r="K31" s="142">
        <v>13246</v>
      </c>
      <c r="L31" s="141" t="s">
        <v>1204</v>
      </c>
      <c r="M31" s="144" t="s">
        <v>1205</v>
      </c>
      <c r="N31" s="115">
        <v>323280</v>
      </c>
      <c r="O31" s="115">
        <v>307206</v>
      </c>
    </row>
    <row r="32" spans="1:15" x14ac:dyDescent="0.35">
      <c r="A32" s="112">
        <v>30</v>
      </c>
      <c r="B32" s="112">
        <v>4651792</v>
      </c>
      <c r="C32" s="113"/>
      <c r="D32" s="114" t="s">
        <v>1137</v>
      </c>
      <c r="E32" s="115" t="s">
        <v>79</v>
      </c>
      <c r="F32" s="116" t="s">
        <v>299</v>
      </c>
      <c r="G32" s="140" t="s">
        <v>300</v>
      </c>
      <c r="H32" s="141" t="s">
        <v>299</v>
      </c>
      <c r="I32" s="140" t="s">
        <v>301</v>
      </c>
      <c r="J32" s="141" t="s">
        <v>299</v>
      </c>
      <c r="K32" s="142" t="s">
        <v>302</v>
      </c>
      <c r="L32" s="141" t="s">
        <v>303</v>
      </c>
      <c r="M32" s="145">
        <v>41</v>
      </c>
      <c r="N32" s="115">
        <v>326367</v>
      </c>
      <c r="O32" s="115">
        <v>311781</v>
      </c>
    </row>
    <row r="33" spans="1:15" x14ac:dyDescent="0.35">
      <c r="A33" s="112">
        <v>31</v>
      </c>
      <c r="B33" s="112">
        <v>46881155</v>
      </c>
      <c r="C33" s="113"/>
      <c r="D33" s="114">
        <v>133898</v>
      </c>
      <c r="E33" s="115" t="s">
        <v>79</v>
      </c>
      <c r="F33" s="116" t="s">
        <v>1055</v>
      </c>
      <c r="G33" s="140" t="s">
        <v>1098</v>
      </c>
      <c r="H33" s="141" t="s">
        <v>1055</v>
      </c>
      <c r="I33" s="140" t="s">
        <v>1103</v>
      </c>
      <c r="J33" s="141" t="s">
        <v>1055</v>
      </c>
      <c r="K33" s="109" t="s">
        <v>128</v>
      </c>
      <c r="L33" s="141" t="s">
        <v>129</v>
      </c>
      <c r="M33" s="145">
        <v>29</v>
      </c>
      <c r="N33" s="140">
        <v>361358</v>
      </c>
      <c r="O33" s="140">
        <v>362271</v>
      </c>
    </row>
    <row r="34" spans="1:15" x14ac:dyDescent="0.35">
      <c r="A34" s="112">
        <v>32</v>
      </c>
      <c r="B34" s="112">
        <v>56444329</v>
      </c>
      <c r="C34" s="113"/>
      <c r="D34" s="114">
        <v>133948</v>
      </c>
      <c r="E34" s="115" t="s">
        <v>79</v>
      </c>
      <c r="F34" s="116" t="s">
        <v>1055</v>
      </c>
      <c r="G34" s="140" t="s">
        <v>1098</v>
      </c>
      <c r="H34" s="141" t="s">
        <v>1055</v>
      </c>
      <c r="I34" s="140" t="s">
        <v>1103</v>
      </c>
      <c r="J34" s="141" t="s">
        <v>1055</v>
      </c>
      <c r="K34" s="142">
        <v>11695</v>
      </c>
      <c r="L34" s="141" t="s">
        <v>1196</v>
      </c>
      <c r="M34" s="144" t="s">
        <v>1197</v>
      </c>
      <c r="N34" s="115">
        <v>363818</v>
      </c>
      <c r="O34" s="115">
        <v>362015</v>
      </c>
    </row>
    <row r="35" spans="1:15" x14ac:dyDescent="0.35">
      <c r="A35" s="112">
        <v>33</v>
      </c>
      <c r="B35" s="112">
        <v>41476817</v>
      </c>
      <c r="C35" s="113"/>
      <c r="D35" s="114">
        <v>277890</v>
      </c>
      <c r="E35" s="140" t="s">
        <v>79</v>
      </c>
      <c r="F35" s="116" t="s">
        <v>1055</v>
      </c>
      <c r="G35" s="149" t="s">
        <v>1098</v>
      </c>
      <c r="H35" s="141" t="s">
        <v>1055</v>
      </c>
      <c r="I35" s="149" t="s">
        <v>1103</v>
      </c>
      <c r="J35" s="141" t="s">
        <v>1055</v>
      </c>
      <c r="K35" s="149" t="s">
        <v>1500</v>
      </c>
      <c r="L35" s="155" t="s">
        <v>1474</v>
      </c>
      <c r="M35" s="159" t="s">
        <v>1499</v>
      </c>
      <c r="N35" s="140">
        <v>361924</v>
      </c>
      <c r="O35" s="140">
        <v>361348</v>
      </c>
    </row>
    <row r="36" spans="1:15" x14ac:dyDescent="0.35">
      <c r="A36" s="112">
        <v>34</v>
      </c>
      <c r="B36" s="112">
        <v>436144</v>
      </c>
      <c r="C36" s="113"/>
      <c r="D36" s="114">
        <v>275261</v>
      </c>
      <c r="E36" s="115" t="s">
        <v>79</v>
      </c>
      <c r="F36" s="116" t="s">
        <v>1055</v>
      </c>
      <c r="G36" s="140" t="s">
        <v>1098</v>
      </c>
      <c r="H36" s="141" t="s">
        <v>1055</v>
      </c>
      <c r="I36" s="140" t="s">
        <v>1103</v>
      </c>
      <c r="J36" s="141" t="s">
        <v>1055</v>
      </c>
      <c r="K36" s="140" t="s">
        <v>1223</v>
      </c>
      <c r="L36" s="141" t="s">
        <v>1222</v>
      </c>
      <c r="M36" s="141" t="s">
        <v>1092</v>
      </c>
      <c r="N36" s="115">
        <v>363380</v>
      </c>
      <c r="O36" s="115">
        <v>362457</v>
      </c>
    </row>
    <row r="37" spans="1:15" x14ac:dyDescent="0.35">
      <c r="A37" s="112">
        <v>35</v>
      </c>
      <c r="B37" s="112">
        <v>333791</v>
      </c>
      <c r="C37" s="113"/>
      <c r="D37" s="114">
        <v>92318</v>
      </c>
      <c r="E37" s="115" t="s">
        <v>79</v>
      </c>
      <c r="F37" s="116" t="s">
        <v>106</v>
      </c>
      <c r="G37" s="115" t="s">
        <v>304</v>
      </c>
      <c r="H37" s="116" t="s">
        <v>305</v>
      </c>
      <c r="I37" s="115" t="s">
        <v>308</v>
      </c>
      <c r="J37" s="116" t="s">
        <v>309</v>
      </c>
      <c r="K37" s="109" t="s">
        <v>115</v>
      </c>
      <c r="L37" s="116" t="s">
        <v>116</v>
      </c>
      <c r="M37" s="116">
        <v>29</v>
      </c>
      <c r="N37" s="115">
        <v>346511</v>
      </c>
      <c r="O37" s="115">
        <v>358492</v>
      </c>
    </row>
    <row r="38" spans="1:15" x14ac:dyDescent="0.35">
      <c r="A38" s="112">
        <v>36</v>
      </c>
      <c r="B38" s="112">
        <v>333099</v>
      </c>
      <c r="C38" s="113"/>
      <c r="D38" s="114">
        <v>92320</v>
      </c>
      <c r="E38" s="115" t="s">
        <v>79</v>
      </c>
      <c r="F38" s="116" t="s">
        <v>106</v>
      </c>
      <c r="G38" s="115" t="s">
        <v>304</v>
      </c>
      <c r="H38" s="116" t="s">
        <v>305</v>
      </c>
      <c r="I38" s="115" t="s">
        <v>306</v>
      </c>
      <c r="J38" s="116" t="s">
        <v>307</v>
      </c>
      <c r="K38" s="109" t="s">
        <v>112</v>
      </c>
      <c r="L38" s="116" t="s">
        <v>107</v>
      </c>
      <c r="M38" s="116">
        <v>5</v>
      </c>
      <c r="N38" s="115">
        <v>343846</v>
      </c>
      <c r="O38" s="115">
        <v>364027</v>
      </c>
    </row>
    <row r="39" spans="1:15" x14ac:dyDescent="0.35">
      <c r="A39" s="112">
        <v>37</v>
      </c>
      <c r="B39" s="112">
        <v>15282504</v>
      </c>
      <c r="C39" s="113"/>
      <c r="D39" s="114">
        <v>124769</v>
      </c>
      <c r="E39" s="115" t="s">
        <v>79</v>
      </c>
      <c r="F39" s="116" t="s">
        <v>310</v>
      </c>
      <c r="G39" s="140" t="s">
        <v>311</v>
      </c>
      <c r="H39" s="141" t="s">
        <v>312</v>
      </c>
      <c r="I39" s="140" t="s">
        <v>1317</v>
      </c>
      <c r="J39" s="141" t="s">
        <v>1318</v>
      </c>
      <c r="K39" s="140" t="s">
        <v>109</v>
      </c>
      <c r="L39" s="141"/>
      <c r="M39" s="141" t="s">
        <v>1319</v>
      </c>
      <c r="N39" s="115">
        <v>304552</v>
      </c>
      <c r="O39" s="115">
        <v>350215</v>
      </c>
    </row>
    <row r="40" spans="1:15" x14ac:dyDescent="0.35">
      <c r="A40" s="112">
        <v>38</v>
      </c>
      <c r="B40" s="112">
        <v>81788265</v>
      </c>
      <c r="C40" s="113"/>
      <c r="D40" s="114">
        <v>50382</v>
      </c>
      <c r="E40" s="115" t="s">
        <v>79</v>
      </c>
      <c r="F40" s="116" t="s">
        <v>1187</v>
      </c>
      <c r="G40" s="140" t="s">
        <v>1188</v>
      </c>
      <c r="H40" s="141" t="s">
        <v>1189</v>
      </c>
      <c r="I40" s="140" t="s">
        <v>1190</v>
      </c>
      <c r="J40" s="141" t="s">
        <v>1189</v>
      </c>
      <c r="K40" s="142" t="s">
        <v>505</v>
      </c>
      <c r="L40" s="141" t="s">
        <v>506</v>
      </c>
      <c r="M40" s="144" t="s">
        <v>1097</v>
      </c>
      <c r="N40" s="115">
        <v>372453</v>
      </c>
      <c r="O40" s="115">
        <v>221244</v>
      </c>
    </row>
    <row r="41" spans="1:15" x14ac:dyDescent="0.35">
      <c r="A41" s="112">
        <v>39</v>
      </c>
      <c r="B41" s="112">
        <v>14158309</v>
      </c>
      <c r="C41" s="113"/>
      <c r="D41" s="114">
        <v>69254</v>
      </c>
      <c r="E41" s="115" t="s">
        <v>79</v>
      </c>
      <c r="F41" s="116" t="s">
        <v>1187</v>
      </c>
      <c r="G41" s="140" t="s">
        <v>1188</v>
      </c>
      <c r="H41" s="141" t="s">
        <v>1189</v>
      </c>
      <c r="I41" s="140" t="s">
        <v>1190</v>
      </c>
      <c r="J41" s="141" t="s">
        <v>1189</v>
      </c>
      <c r="K41" s="149" t="s">
        <v>1444</v>
      </c>
      <c r="L41" s="141" t="s">
        <v>1445</v>
      </c>
      <c r="M41" s="144" t="s">
        <v>1373</v>
      </c>
      <c r="N41" s="115">
        <v>370644</v>
      </c>
      <c r="O41" s="115">
        <v>220592</v>
      </c>
    </row>
    <row r="42" spans="1:15" x14ac:dyDescent="0.35">
      <c r="A42" s="112">
        <v>40</v>
      </c>
      <c r="B42" s="112">
        <v>364127</v>
      </c>
      <c r="C42" s="113"/>
      <c r="D42" s="114">
        <v>31963</v>
      </c>
      <c r="E42" s="115" t="s">
        <v>79</v>
      </c>
      <c r="F42" s="116" t="s">
        <v>948</v>
      </c>
      <c r="G42" s="115" t="s">
        <v>1009</v>
      </c>
      <c r="H42" s="116" t="s">
        <v>949</v>
      </c>
      <c r="I42" s="115" t="s">
        <v>1010</v>
      </c>
      <c r="J42" s="116" t="s">
        <v>949</v>
      </c>
      <c r="K42" s="109" t="s">
        <v>1011</v>
      </c>
      <c r="L42" s="116" t="s">
        <v>950</v>
      </c>
      <c r="M42" s="116">
        <v>1</v>
      </c>
      <c r="N42" s="115">
        <v>345331</v>
      </c>
      <c r="O42" s="115">
        <v>284247</v>
      </c>
    </row>
    <row r="43" spans="1:15" x14ac:dyDescent="0.35">
      <c r="A43" s="112">
        <v>41</v>
      </c>
      <c r="B43" s="112">
        <v>516170</v>
      </c>
      <c r="C43" s="113"/>
      <c r="D43" s="114">
        <v>61601</v>
      </c>
      <c r="E43" s="115" t="s">
        <v>108</v>
      </c>
      <c r="F43" s="116" t="s">
        <v>313</v>
      </c>
      <c r="G43" s="115" t="s">
        <v>991</v>
      </c>
      <c r="H43" s="116" t="s">
        <v>314</v>
      </c>
      <c r="I43" s="115" t="s">
        <v>315</v>
      </c>
      <c r="J43" s="116" t="s">
        <v>316</v>
      </c>
      <c r="K43" s="109" t="s">
        <v>109</v>
      </c>
      <c r="L43" s="116" t="s">
        <v>99</v>
      </c>
      <c r="M43" s="116">
        <v>16</v>
      </c>
      <c r="N43" s="115">
        <v>611838</v>
      </c>
      <c r="O43" s="115">
        <v>416762</v>
      </c>
    </row>
    <row r="44" spans="1:15" x14ac:dyDescent="0.35">
      <c r="A44" s="112">
        <v>42</v>
      </c>
      <c r="B44" s="112">
        <v>517410</v>
      </c>
      <c r="C44" s="113"/>
      <c r="D44" s="114">
        <v>61902</v>
      </c>
      <c r="E44" s="115" t="s">
        <v>108</v>
      </c>
      <c r="F44" s="116" t="s">
        <v>313</v>
      </c>
      <c r="G44" s="115" t="s">
        <v>991</v>
      </c>
      <c r="H44" s="116" t="s">
        <v>314</v>
      </c>
      <c r="I44" s="115" t="s">
        <v>317</v>
      </c>
      <c r="J44" s="116" t="s">
        <v>318</v>
      </c>
      <c r="K44" s="109" t="s">
        <v>109</v>
      </c>
      <c r="L44" s="116" t="s">
        <v>99</v>
      </c>
      <c r="M44" s="116">
        <v>33</v>
      </c>
      <c r="N44" s="115">
        <v>600632</v>
      </c>
      <c r="O44" s="115">
        <v>422679</v>
      </c>
    </row>
    <row r="45" spans="1:15" x14ac:dyDescent="0.35">
      <c r="A45" s="112">
        <v>43</v>
      </c>
      <c r="B45" s="112">
        <v>20335219</v>
      </c>
      <c r="C45" s="113"/>
      <c r="D45" s="114">
        <v>75278</v>
      </c>
      <c r="E45" s="115" t="s">
        <v>108</v>
      </c>
      <c r="F45" s="116" t="s">
        <v>313</v>
      </c>
      <c r="G45" s="140" t="s">
        <v>991</v>
      </c>
      <c r="H45" s="141" t="s">
        <v>314</v>
      </c>
      <c r="I45" s="140" t="s">
        <v>1320</v>
      </c>
      <c r="J45" s="141" t="s">
        <v>1321</v>
      </c>
      <c r="K45" s="140" t="s">
        <v>109</v>
      </c>
      <c r="L45" s="141"/>
      <c r="M45" s="141" t="s">
        <v>1322</v>
      </c>
      <c r="N45" s="115">
        <v>605480</v>
      </c>
      <c r="O45" s="115">
        <v>418715</v>
      </c>
    </row>
    <row r="46" spans="1:15" x14ac:dyDescent="0.35">
      <c r="A46" s="112">
        <v>44</v>
      </c>
      <c r="B46" s="112">
        <v>518869</v>
      </c>
      <c r="C46" s="113"/>
      <c r="D46" s="114">
        <v>60264</v>
      </c>
      <c r="E46" s="115" t="s">
        <v>108</v>
      </c>
      <c r="F46" s="116" t="s">
        <v>313</v>
      </c>
      <c r="G46" s="140" t="s">
        <v>1225</v>
      </c>
      <c r="H46" s="141" t="s">
        <v>1226</v>
      </c>
      <c r="I46" s="140" t="s">
        <v>1227</v>
      </c>
      <c r="J46" s="141" t="s">
        <v>1228</v>
      </c>
      <c r="K46" s="140" t="s">
        <v>1230</v>
      </c>
      <c r="L46" s="141" t="s">
        <v>1229</v>
      </c>
      <c r="M46" s="141" t="s">
        <v>1231</v>
      </c>
      <c r="N46" s="115">
        <v>574139</v>
      </c>
      <c r="O46" s="115">
        <v>433590</v>
      </c>
    </row>
    <row r="47" spans="1:15" x14ac:dyDescent="0.35">
      <c r="A47" s="112">
        <v>45</v>
      </c>
      <c r="B47" s="112">
        <v>529334</v>
      </c>
      <c r="C47" s="113"/>
      <c r="D47" s="114">
        <v>20774</v>
      </c>
      <c r="E47" s="115" t="s">
        <v>108</v>
      </c>
      <c r="F47" s="116" t="s">
        <v>313</v>
      </c>
      <c r="G47" s="115" t="s">
        <v>319</v>
      </c>
      <c r="H47" s="116" t="s">
        <v>320</v>
      </c>
      <c r="I47" s="115" t="s">
        <v>321</v>
      </c>
      <c r="J47" s="116" t="s">
        <v>322</v>
      </c>
      <c r="K47" s="109" t="s">
        <v>109</v>
      </c>
      <c r="L47" s="116" t="s">
        <v>99</v>
      </c>
      <c r="M47" s="116" t="s">
        <v>323</v>
      </c>
      <c r="N47" s="115">
        <v>595647</v>
      </c>
      <c r="O47" s="115">
        <v>413969</v>
      </c>
    </row>
    <row r="48" spans="1:15" x14ac:dyDescent="0.35">
      <c r="A48" s="112">
        <v>46</v>
      </c>
      <c r="B48" s="112">
        <v>769883</v>
      </c>
      <c r="C48" s="113"/>
      <c r="D48" s="114">
        <v>32090</v>
      </c>
      <c r="E48" s="115" t="s">
        <v>108</v>
      </c>
      <c r="F48" s="116" t="s">
        <v>1056</v>
      </c>
      <c r="G48" s="140" t="s">
        <v>1099</v>
      </c>
      <c r="H48" s="141" t="s">
        <v>1056</v>
      </c>
      <c r="I48" s="140" t="s">
        <v>1104</v>
      </c>
      <c r="J48" s="141" t="s">
        <v>1056</v>
      </c>
      <c r="K48" s="140" t="s">
        <v>1238</v>
      </c>
      <c r="L48" s="141" t="s">
        <v>1237</v>
      </c>
      <c r="M48" s="141" t="s">
        <v>1082</v>
      </c>
      <c r="N48" s="115">
        <v>583896</v>
      </c>
      <c r="O48" s="115">
        <v>434295</v>
      </c>
    </row>
    <row r="49" spans="1:15" x14ac:dyDescent="0.35">
      <c r="A49" s="112">
        <v>47</v>
      </c>
      <c r="B49" s="112">
        <v>570698</v>
      </c>
      <c r="C49" s="113"/>
      <c r="D49" s="114">
        <v>133573</v>
      </c>
      <c r="E49" s="115" t="s">
        <v>108</v>
      </c>
      <c r="F49" s="116" t="s">
        <v>193</v>
      </c>
      <c r="G49" s="115" t="s">
        <v>324</v>
      </c>
      <c r="H49" s="116" t="s">
        <v>194</v>
      </c>
      <c r="I49" s="115" t="s">
        <v>325</v>
      </c>
      <c r="J49" s="116" t="s">
        <v>326</v>
      </c>
      <c r="K49" s="109" t="s">
        <v>109</v>
      </c>
      <c r="L49" s="116" t="s">
        <v>99</v>
      </c>
      <c r="M49" s="116">
        <v>12</v>
      </c>
      <c r="N49" s="115">
        <v>551652</v>
      </c>
      <c r="O49" s="115">
        <v>447442</v>
      </c>
    </row>
    <row r="50" spans="1:15" x14ac:dyDescent="0.35">
      <c r="A50" s="112">
        <v>48</v>
      </c>
      <c r="B50" s="112">
        <v>584526</v>
      </c>
      <c r="C50" s="113"/>
      <c r="D50" s="114">
        <v>8626</v>
      </c>
      <c r="E50" s="115" t="s">
        <v>108</v>
      </c>
      <c r="F50" s="116" t="s">
        <v>944</v>
      </c>
      <c r="G50" s="115" t="s">
        <v>1005</v>
      </c>
      <c r="H50" s="116" t="s">
        <v>945</v>
      </c>
      <c r="I50" s="115" t="s">
        <v>1006</v>
      </c>
      <c r="J50" s="116" t="s">
        <v>946</v>
      </c>
      <c r="K50" s="109" t="s">
        <v>109</v>
      </c>
      <c r="L50" s="116" t="s">
        <v>99</v>
      </c>
      <c r="M50" s="116">
        <v>78</v>
      </c>
      <c r="N50" s="115">
        <v>567859</v>
      </c>
      <c r="O50" s="115">
        <v>517432</v>
      </c>
    </row>
    <row r="51" spans="1:15" x14ac:dyDescent="0.35">
      <c r="A51" s="112">
        <v>49</v>
      </c>
      <c r="B51" s="112">
        <v>597151</v>
      </c>
      <c r="C51" s="113"/>
      <c r="D51" s="114">
        <v>3944</v>
      </c>
      <c r="E51" s="115" t="s">
        <v>108</v>
      </c>
      <c r="F51" s="116" t="s">
        <v>327</v>
      </c>
      <c r="G51" s="115" t="s">
        <v>328</v>
      </c>
      <c r="H51" s="116" t="s">
        <v>247</v>
      </c>
      <c r="I51" s="115" t="s">
        <v>990</v>
      </c>
      <c r="J51" s="116" t="s">
        <v>929</v>
      </c>
      <c r="K51" s="109" t="s">
        <v>109</v>
      </c>
      <c r="L51" s="116" t="s">
        <v>99</v>
      </c>
      <c r="M51" s="116">
        <v>38</v>
      </c>
      <c r="N51" s="115">
        <v>541073</v>
      </c>
      <c r="O51" s="115">
        <v>425407</v>
      </c>
    </row>
    <row r="52" spans="1:15" x14ac:dyDescent="0.35">
      <c r="A52" s="112">
        <v>50</v>
      </c>
      <c r="B52" s="112">
        <v>603909</v>
      </c>
      <c r="C52" s="113"/>
      <c r="D52" s="114" t="s">
        <v>329</v>
      </c>
      <c r="E52" s="115" t="s">
        <v>108</v>
      </c>
      <c r="F52" s="116" t="s">
        <v>327</v>
      </c>
      <c r="G52" s="115" t="s">
        <v>330</v>
      </c>
      <c r="H52" s="116" t="s">
        <v>331</v>
      </c>
      <c r="I52" s="115" t="s">
        <v>332</v>
      </c>
      <c r="J52" s="116" t="s">
        <v>331</v>
      </c>
      <c r="K52" s="109" t="s">
        <v>128</v>
      </c>
      <c r="L52" s="116" t="s">
        <v>129</v>
      </c>
      <c r="M52" s="116">
        <v>15</v>
      </c>
      <c r="N52" s="115">
        <v>530022</v>
      </c>
      <c r="O52" s="115">
        <v>443878</v>
      </c>
    </row>
    <row r="53" spans="1:15" x14ac:dyDescent="0.35">
      <c r="A53" s="112">
        <v>51</v>
      </c>
      <c r="B53" s="112">
        <v>607360</v>
      </c>
      <c r="C53" s="113"/>
      <c r="D53" s="114">
        <v>70052</v>
      </c>
      <c r="E53" s="115" t="s">
        <v>108</v>
      </c>
      <c r="F53" s="116" t="s">
        <v>110</v>
      </c>
      <c r="G53" s="115" t="s">
        <v>333</v>
      </c>
      <c r="H53" s="116" t="s">
        <v>111</v>
      </c>
      <c r="I53" s="115" t="s">
        <v>338</v>
      </c>
      <c r="J53" s="116" t="s">
        <v>339</v>
      </c>
      <c r="K53" s="109" t="s">
        <v>109</v>
      </c>
      <c r="L53" s="116" t="s">
        <v>99</v>
      </c>
      <c r="M53" s="116">
        <v>16</v>
      </c>
      <c r="N53" s="115">
        <v>577668</v>
      </c>
      <c r="O53" s="115">
        <v>389807</v>
      </c>
    </row>
    <row r="54" spans="1:15" x14ac:dyDescent="0.35">
      <c r="A54" s="112">
        <v>52</v>
      </c>
      <c r="B54" s="112">
        <v>606735</v>
      </c>
      <c r="C54" s="113"/>
      <c r="D54" s="114">
        <v>69880</v>
      </c>
      <c r="E54" s="115" t="s">
        <v>108</v>
      </c>
      <c r="F54" s="116" t="s">
        <v>110</v>
      </c>
      <c r="G54" s="115" t="s">
        <v>333</v>
      </c>
      <c r="H54" s="116" t="s">
        <v>111</v>
      </c>
      <c r="I54" s="115" t="s">
        <v>336</v>
      </c>
      <c r="J54" s="116" t="s">
        <v>337</v>
      </c>
      <c r="K54" s="109" t="s">
        <v>109</v>
      </c>
      <c r="L54" s="116" t="s">
        <v>99</v>
      </c>
      <c r="M54" s="116">
        <v>22</v>
      </c>
      <c r="N54" s="115">
        <v>571658</v>
      </c>
      <c r="O54" s="115">
        <v>387905</v>
      </c>
    </row>
    <row r="55" spans="1:15" x14ac:dyDescent="0.35">
      <c r="A55" s="112">
        <v>53</v>
      </c>
      <c r="B55" s="112">
        <v>606672</v>
      </c>
      <c r="C55" s="113"/>
      <c r="D55" s="114">
        <v>69880</v>
      </c>
      <c r="E55" s="115" t="s">
        <v>108</v>
      </c>
      <c r="F55" s="116" t="s">
        <v>110</v>
      </c>
      <c r="G55" s="115" t="s">
        <v>333</v>
      </c>
      <c r="H55" s="116" t="s">
        <v>111</v>
      </c>
      <c r="I55" s="115" t="s">
        <v>334</v>
      </c>
      <c r="J55" s="116" t="s">
        <v>335</v>
      </c>
      <c r="K55" s="109" t="s">
        <v>109</v>
      </c>
      <c r="L55" s="116" t="s">
        <v>99</v>
      </c>
      <c r="M55" s="116">
        <v>27</v>
      </c>
      <c r="N55" s="115">
        <v>573747</v>
      </c>
      <c r="O55" s="115">
        <v>391186</v>
      </c>
    </row>
    <row r="56" spans="1:15" x14ac:dyDescent="0.35">
      <c r="A56" s="112">
        <v>54</v>
      </c>
      <c r="B56" s="112">
        <v>24353520</v>
      </c>
      <c r="C56" s="113"/>
      <c r="D56" s="114" t="s">
        <v>1140</v>
      </c>
      <c r="E56" s="115" t="s">
        <v>108</v>
      </c>
      <c r="F56" s="116" t="s">
        <v>110</v>
      </c>
      <c r="G56" s="140" t="s">
        <v>1381</v>
      </c>
      <c r="H56" s="141" t="s">
        <v>1382</v>
      </c>
      <c r="I56" s="140" t="s">
        <v>1383</v>
      </c>
      <c r="J56" s="141" t="s">
        <v>1382</v>
      </c>
      <c r="K56" s="140" t="s">
        <v>899</v>
      </c>
      <c r="L56" s="141" t="s">
        <v>900</v>
      </c>
      <c r="M56" s="141" t="s">
        <v>1384</v>
      </c>
      <c r="N56" s="115">
        <v>572697</v>
      </c>
      <c r="O56" s="115">
        <v>415502</v>
      </c>
    </row>
    <row r="57" spans="1:15" x14ac:dyDescent="0.35">
      <c r="A57" s="112">
        <v>55</v>
      </c>
      <c r="B57" s="112">
        <v>640644</v>
      </c>
      <c r="C57" s="113"/>
      <c r="D57" s="114">
        <v>42520</v>
      </c>
      <c r="E57" s="115" t="s">
        <v>108</v>
      </c>
      <c r="F57" s="116" t="s">
        <v>340</v>
      </c>
      <c r="G57" s="115" t="s">
        <v>341</v>
      </c>
      <c r="H57" s="116" t="s">
        <v>342</v>
      </c>
      <c r="I57" s="115" t="s">
        <v>343</v>
      </c>
      <c r="J57" s="116" t="s">
        <v>344</v>
      </c>
      <c r="K57" s="109" t="s">
        <v>109</v>
      </c>
      <c r="L57" s="116" t="s">
        <v>99</v>
      </c>
      <c r="M57" s="116">
        <v>37</v>
      </c>
      <c r="N57" s="115">
        <v>586257</v>
      </c>
      <c r="O57" s="115">
        <v>514776</v>
      </c>
    </row>
    <row r="58" spans="1:15" x14ac:dyDescent="0.35">
      <c r="A58" s="112">
        <v>56</v>
      </c>
      <c r="B58" s="112">
        <v>32024865</v>
      </c>
      <c r="C58" s="113"/>
      <c r="D58" s="114">
        <v>106425</v>
      </c>
      <c r="E58" s="115" t="s">
        <v>108</v>
      </c>
      <c r="F58" s="116" t="s">
        <v>345</v>
      </c>
      <c r="G58" s="115" t="s">
        <v>1128</v>
      </c>
      <c r="H58" s="116" t="s">
        <v>346</v>
      </c>
      <c r="I58" s="115" t="s">
        <v>347</v>
      </c>
      <c r="J58" s="116" t="s">
        <v>346</v>
      </c>
      <c r="K58" s="109">
        <v>24459</v>
      </c>
      <c r="L58" s="116" t="s">
        <v>1089</v>
      </c>
      <c r="M58" s="116" t="s">
        <v>1090</v>
      </c>
      <c r="N58" s="115">
        <v>630356</v>
      </c>
      <c r="O58" s="115">
        <v>401752</v>
      </c>
    </row>
    <row r="59" spans="1:15" x14ac:dyDescent="0.35">
      <c r="A59" s="112">
        <v>57</v>
      </c>
      <c r="B59" s="112">
        <v>655336</v>
      </c>
      <c r="C59" s="113"/>
      <c r="D59" s="114">
        <v>53803</v>
      </c>
      <c r="E59" s="115" t="s">
        <v>108</v>
      </c>
      <c r="F59" s="116" t="s">
        <v>1232</v>
      </c>
      <c r="G59" s="140" t="s">
        <v>1233</v>
      </c>
      <c r="H59" s="141" t="s">
        <v>1234</v>
      </c>
      <c r="I59" s="140" t="s">
        <v>1235</v>
      </c>
      <c r="J59" s="141" t="s">
        <v>1236</v>
      </c>
      <c r="K59" s="140" t="s">
        <v>109</v>
      </c>
      <c r="L59" s="141"/>
      <c r="M59" s="141" t="s">
        <v>1097</v>
      </c>
      <c r="N59" s="115">
        <v>624528</v>
      </c>
      <c r="O59" s="115">
        <v>448549</v>
      </c>
    </row>
    <row r="60" spans="1:15" x14ac:dyDescent="0.35">
      <c r="A60" s="112">
        <v>58</v>
      </c>
      <c r="B60" s="112">
        <v>4447696</v>
      </c>
      <c r="C60" s="113"/>
      <c r="D60" s="114">
        <v>89739</v>
      </c>
      <c r="E60" s="115" t="s">
        <v>108</v>
      </c>
      <c r="F60" s="116" t="s">
        <v>1133</v>
      </c>
      <c r="G60" s="140" t="s">
        <v>1134</v>
      </c>
      <c r="H60" s="141" t="s">
        <v>1133</v>
      </c>
      <c r="I60" s="140" t="s">
        <v>1135</v>
      </c>
      <c r="J60" s="141" t="s">
        <v>1133</v>
      </c>
      <c r="K60" s="140" t="s">
        <v>1119</v>
      </c>
      <c r="L60" s="141" t="s">
        <v>1093</v>
      </c>
      <c r="M60" s="141" t="s">
        <v>1091</v>
      </c>
      <c r="N60" s="115">
        <v>573700</v>
      </c>
      <c r="O60" s="115">
        <v>475294</v>
      </c>
    </row>
    <row r="61" spans="1:15" x14ac:dyDescent="0.35">
      <c r="A61" s="112">
        <v>59</v>
      </c>
      <c r="B61" s="112">
        <v>25550047</v>
      </c>
      <c r="C61" s="113"/>
      <c r="D61" s="114">
        <v>277673</v>
      </c>
      <c r="E61" s="140" t="s">
        <v>108</v>
      </c>
      <c r="F61" s="116" t="s">
        <v>1133</v>
      </c>
      <c r="G61" s="149" t="s">
        <v>1134</v>
      </c>
      <c r="H61" s="141" t="s">
        <v>1133</v>
      </c>
      <c r="I61" s="149" t="s">
        <v>1135</v>
      </c>
      <c r="J61" s="141" t="s">
        <v>1133</v>
      </c>
      <c r="K61" s="149" t="s">
        <v>1507</v>
      </c>
      <c r="L61" s="155" t="s">
        <v>1477</v>
      </c>
      <c r="M61" s="116">
        <v>29</v>
      </c>
      <c r="N61" s="140">
        <v>572753</v>
      </c>
      <c r="O61" s="140">
        <v>473594</v>
      </c>
    </row>
    <row r="62" spans="1:15" x14ac:dyDescent="0.35">
      <c r="A62" s="112">
        <v>60</v>
      </c>
      <c r="B62" s="112">
        <v>672065</v>
      </c>
      <c r="C62" s="113"/>
      <c r="D62" s="114">
        <v>86676</v>
      </c>
      <c r="E62" s="115" t="s">
        <v>108</v>
      </c>
      <c r="F62" s="116" t="s">
        <v>348</v>
      </c>
      <c r="G62" s="115" t="s">
        <v>349</v>
      </c>
      <c r="H62" s="116" t="s">
        <v>350</v>
      </c>
      <c r="I62" s="115" t="s">
        <v>351</v>
      </c>
      <c r="J62" s="116" t="s">
        <v>352</v>
      </c>
      <c r="K62" s="109" t="s">
        <v>109</v>
      </c>
      <c r="L62" s="116" t="s">
        <v>99</v>
      </c>
      <c r="M62" s="116">
        <v>4</v>
      </c>
      <c r="N62" s="115">
        <v>586089</v>
      </c>
      <c r="O62" s="115">
        <v>478566</v>
      </c>
    </row>
    <row r="63" spans="1:15" x14ac:dyDescent="0.35">
      <c r="A63" s="112">
        <v>61</v>
      </c>
      <c r="B63" s="112">
        <v>65409816</v>
      </c>
      <c r="C63" s="113"/>
      <c r="D63" s="114" t="s">
        <v>354</v>
      </c>
      <c r="E63" s="115" t="s">
        <v>108</v>
      </c>
      <c r="F63" s="116" t="s">
        <v>353</v>
      </c>
      <c r="G63" s="115" t="s">
        <v>355</v>
      </c>
      <c r="H63" s="116" t="s">
        <v>356</v>
      </c>
      <c r="I63" s="115" t="s">
        <v>357</v>
      </c>
      <c r="J63" s="116" t="s">
        <v>356</v>
      </c>
      <c r="K63" s="109" t="s">
        <v>234</v>
      </c>
      <c r="L63" s="116" t="s">
        <v>235</v>
      </c>
      <c r="M63" s="116">
        <v>64</v>
      </c>
      <c r="N63" s="115">
        <v>518787</v>
      </c>
      <c r="O63" s="115">
        <v>509355</v>
      </c>
    </row>
    <row r="64" spans="1:15" x14ac:dyDescent="0.35">
      <c r="A64" s="112">
        <v>62</v>
      </c>
      <c r="B64" s="112">
        <v>17399660</v>
      </c>
      <c r="C64" s="113"/>
      <c r="D64" s="114">
        <v>267302</v>
      </c>
      <c r="E64" s="115" t="s">
        <v>108</v>
      </c>
      <c r="F64" s="116" t="s">
        <v>353</v>
      </c>
      <c r="G64" s="115" t="s">
        <v>358</v>
      </c>
      <c r="H64" s="116" t="s">
        <v>356</v>
      </c>
      <c r="I64" s="115" t="s">
        <v>359</v>
      </c>
      <c r="J64" s="116" t="s">
        <v>360</v>
      </c>
      <c r="K64" s="109" t="s">
        <v>109</v>
      </c>
      <c r="L64" s="116"/>
      <c r="M64" s="116">
        <v>17</v>
      </c>
      <c r="N64" s="115">
        <v>514308</v>
      </c>
      <c r="O64" s="115">
        <v>512701</v>
      </c>
    </row>
    <row r="65" spans="1:15" x14ac:dyDescent="0.35">
      <c r="A65" s="112">
        <v>63</v>
      </c>
      <c r="B65" s="112">
        <v>739579</v>
      </c>
      <c r="C65" s="113"/>
      <c r="D65" s="114">
        <v>44633</v>
      </c>
      <c r="E65" s="115" t="s">
        <v>108</v>
      </c>
      <c r="F65" s="116" t="s">
        <v>361</v>
      </c>
      <c r="G65" s="115" t="s">
        <v>362</v>
      </c>
      <c r="H65" s="116" t="s">
        <v>363</v>
      </c>
      <c r="I65" s="115" t="s">
        <v>364</v>
      </c>
      <c r="J65" s="116" t="s">
        <v>365</v>
      </c>
      <c r="K65" s="109" t="s">
        <v>109</v>
      </c>
      <c r="L65" s="116" t="s">
        <v>99</v>
      </c>
      <c r="M65" s="116">
        <v>72</v>
      </c>
      <c r="N65" s="115">
        <v>558658</v>
      </c>
      <c r="O65" s="115">
        <v>432910</v>
      </c>
    </row>
    <row r="66" spans="1:15" x14ac:dyDescent="0.35">
      <c r="A66" s="112">
        <v>64</v>
      </c>
      <c r="B66" s="112">
        <v>744923</v>
      </c>
      <c r="C66" s="113"/>
      <c r="D66" s="114">
        <v>265092</v>
      </c>
      <c r="E66" s="115" t="s">
        <v>108</v>
      </c>
      <c r="F66" s="116" t="s">
        <v>361</v>
      </c>
      <c r="G66" s="115" t="s">
        <v>366</v>
      </c>
      <c r="H66" s="116" t="s">
        <v>367</v>
      </c>
      <c r="I66" s="115" t="s">
        <v>370</v>
      </c>
      <c r="J66" s="116" t="s">
        <v>371</v>
      </c>
      <c r="K66" s="109" t="s">
        <v>109</v>
      </c>
      <c r="L66" s="116" t="s">
        <v>99</v>
      </c>
      <c r="M66" s="116">
        <v>40</v>
      </c>
      <c r="N66" s="115">
        <v>563348</v>
      </c>
      <c r="O66" s="115">
        <v>430165</v>
      </c>
    </row>
    <row r="67" spans="1:15" x14ac:dyDescent="0.35">
      <c r="A67" s="112">
        <v>65</v>
      </c>
      <c r="B67" s="112">
        <v>744543</v>
      </c>
      <c r="C67" s="113"/>
      <c r="D67" s="114">
        <v>75793</v>
      </c>
      <c r="E67" s="115" t="s">
        <v>108</v>
      </c>
      <c r="F67" s="116" t="s">
        <v>361</v>
      </c>
      <c r="G67" s="115" t="s">
        <v>366</v>
      </c>
      <c r="H67" s="116" t="s">
        <v>367</v>
      </c>
      <c r="I67" s="115" t="s">
        <v>368</v>
      </c>
      <c r="J67" s="116" t="s">
        <v>369</v>
      </c>
      <c r="K67" s="109" t="s">
        <v>109</v>
      </c>
      <c r="L67" s="116" t="s">
        <v>99</v>
      </c>
      <c r="M67" s="116">
        <v>56</v>
      </c>
      <c r="N67" s="115">
        <v>569097</v>
      </c>
      <c r="O67" s="115">
        <v>429659</v>
      </c>
    </row>
    <row r="68" spans="1:15" x14ac:dyDescent="0.35">
      <c r="A68" s="112">
        <v>66</v>
      </c>
      <c r="B68" s="112">
        <v>854349</v>
      </c>
      <c r="C68" s="113"/>
      <c r="D68" s="114">
        <v>4352</v>
      </c>
      <c r="E68" s="115" t="s">
        <v>113</v>
      </c>
      <c r="F68" s="116" t="s">
        <v>372</v>
      </c>
      <c r="G68" s="115" t="s">
        <v>373</v>
      </c>
      <c r="H68" s="116" t="s">
        <v>374</v>
      </c>
      <c r="I68" s="115" t="s">
        <v>375</v>
      </c>
      <c r="J68" s="116" t="s">
        <v>376</v>
      </c>
      <c r="K68" s="109" t="s">
        <v>109</v>
      </c>
      <c r="L68" s="116" t="s">
        <v>99</v>
      </c>
      <c r="M68" s="116">
        <v>1</v>
      </c>
      <c r="N68" s="115">
        <v>437435</v>
      </c>
      <c r="O68" s="115">
        <v>793112</v>
      </c>
    </row>
    <row r="69" spans="1:15" x14ac:dyDescent="0.35">
      <c r="A69" s="112">
        <v>67</v>
      </c>
      <c r="B69" s="112">
        <v>906081</v>
      </c>
      <c r="C69" s="113"/>
      <c r="D69" s="114">
        <v>121811</v>
      </c>
      <c r="E69" s="115" t="s">
        <v>113</v>
      </c>
      <c r="F69" s="116" t="s">
        <v>114</v>
      </c>
      <c r="G69" s="115" t="s">
        <v>377</v>
      </c>
      <c r="H69" s="116" t="s">
        <v>378</v>
      </c>
      <c r="I69" s="115" t="s">
        <v>379</v>
      </c>
      <c r="J69" s="116" t="s">
        <v>380</v>
      </c>
      <c r="K69" s="109" t="s">
        <v>109</v>
      </c>
      <c r="L69" s="116" t="s">
        <v>99</v>
      </c>
      <c r="M69" s="116">
        <v>31</v>
      </c>
      <c r="N69" s="115">
        <v>371154</v>
      </c>
      <c r="O69" s="115">
        <v>792778</v>
      </c>
    </row>
    <row r="70" spans="1:15" x14ac:dyDescent="0.35">
      <c r="A70" s="112">
        <v>68</v>
      </c>
      <c r="B70" s="112">
        <v>944636</v>
      </c>
      <c r="C70" s="113"/>
      <c r="D70" s="114">
        <v>31405</v>
      </c>
      <c r="E70" s="115" t="s">
        <v>113</v>
      </c>
      <c r="F70" s="116" t="s">
        <v>382</v>
      </c>
      <c r="G70" s="115" t="s">
        <v>914</v>
      </c>
      <c r="H70" s="116" t="s">
        <v>884</v>
      </c>
      <c r="I70" s="115" t="s">
        <v>917</v>
      </c>
      <c r="J70" s="116" t="s">
        <v>881</v>
      </c>
      <c r="K70" s="109" t="s">
        <v>109</v>
      </c>
      <c r="L70" s="116" t="s">
        <v>99</v>
      </c>
      <c r="M70" s="116">
        <v>19</v>
      </c>
      <c r="N70" s="115">
        <v>324849</v>
      </c>
      <c r="O70" s="115">
        <v>751065</v>
      </c>
    </row>
    <row r="71" spans="1:15" x14ac:dyDescent="0.35">
      <c r="A71" s="112">
        <v>69</v>
      </c>
      <c r="B71" s="112">
        <v>947013</v>
      </c>
      <c r="C71" s="113"/>
      <c r="D71" s="114">
        <v>32108</v>
      </c>
      <c r="E71" s="115" t="s">
        <v>113</v>
      </c>
      <c r="F71" s="116" t="s">
        <v>382</v>
      </c>
      <c r="G71" s="115" t="s">
        <v>383</v>
      </c>
      <c r="H71" s="116" t="s">
        <v>384</v>
      </c>
      <c r="I71" s="115" t="s">
        <v>389</v>
      </c>
      <c r="J71" s="116" t="s">
        <v>390</v>
      </c>
      <c r="K71" s="109" t="s">
        <v>109</v>
      </c>
      <c r="L71" s="116" t="s">
        <v>99</v>
      </c>
      <c r="M71" s="116">
        <v>14</v>
      </c>
      <c r="N71" s="115">
        <v>325162</v>
      </c>
      <c r="O71" s="115">
        <v>747473</v>
      </c>
    </row>
    <row r="72" spans="1:15" x14ac:dyDescent="0.35">
      <c r="A72" s="112">
        <v>70</v>
      </c>
      <c r="B72" s="112">
        <v>946869</v>
      </c>
      <c r="C72" s="113"/>
      <c r="D72" s="114">
        <v>57674</v>
      </c>
      <c r="E72" s="115" t="s">
        <v>113</v>
      </c>
      <c r="F72" s="116" t="s">
        <v>382</v>
      </c>
      <c r="G72" s="115" t="s">
        <v>383</v>
      </c>
      <c r="H72" s="116" t="s">
        <v>384</v>
      </c>
      <c r="I72" s="115" t="s">
        <v>387</v>
      </c>
      <c r="J72" s="116" t="s">
        <v>388</v>
      </c>
      <c r="K72" s="109" t="s">
        <v>109</v>
      </c>
      <c r="L72" s="116" t="s">
        <v>99</v>
      </c>
      <c r="M72" s="116">
        <v>103</v>
      </c>
      <c r="N72" s="115">
        <v>326819</v>
      </c>
      <c r="O72" s="115">
        <v>745760</v>
      </c>
    </row>
    <row r="73" spans="1:15" x14ac:dyDescent="0.35">
      <c r="A73" s="112">
        <v>71</v>
      </c>
      <c r="B73" s="112">
        <v>946495</v>
      </c>
      <c r="C73" s="113"/>
      <c r="D73" s="114">
        <v>32106</v>
      </c>
      <c r="E73" s="115" t="s">
        <v>113</v>
      </c>
      <c r="F73" s="116" t="s">
        <v>382</v>
      </c>
      <c r="G73" s="115" t="s">
        <v>383</v>
      </c>
      <c r="H73" s="116" t="s">
        <v>384</v>
      </c>
      <c r="I73" s="115" t="s">
        <v>385</v>
      </c>
      <c r="J73" s="116" t="s">
        <v>386</v>
      </c>
      <c r="K73" s="109" t="s">
        <v>109</v>
      </c>
      <c r="L73" s="116" t="s">
        <v>99</v>
      </c>
      <c r="M73" s="116">
        <v>163</v>
      </c>
      <c r="N73" s="115">
        <v>328016</v>
      </c>
      <c r="O73" s="115">
        <v>742704</v>
      </c>
    </row>
    <row r="74" spans="1:15" x14ac:dyDescent="0.35">
      <c r="A74" s="112">
        <v>72</v>
      </c>
      <c r="B74" s="112">
        <v>952566</v>
      </c>
      <c r="C74" s="113"/>
      <c r="D74" s="114">
        <v>123078</v>
      </c>
      <c r="E74" s="115" t="s">
        <v>113</v>
      </c>
      <c r="F74" s="116" t="s">
        <v>382</v>
      </c>
      <c r="G74" s="115" t="s">
        <v>391</v>
      </c>
      <c r="H74" s="116" t="s">
        <v>392</v>
      </c>
      <c r="I74" s="115" t="s">
        <v>395</v>
      </c>
      <c r="J74" s="116" t="s">
        <v>396</v>
      </c>
      <c r="K74" s="109" t="s">
        <v>109</v>
      </c>
      <c r="L74" s="116" t="s">
        <v>99</v>
      </c>
      <c r="M74" s="116">
        <v>23</v>
      </c>
      <c r="N74" s="115">
        <v>309196</v>
      </c>
      <c r="O74" s="115">
        <v>740853</v>
      </c>
    </row>
    <row r="75" spans="1:15" x14ac:dyDescent="0.35">
      <c r="A75" s="112">
        <v>73</v>
      </c>
      <c r="B75" s="112">
        <v>951515</v>
      </c>
      <c r="C75" s="113"/>
      <c r="D75" s="114">
        <v>111728</v>
      </c>
      <c r="E75" s="115" t="s">
        <v>113</v>
      </c>
      <c r="F75" s="116" t="s">
        <v>382</v>
      </c>
      <c r="G75" s="115" t="s">
        <v>391</v>
      </c>
      <c r="H75" s="116" t="s">
        <v>392</v>
      </c>
      <c r="I75" s="115" t="s">
        <v>393</v>
      </c>
      <c r="J75" s="116" t="s">
        <v>394</v>
      </c>
      <c r="K75" s="109" t="s">
        <v>109</v>
      </c>
      <c r="L75" s="116" t="s">
        <v>99</v>
      </c>
      <c r="M75" s="116">
        <v>142</v>
      </c>
      <c r="N75" s="115">
        <v>322421</v>
      </c>
      <c r="O75" s="115">
        <v>742047</v>
      </c>
    </row>
    <row r="76" spans="1:15" x14ac:dyDescent="0.35">
      <c r="A76" s="112">
        <v>74</v>
      </c>
      <c r="B76" s="112">
        <v>9045735</v>
      </c>
      <c r="C76" s="113"/>
      <c r="D76" s="114">
        <v>105742</v>
      </c>
      <c r="E76" s="115" t="s">
        <v>113</v>
      </c>
      <c r="F76" s="116" t="s">
        <v>382</v>
      </c>
      <c r="G76" s="115" t="s">
        <v>397</v>
      </c>
      <c r="H76" s="116" t="s">
        <v>398</v>
      </c>
      <c r="I76" s="115" t="s">
        <v>399</v>
      </c>
      <c r="J76" s="116" t="s">
        <v>400</v>
      </c>
      <c r="K76" s="109" t="s">
        <v>109</v>
      </c>
      <c r="L76" s="116" t="s">
        <v>99</v>
      </c>
      <c r="M76" s="116">
        <v>63</v>
      </c>
      <c r="N76" s="115">
        <v>331924</v>
      </c>
      <c r="O76" s="115">
        <v>727070</v>
      </c>
    </row>
    <row r="77" spans="1:15" x14ac:dyDescent="0.35">
      <c r="A77" s="112">
        <v>75</v>
      </c>
      <c r="B77" s="112">
        <v>1053668</v>
      </c>
      <c r="C77" s="113"/>
      <c r="D77" s="114">
        <v>7957</v>
      </c>
      <c r="E77" s="115" t="s">
        <v>113</v>
      </c>
      <c r="F77" s="116" t="s">
        <v>401</v>
      </c>
      <c r="G77" s="115" t="s">
        <v>402</v>
      </c>
      <c r="H77" s="116" t="s">
        <v>403</v>
      </c>
      <c r="I77" s="115" t="s">
        <v>406</v>
      </c>
      <c r="J77" s="116" t="s">
        <v>407</v>
      </c>
      <c r="K77" s="109" t="s">
        <v>109</v>
      </c>
      <c r="L77" s="116" t="s">
        <v>99</v>
      </c>
      <c r="M77" s="116">
        <v>45</v>
      </c>
      <c r="N77" s="115">
        <v>363661</v>
      </c>
      <c r="O77" s="115">
        <v>751267</v>
      </c>
    </row>
    <row r="78" spans="1:15" x14ac:dyDescent="0.35">
      <c r="A78" s="112">
        <v>76</v>
      </c>
      <c r="B78" s="112">
        <v>1052960</v>
      </c>
      <c r="C78" s="113"/>
      <c r="D78" s="114">
        <v>5050</v>
      </c>
      <c r="E78" s="115" t="s">
        <v>113</v>
      </c>
      <c r="F78" s="116" t="s">
        <v>401</v>
      </c>
      <c r="G78" s="115" t="s">
        <v>402</v>
      </c>
      <c r="H78" s="116" t="s">
        <v>403</v>
      </c>
      <c r="I78" s="115" t="s">
        <v>404</v>
      </c>
      <c r="J78" s="116" t="s">
        <v>405</v>
      </c>
      <c r="K78" s="109" t="s">
        <v>109</v>
      </c>
      <c r="L78" s="116" t="s">
        <v>99</v>
      </c>
      <c r="M78" s="116">
        <v>130</v>
      </c>
      <c r="N78" s="115">
        <v>367966</v>
      </c>
      <c r="O78" s="115">
        <v>751893</v>
      </c>
    </row>
    <row r="79" spans="1:15" x14ac:dyDescent="0.35">
      <c r="A79" s="112">
        <v>77</v>
      </c>
      <c r="B79" s="112">
        <v>70285722</v>
      </c>
      <c r="C79" s="113"/>
      <c r="D79" s="114">
        <v>90592</v>
      </c>
      <c r="E79" s="115" t="s">
        <v>113</v>
      </c>
      <c r="F79" s="116" t="s">
        <v>408</v>
      </c>
      <c r="G79" s="140" t="s">
        <v>1112</v>
      </c>
      <c r="H79" s="141" t="s">
        <v>408</v>
      </c>
      <c r="I79" s="140" t="s">
        <v>1121</v>
      </c>
      <c r="J79" s="141" t="s">
        <v>408</v>
      </c>
      <c r="K79" s="142">
        <v>18840</v>
      </c>
      <c r="L79" s="141" t="s">
        <v>1186</v>
      </c>
      <c r="M79" s="144" t="s">
        <v>1090</v>
      </c>
      <c r="N79" s="115">
        <v>379429</v>
      </c>
      <c r="O79" s="115">
        <v>746637</v>
      </c>
    </row>
    <row r="80" spans="1:15" x14ac:dyDescent="0.35">
      <c r="A80" s="112">
        <v>78</v>
      </c>
      <c r="B80" s="112">
        <v>76862785</v>
      </c>
      <c r="C80" s="113"/>
      <c r="D80" s="114">
        <v>112141</v>
      </c>
      <c r="E80" s="115" t="s">
        <v>113</v>
      </c>
      <c r="F80" s="116" t="s">
        <v>157</v>
      </c>
      <c r="G80" s="115" t="s">
        <v>1023</v>
      </c>
      <c r="H80" s="116" t="s">
        <v>957</v>
      </c>
      <c r="I80" s="115" t="s">
        <v>1024</v>
      </c>
      <c r="J80" s="116" t="s">
        <v>958</v>
      </c>
      <c r="K80" s="109" t="s">
        <v>1025</v>
      </c>
      <c r="L80" s="116" t="s">
        <v>959</v>
      </c>
      <c r="M80" s="116">
        <v>2</v>
      </c>
      <c r="N80" s="115">
        <v>378308</v>
      </c>
      <c r="O80" s="115">
        <v>708996</v>
      </c>
    </row>
    <row r="81" spans="1:15" x14ac:dyDescent="0.35">
      <c r="A81" s="112">
        <v>79</v>
      </c>
      <c r="B81" s="112">
        <v>14721087</v>
      </c>
      <c r="C81" s="113"/>
      <c r="D81" s="114">
        <v>114561</v>
      </c>
      <c r="E81" s="115" t="s">
        <v>113</v>
      </c>
      <c r="F81" s="116" t="s">
        <v>157</v>
      </c>
      <c r="G81" s="115">
        <v>612032</v>
      </c>
      <c r="H81" s="116" t="s">
        <v>957</v>
      </c>
      <c r="I81" s="115" t="s">
        <v>1024</v>
      </c>
      <c r="J81" s="116" t="s">
        <v>958</v>
      </c>
      <c r="K81" s="109">
        <v>21970</v>
      </c>
      <c r="L81" s="116" t="s">
        <v>1083</v>
      </c>
      <c r="M81" s="116" t="s">
        <v>1394</v>
      </c>
      <c r="N81" s="115">
        <v>377972</v>
      </c>
      <c r="O81" s="115">
        <v>708997</v>
      </c>
    </row>
    <row r="82" spans="1:15" x14ac:dyDescent="0.35">
      <c r="A82" s="112">
        <v>80</v>
      </c>
      <c r="B82" s="112">
        <v>1146754</v>
      </c>
      <c r="C82" s="113"/>
      <c r="D82" s="114">
        <v>10396</v>
      </c>
      <c r="E82" s="115" t="s">
        <v>113</v>
      </c>
      <c r="F82" s="116" t="s">
        <v>157</v>
      </c>
      <c r="G82" s="115" t="s">
        <v>409</v>
      </c>
      <c r="H82" s="116" t="s">
        <v>410</v>
      </c>
      <c r="I82" s="115" t="s">
        <v>411</v>
      </c>
      <c r="J82" s="116" t="s">
        <v>412</v>
      </c>
      <c r="K82" s="109" t="s">
        <v>109</v>
      </c>
      <c r="L82" s="116" t="s">
        <v>99</v>
      </c>
      <c r="M82" s="116">
        <v>99</v>
      </c>
      <c r="N82" s="115">
        <v>363076</v>
      </c>
      <c r="O82" s="115">
        <v>713232</v>
      </c>
    </row>
    <row r="83" spans="1:15" x14ac:dyDescent="0.35">
      <c r="A83" s="112">
        <v>81</v>
      </c>
      <c r="B83" s="112">
        <v>238632946</v>
      </c>
      <c r="C83" s="113"/>
      <c r="D83" s="114">
        <v>268420</v>
      </c>
      <c r="E83" s="115" t="s">
        <v>113</v>
      </c>
      <c r="F83" s="116" t="s">
        <v>413</v>
      </c>
      <c r="G83" s="115" t="s">
        <v>1017</v>
      </c>
      <c r="H83" s="116" t="s">
        <v>414</v>
      </c>
      <c r="I83" s="115" t="s">
        <v>415</v>
      </c>
      <c r="J83" s="116" t="s">
        <v>414</v>
      </c>
      <c r="K83" s="109" t="s">
        <v>416</v>
      </c>
      <c r="L83" s="116" t="s">
        <v>417</v>
      </c>
      <c r="M83" s="116">
        <v>5</v>
      </c>
      <c r="N83" s="115">
        <v>386966</v>
      </c>
      <c r="O83" s="115">
        <v>703221</v>
      </c>
    </row>
    <row r="84" spans="1:15" x14ac:dyDescent="0.35">
      <c r="A84" s="112">
        <v>82</v>
      </c>
      <c r="B84" s="112">
        <v>1182294</v>
      </c>
      <c r="C84" s="113"/>
      <c r="D84" s="114" t="s">
        <v>1138</v>
      </c>
      <c r="E84" s="115" t="s">
        <v>113</v>
      </c>
      <c r="F84" s="116" t="s">
        <v>413</v>
      </c>
      <c r="G84" s="140" t="s">
        <v>1142</v>
      </c>
      <c r="H84" s="141" t="s">
        <v>1143</v>
      </c>
      <c r="I84" s="140" t="s">
        <v>1144</v>
      </c>
      <c r="J84" s="141" t="s">
        <v>1143</v>
      </c>
      <c r="K84" s="142" t="s">
        <v>1146</v>
      </c>
      <c r="L84" s="141" t="s">
        <v>1145</v>
      </c>
      <c r="M84" s="145">
        <v>17</v>
      </c>
      <c r="N84" s="115">
        <v>385407</v>
      </c>
      <c r="O84" s="115">
        <v>723449</v>
      </c>
    </row>
    <row r="85" spans="1:15" x14ac:dyDescent="0.35">
      <c r="A85" s="112">
        <v>83</v>
      </c>
      <c r="B85" s="112">
        <v>219760473</v>
      </c>
      <c r="C85" s="113"/>
      <c r="D85" s="114">
        <v>114185</v>
      </c>
      <c r="E85" s="115" t="s">
        <v>113</v>
      </c>
      <c r="F85" s="116" t="s">
        <v>413</v>
      </c>
      <c r="G85" s="140" t="s">
        <v>1147</v>
      </c>
      <c r="H85" s="141" t="s">
        <v>681</v>
      </c>
      <c r="I85" s="140" t="s">
        <v>1148</v>
      </c>
      <c r="J85" s="143" t="s">
        <v>681</v>
      </c>
      <c r="K85" s="142" t="s">
        <v>1150</v>
      </c>
      <c r="L85" s="143" t="s">
        <v>1149</v>
      </c>
      <c r="M85" s="145">
        <v>1</v>
      </c>
      <c r="N85" s="115">
        <v>398827</v>
      </c>
      <c r="O85" s="115">
        <v>706980</v>
      </c>
    </row>
    <row r="86" spans="1:15" x14ac:dyDescent="0.35">
      <c r="A86" s="112">
        <v>84</v>
      </c>
      <c r="B86" s="112">
        <v>1199120</v>
      </c>
      <c r="C86" s="113"/>
      <c r="D86" s="114">
        <v>13909</v>
      </c>
      <c r="E86" s="115" t="s">
        <v>113</v>
      </c>
      <c r="F86" s="116" t="s">
        <v>418</v>
      </c>
      <c r="G86" s="115" t="s">
        <v>419</v>
      </c>
      <c r="H86" s="116" t="s">
        <v>420</v>
      </c>
      <c r="I86" s="115" t="s">
        <v>421</v>
      </c>
      <c r="J86" s="116" t="s">
        <v>420</v>
      </c>
      <c r="K86" s="109" t="s">
        <v>422</v>
      </c>
      <c r="L86" s="116" t="s">
        <v>423</v>
      </c>
      <c r="M86" s="116">
        <v>45</v>
      </c>
      <c r="N86" s="115">
        <v>429138</v>
      </c>
      <c r="O86" s="115">
        <v>750748</v>
      </c>
    </row>
    <row r="87" spans="1:15" x14ac:dyDescent="0.35">
      <c r="A87" s="112">
        <v>85</v>
      </c>
      <c r="B87" s="112">
        <v>8913949</v>
      </c>
      <c r="C87" s="113"/>
      <c r="D87" s="114">
        <v>72815</v>
      </c>
      <c r="E87" s="115" t="s">
        <v>113</v>
      </c>
      <c r="F87" s="116" t="s">
        <v>424</v>
      </c>
      <c r="G87" s="115" t="s">
        <v>425</v>
      </c>
      <c r="H87" s="116" t="s">
        <v>426</v>
      </c>
      <c r="I87" s="115" t="s">
        <v>427</v>
      </c>
      <c r="J87" s="116" t="s">
        <v>426</v>
      </c>
      <c r="K87" s="109" t="s">
        <v>1012</v>
      </c>
      <c r="L87" s="116" t="s">
        <v>951</v>
      </c>
      <c r="M87" s="116">
        <v>5</v>
      </c>
      <c r="N87" s="115">
        <v>413751</v>
      </c>
      <c r="O87" s="115">
        <v>698472</v>
      </c>
    </row>
    <row r="88" spans="1:15" x14ac:dyDescent="0.35">
      <c r="A88" s="112">
        <v>86</v>
      </c>
      <c r="B88" s="112">
        <v>1334487</v>
      </c>
      <c r="C88" s="113"/>
      <c r="D88" s="114">
        <v>115300</v>
      </c>
      <c r="E88" s="115" t="s">
        <v>113</v>
      </c>
      <c r="F88" s="116" t="s">
        <v>117</v>
      </c>
      <c r="G88" s="140" t="s">
        <v>1151</v>
      </c>
      <c r="H88" s="141" t="s">
        <v>1152</v>
      </c>
      <c r="I88" s="140" t="s">
        <v>1153</v>
      </c>
      <c r="J88" s="141" t="s">
        <v>1152</v>
      </c>
      <c r="K88" s="142" t="s">
        <v>1154</v>
      </c>
      <c r="L88" s="141" t="s">
        <v>1096</v>
      </c>
      <c r="M88" s="145">
        <v>3</v>
      </c>
      <c r="N88" s="115">
        <v>312806</v>
      </c>
      <c r="O88" s="115">
        <v>780695</v>
      </c>
    </row>
    <row r="89" spans="1:15" x14ac:dyDescent="0.35">
      <c r="A89" s="112">
        <v>87</v>
      </c>
      <c r="B89" s="112">
        <v>1399319</v>
      </c>
      <c r="C89" s="113"/>
      <c r="D89" s="114">
        <v>30542</v>
      </c>
      <c r="E89" s="115" t="s">
        <v>118</v>
      </c>
      <c r="F89" s="116" t="s">
        <v>429</v>
      </c>
      <c r="G89" s="115" t="s">
        <v>430</v>
      </c>
      <c r="H89" s="116" t="s">
        <v>431</v>
      </c>
      <c r="I89" s="115" t="s">
        <v>432</v>
      </c>
      <c r="J89" s="116" t="s">
        <v>433</v>
      </c>
      <c r="K89" s="109" t="s">
        <v>434</v>
      </c>
      <c r="L89" s="116" t="s">
        <v>435</v>
      </c>
      <c r="M89" s="116">
        <v>2</v>
      </c>
      <c r="N89" s="115">
        <v>543786</v>
      </c>
      <c r="O89" s="115">
        <v>252845</v>
      </c>
    </row>
    <row r="90" spans="1:15" x14ac:dyDescent="0.35">
      <c r="A90" s="112">
        <v>88</v>
      </c>
      <c r="B90" s="112">
        <v>1404621</v>
      </c>
      <c r="C90" s="113"/>
      <c r="D90" s="114">
        <v>22200</v>
      </c>
      <c r="E90" s="115" t="s">
        <v>118</v>
      </c>
      <c r="F90" s="116" t="s">
        <v>429</v>
      </c>
      <c r="G90" s="115" t="s">
        <v>436</v>
      </c>
      <c r="H90" s="116" t="s">
        <v>437</v>
      </c>
      <c r="I90" s="115" t="s">
        <v>438</v>
      </c>
      <c r="J90" s="116" t="s">
        <v>439</v>
      </c>
      <c r="K90" s="109" t="s">
        <v>112</v>
      </c>
      <c r="L90" s="116" t="s">
        <v>107</v>
      </c>
      <c r="M90" s="116">
        <v>1</v>
      </c>
      <c r="N90" s="115">
        <v>550560</v>
      </c>
      <c r="O90" s="115">
        <v>237907</v>
      </c>
    </row>
    <row r="91" spans="1:15" x14ac:dyDescent="0.35">
      <c r="A91" s="112">
        <v>89</v>
      </c>
      <c r="B91" s="112">
        <v>1407379</v>
      </c>
      <c r="C91" s="113"/>
      <c r="D91" s="114">
        <v>74115</v>
      </c>
      <c r="E91" s="115" t="s">
        <v>118</v>
      </c>
      <c r="F91" s="116" t="s">
        <v>429</v>
      </c>
      <c r="G91" s="115" t="s">
        <v>440</v>
      </c>
      <c r="H91" s="116" t="s">
        <v>441</v>
      </c>
      <c r="I91" s="115" t="s">
        <v>442</v>
      </c>
      <c r="J91" s="116" t="s">
        <v>443</v>
      </c>
      <c r="K91" s="109" t="s">
        <v>444</v>
      </c>
      <c r="L91" s="116" t="s">
        <v>445</v>
      </c>
      <c r="M91" s="116">
        <v>16</v>
      </c>
      <c r="N91" s="115">
        <v>545641</v>
      </c>
      <c r="O91" s="115">
        <v>265340</v>
      </c>
    </row>
    <row r="92" spans="1:15" x14ac:dyDescent="0.35">
      <c r="A92" s="112">
        <v>90</v>
      </c>
      <c r="B92" s="112">
        <v>1407372</v>
      </c>
      <c r="C92" s="113"/>
      <c r="D92" s="114" t="s">
        <v>446</v>
      </c>
      <c r="E92" s="115" t="s">
        <v>118</v>
      </c>
      <c r="F92" s="116" t="s">
        <v>429</v>
      </c>
      <c r="G92" s="115" t="s">
        <v>440</v>
      </c>
      <c r="H92" s="116" t="s">
        <v>441</v>
      </c>
      <c r="I92" s="115" t="s">
        <v>442</v>
      </c>
      <c r="J92" s="116" t="s">
        <v>443</v>
      </c>
      <c r="K92" s="109" t="s">
        <v>447</v>
      </c>
      <c r="L92" s="116" t="s">
        <v>448</v>
      </c>
      <c r="M92" s="116">
        <v>109</v>
      </c>
      <c r="N92" s="115">
        <v>545549</v>
      </c>
      <c r="O92" s="115">
        <v>264910</v>
      </c>
    </row>
    <row r="93" spans="1:15" x14ac:dyDescent="0.35">
      <c r="A93" s="112">
        <v>91</v>
      </c>
      <c r="B93" s="112">
        <v>8545186</v>
      </c>
      <c r="C93" s="113"/>
      <c r="D93" s="114">
        <v>50840</v>
      </c>
      <c r="E93" s="115" t="s">
        <v>118</v>
      </c>
      <c r="F93" s="116" t="s">
        <v>450</v>
      </c>
      <c r="G93" s="115" t="s">
        <v>1102</v>
      </c>
      <c r="H93" s="116" t="s">
        <v>1064</v>
      </c>
      <c r="I93" s="115" t="s">
        <v>1107</v>
      </c>
      <c r="J93" s="116" t="s">
        <v>1070</v>
      </c>
      <c r="K93" s="109" t="s">
        <v>109</v>
      </c>
      <c r="L93" s="116" t="s">
        <v>99</v>
      </c>
      <c r="M93" s="116" t="s">
        <v>1085</v>
      </c>
      <c r="N93" s="115">
        <v>484397</v>
      </c>
      <c r="O93" s="115">
        <v>260494</v>
      </c>
    </row>
    <row r="94" spans="1:15" x14ac:dyDescent="0.35">
      <c r="A94" s="112">
        <v>92</v>
      </c>
      <c r="B94" s="112">
        <v>1481970</v>
      </c>
      <c r="C94" s="113"/>
      <c r="D94" s="114">
        <v>9544</v>
      </c>
      <c r="E94" s="115" t="s">
        <v>118</v>
      </c>
      <c r="F94" s="116" t="s">
        <v>450</v>
      </c>
      <c r="G94" s="115" t="s">
        <v>451</v>
      </c>
      <c r="H94" s="116" t="s">
        <v>452</v>
      </c>
      <c r="I94" s="115" t="s">
        <v>453</v>
      </c>
      <c r="J94" s="116" t="s">
        <v>452</v>
      </c>
      <c r="K94" s="109" t="s">
        <v>454</v>
      </c>
      <c r="L94" s="116" t="s">
        <v>455</v>
      </c>
      <c r="M94" s="116">
        <v>28</v>
      </c>
      <c r="N94" s="115">
        <v>491523</v>
      </c>
      <c r="O94" s="115">
        <v>263556</v>
      </c>
    </row>
    <row r="95" spans="1:15" x14ac:dyDescent="0.35">
      <c r="A95" s="112">
        <v>93</v>
      </c>
      <c r="B95" s="112">
        <v>7897731</v>
      </c>
      <c r="C95" s="113"/>
      <c r="D95" s="114">
        <v>53790</v>
      </c>
      <c r="E95" s="115" t="s">
        <v>118</v>
      </c>
      <c r="F95" s="116" t="s">
        <v>1298</v>
      </c>
      <c r="G95" s="140" t="s">
        <v>1299</v>
      </c>
      <c r="H95" s="141" t="s">
        <v>1300</v>
      </c>
      <c r="I95" s="140" t="s">
        <v>1301</v>
      </c>
      <c r="J95" s="141" t="s">
        <v>1302</v>
      </c>
      <c r="K95" s="140" t="s">
        <v>109</v>
      </c>
      <c r="L95" s="141"/>
      <c r="M95" s="141" t="s">
        <v>1303</v>
      </c>
      <c r="N95" s="115">
        <v>416805</v>
      </c>
      <c r="O95" s="115">
        <v>268234</v>
      </c>
    </row>
    <row r="96" spans="1:15" x14ac:dyDescent="0.35">
      <c r="A96" s="112">
        <v>94</v>
      </c>
      <c r="B96" s="112">
        <v>46869028</v>
      </c>
      <c r="C96" s="113"/>
      <c r="D96" s="114">
        <v>277732</v>
      </c>
      <c r="E96" s="140" t="s">
        <v>118</v>
      </c>
      <c r="F96" s="116" t="s">
        <v>1483</v>
      </c>
      <c r="G96" s="149" t="s">
        <v>1486</v>
      </c>
      <c r="H96" s="116" t="s">
        <v>1460</v>
      </c>
      <c r="I96" s="149" t="s">
        <v>1485</v>
      </c>
      <c r="J96" s="116" t="s">
        <v>1460</v>
      </c>
      <c r="K96" s="149" t="s">
        <v>1484</v>
      </c>
      <c r="L96" s="155" t="s">
        <v>1468</v>
      </c>
      <c r="M96" s="141" t="s">
        <v>1482</v>
      </c>
      <c r="N96" s="140">
        <v>426685</v>
      </c>
      <c r="O96" s="140">
        <v>233940</v>
      </c>
    </row>
    <row r="97" spans="1:15" x14ac:dyDescent="0.35">
      <c r="A97" s="112">
        <v>95</v>
      </c>
      <c r="B97" s="112">
        <v>1582541</v>
      </c>
      <c r="C97" s="113"/>
      <c r="D97" s="114">
        <v>17149</v>
      </c>
      <c r="E97" s="115" t="s">
        <v>121</v>
      </c>
      <c r="F97" s="116" t="s">
        <v>456</v>
      </c>
      <c r="G97" s="115" t="s">
        <v>457</v>
      </c>
      <c r="H97" s="116" t="s">
        <v>458</v>
      </c>
      <c r="I97" s="115" t="s">
        <v>459</v>
      </c>
      <c r="J97" s="116" t="s">
        <v>458</v>
      </c>
      <c r="K97" s="109" t="s">
        <v>112</v>
      </c>
      <c r="L97" s="116" t="s">
        <v>107</v>
      </c>
      <c r="M97" s="116">
        <v>4</v>
      </c>
      <c r="N97" s="115">
        <v>373098</v>
      </c>
      <c r="O97" s="115">
        <v>520954</v>
      </c>
    </row>
    <row r="98" spans="1:15" x14ac:dyDescent="0.35">
      <c r="A98" s="112">
        <v>96</v>
      </c>
      <c r="B98" s="112">
        <v>1582957</v>
      </c>
      <c r="C98" s="113"/>
      <c r="D98" s="114">
        <v>17151</v>
      </c>
      <c r="E98" s="115" t="s">
        <v>121</v>
      </c>
      <c r="F98" s="116" t="s">
        <v>456</v>
      </c>
      <c r="G98" s="115" t="s">
        <v>457</v>
      </c>
      <c r="H98" s="116" t="s">
        <v>458</v>
      </c>
      <c r="I98" s="115" t="s">
        <v>460</v>
      </c>
      <c r="J98" s="116" t="s">
        <v>461</v>
      </c>
      <c r="K98" s="109" t="s">
        <v>112</v>
      </c>
      <c r="L98" s="116" t="s">
        <v>107</v>
      </c>
      <c r="M98" s="116">
        <v>20</v>
      </c>
      <c r="N98" s="115">
        <v>372269</v>
      </c>
      <c r="O98" s="115">
        <v>524410</v>
      </c>
    </row>
    <row r="99" spans="1:15" x14ac:dyDescent="0.35">
      <c r="A99" s="112">
        <v>97</v>
      </c>
      <c r="B99" s="112">
        <v>1658923</v>
      </c>
      <c r="C99" s="113"/>
      <c r="D99" s="114">
        <v>104827</v>
      </c>
      <c r="E99" s="115" t="s">
        <v>121</v>
      </c>
      <c r="F99" s="116" t="s">
        <v>462</v>
      </c>
      <c r="G99" s="115" t="s">
        <v>886</v>
      </c>
      <c r="H99" s="116" t="s">
        <v>887</v>
      </c>
      <c r="I99" s="115" t="s">
        <v>888</v>
      </c>
      <c r="J99" s="116" t="s">
        <v>889</v>
      </c>
      <c r="K99" s="109" t="s">
        <v>109</v>
      </c>
      <c r="L99" s="116" t="s">
        <v>99</v>
      </c>
      <c r="M99" s="116">
        <v>82</v>
      </c>
      <c r="N99" s="115">
        <v>477425</v>
      </c>
      <c r="O99" s="115">
        <v>572353</v>
      </c>
    </row>
    <row r="100" spans="1:15" x14ac:dyDescent="0.35">
      <c r="A100" s="112">
        <v>98</v>
      </c>
      <c r="B100" s="112">
        <v>75488458</v>
      </c>
      <c r="C100" s="113"/>
      <c r="D100" s="114" t="s">
        <v>1526</v>
      </c>
      <c r="E100" s="140" t="s">
        <v>121</v>
      </c>
      <c r="F100" s="116" t="s">
        <v>1173</v>
      </c>
      <c r="G100" s="149" t="s">
        <v>1493</v>
      </c>
      <c r="H100" s="141" t="s">
        <v>1173</v>
      </c>
      <c r="I100" s="149" t="s">
        <v>1175</v>
      </c>
      <c r="J100" s="141" t="s">
        <v>1173</v>
      </c>
      <c r="K100" s="149" t="s">
        <v>1492</v>
      </c>
      <c r="L100" s="155" t="s">
        <v>1576</v>
      </c>
      <c r="M100" s="116">
        <v>65</v>
      </c>
      <c r="N100" s="140">
        <v>434532</v>
      </c>
      <c r="O100" s="140">
        <v>532673</v>
      </c>
    </row>
    <row r="101" spans="1:15" x14ac:dyDescent="0.35">
      <c r="A101" s="112">
        <v>99</v>
      </c>
      <c r="B101" s="112">
        <v>70156245</v>
      </c>
      <c r="C101" s="113"/>
      <c r="D101" s="114">
        <v>34914</v>
      </c>
      <c r="E101" s="115" t="s">
        <v>121</v>
      </c>
      <c r="F101" s="116" t="s">
        <v>1173</v>
      </c>
      <c r="G101" s="140" t="s">
        <v>1174</v>
      </c>
      <c r="H101" s="141" t="s">
        <v>1173</v>
      </c>
      <c r="I101" s="140" t="s">
        <v>1175</v>
      </c>
      <c r="J101" s="141" t="s">
        <v>1173</v>
      </c>
      <c r="K101" s="142">
        <v>19816</v>
      </c>
      <c r="L101" s="141" t="s">
        <v>1176</v>
      </c>
      <c r="M101" s="144" t="s">
        <v>1177</v>
      </c>
      <c r="N101" s="115">
        <v>430448</v>
      </c>
      <c r="O101" s="115">
        <v>533426</v>
      </c>
    </row>
    <row r="102" spans="1:15" x14ac:dyDescent="0.35">
      <c r="A102" s="112">
        <v>100</v>
      </c>
      <c r="B102" s="112">
        <v>1751931</v>
      </c>
      <c r="C102" s="113"/>
      <c r="D102" s="114">
        <v>30736</v>
      </c>
      <c r="E102" s="115" t="s">
        <v>121</v>
      </c>
      <c r="F102" s="116" t="s">
        <v>937</v>
      </c>
      <c r="G102" s="115" t="s">
        <v>998</v>
      </c>
      <c r="H102" s="116" t="s">
        <v>938</v>
      </c>
      <c r="I102" s="115" t="s">
        <v>999</v>
      </c>
      <c r="J102" s="116" t="s">
        <v>939</v>
      </c>
      <c r="K102" s="109" t="s">
        <v>109</v>
      </c>
      <c r="L102" s="116" t="s">
        <v>99</v>
      </c>
      <c r="M102" s="116">
        <v>52</v>
      </c>
      <c r="N102" s="115">
        <v>424976</v>
      </c>
      <c r="O102" s="115">
        <v>522018</v>
      </c>
    </row>
    <row r="103" spans="1:15" x14ac:dyDescent="0.35">
      <c r="A103" s="112">
        <v>101</v>
      </c>
      <c r="B103" s="112">
        <v>1767716</v>
      </c>
      <c r="C103" s="113"/>
      <c r="D103" s="114">
        <v>4901</v>
      </c>
      <c r="E103" s="115" t="s">
        <v>121</v>
      </c>
      <c r="F103" s="116" t="s">
        <v>463</v>
      </c>
      <c r="G103" s="115" t="s">
        <v>464</v>
      </c>
      <c r="H103" s="116" t="s">
        <v>465</v>
      </c>
      <c r="I103" s="115" t="s">
        <v>466</v>
      </c>
      <c r="J103" s="116" t="s">
        <v>465</v>
      </c>
      <c r="K103" s="109" t="s">
        <v>467</v>
      </c>
      <c r="L103" s="116" t="s">
        <v>468</v>
      </c>
      <c r="M103" s="116" t="s">
        <v>469</v>
      </c>
      <c r="N103" s="115">
        <v>363571</v>
      </c>
      <c r="O103" s="115">
        <v>510033</v>
      </c>
    </row>
    <row r="104" spans="1:15" x14ac:dyDescent="0.35">
      <c r="A104" s="112">
        <v>102</v>
      </c>
      <c r="B104" s="112">
        <v>1768239</v>
      </c>
      <c r="C104" s="113"/>
      <c r="D104" s="114">
        <v>4980</v>
      </c>
      <c r="E104" s="115" t="s">
        <v>121</v>
      </c>
      <c r="F104" s="116" t="s">
        <v>463</v>
      </c>
      <c r="G104" s="115" t="s">
        <v>464</v>
      </c>
      <c r="H104" s="116" t="s">
        <v>465</v>
      </c>
      <c r="I104" s="115" t="s">
        <v>470</v>
      </c>
      <c r="J104" s="116" t="s">
        <v>471</v>
      </c>
      <c r="K104" s="109" t="s">
        <v>109</v>
      </c>
      <c r="L104" s="116" t="s">
        <v>99</v>
      </c>
      <c r="M104" s="116">
        <v>26</v>
      </c>
      <c r="N104" s="115">
        <v>362713</v>
      </c>
      <c r="O104" s="115">
        <v>515984</v>
      </c>
    </row>
    <row r="105" spans="1:15" x14ac:dyDescent="0.35">
      <c r="A105" s="112">
        <v>103</v>
      </c>
      <c r="B105" s="112">
        <v>1770593</v>
      </c>
      <c r="C105" s="113"/>
      <c r="D105" s="114">
        <v>88231</v>
      </c>
      <c r="E105" s="115" t="s">
        <v>121</v>
      </c>
      <c r="F105" s="116" t="s">
        <v>463</v>
      </c>
      <c r="G105" s="115" t="s">
        <v>472</v>
      </c>
      <c r="H105" s="116" t="s">
        <v>473</v>
      </c>
      <c r="I105" s="115" t="s">
        <v>474</v>
      </c>
      <c r="J105" s="116" t="s">
        <v>473</v>
      </c>
      <c r="K105" s="109" t="s">
        <v>112</v>
      </c>
      <c r="L105" s="116" t="s">
        <v>107</v>
      </c>
      <c r="M105" s="116">
        <v>4</v>
      </c>
      <c r="N105" s="115">
        <v>368624</v>
      </c>
      <c r="O105" s="115">
        <v>514150</v>
      </c>
    </row>
    <row r="106" spans="1:15" x14ac:dyDescent="0.35">
      <c r="A106" s="112">
        <v>104</v>
      </c>
      <c r="B106" s="112">
        <v>1774055</v>
      </c>
      <c r="C106" s="113"/>
      <c r="D106" s="114">
        <v>43633</v>
      </c>
      <c r="E106" s="115" t="s">
        <v>121</v>
      </c>
      <c r="F106" s="116" t="s">
        <v>475</v>
      </c>
      <c r="G106" s="115" t="s">
        <v>476</v>
      </c>
      <c r="H106" s="116" t="s">
        <v>477</v>
      </c>
      <c r="I106" s="115" t="s">
        <v>478</v>
      </c>
      <c r="J106" s="116" t="s">
        <v>479</v>
      </c>
      <c r="K106" s="109" t="s">
        <v>109</v>
      </c>
      <c r="L106" s="116" t="s">
        <v>99</v>
      </c>
      <c r="M106" s="116">
        <v>8</v>
      </c>
      <c r="N106" s="115">
        <v>412388</v>
      </c>
      <c r="O106" s="115">
        <v>544500</v>
      </c>
    </row>
    <row r="107" spans="1:15" x14ac:dyDescent="0.35">
      <c r="A107" s="112">
        <v>105</v>
      </c>
      <c r="B107" s="112">
        <v>1801754</v>
      </c>
      <c r="C107" s="113"/>
      <c r="D107" s="114">
        <v>48568</v>
      </c>
      <c r="E107" s="115" t="s">
        <v>121</v>
      </c>
      <c r="F107" s="116" t="s">
        <v>475</v>
      </c>
      <c r="G107" s="115" t="s">
        <v>480</v>
      </c>
      <c r="H107" s="116" t="s">
        <v>481</v>
      </c>
      <c r="I107" s="115" t="s">
        <v>482</v>
      </c>
      <c r="J107" s="116" t="s">
        <v>483</v>
      </c>
      <c r="K107" s="109" t="s">
        <v>109</v>
      </c>
      <c r="L107" s="116" t="s">
        <v>99</v>
      </c>
      <c r="M107" s="116">
        <v>99</v>
      </c>
      <c r="N107" s="115">
        <v>408189</v>
      </c>
      <c r="O107" s="115">
        <v>557909</v>
      </c>
    </row>
    <row r="108" spans="1:15" x14ac:dyDescent="0.35">
      <c r="A108" s="112">
        <v>106</v>
      </c>
      <c r="B108" s="112">
        <v>78392044</v>
      </c>
      <c r="C108" s="113"/>
      <c r="D108" s="114">
        <v>91951</v>
      </c>
      <c r="E108" s="115" t="s">
        <v>121</v>
      </c>
      <c r="F108" s="116" t="s">
        <v>122</v>
      </c>
      <c r="G108" s="115" t="s">
        <v>484</v>
      </c>
      <c r="H108" s="116" t="s">
        <v>485</v>
      </c>
      <c r="I108" s="115" t="s">
        <v>486</v>
      </c>
      <c r="J108" s="116" t="s">
        <v>487</v>
      </c>
      <c r="K108" s="109" t="s">
        <v>109</v>
      </c>
      <c r="L108" s="116"/>
      <c r="M108" s="116">
        <v>36</v>
      </c>
      <c r="N108" s="115">
        <v>340502</v>
      </c>
      <c r="O108" s="115">
        <v>537414</v>
      </c>
    </row>
    <row r="109" spans="1:15" x14ac:dyDescent="0.35">
      <c r="A109" s="112">
        <v>107</v>
      </c>
      <c r="B109" s="112">
        <v>1840830</v>
      </c>
      <c r="C109" s="113"/>
      <c r="D109" s="114">
        <v>70856</v>
      </c>
      <c r="E109" s="115" t="s">
        <v>121</v>
      </c>
      <c r="F109" s="116" t="s">
        <v>122</v>
      </c>
      <c r="G109" s="115" t="s">
        <v>488</v>
      </c>
      <c r="H109" s="116" t="s">
        <v>489</v>
      </c>
      <c r="I109" s="115" t="s">
        <v>490</v>
      </c>
      <c r="J109" s="116" t="s">
        <v>489</v>
      </c>
      <c r="K109" s="109" t="s">
        <v>491</v>
      </c>
      <c r="L109" s="116" t="s">
        <v>492</v>
      </c>
      <c r="M109" s="116">
        <v>2</v>
      </c>
      <c r="N109" s="115">
        <v>359924</v>
      </c>
      <c r="O109" s="115">
        <v>544315</v>
      </c>
    </row>
    <row r="110" spans="1:15" x14ac:dyDescent="0.35">
      <c r="A110" s="112">
        <v>108</v>
      </c>
      <c r="B110" s="112">
        <v>1875058</v>
      </c>
      <c r="C110" s="113"/>
      <c r="D110" s="114">
        <v>83451</v>
      </c>
      <c r="E110" s="115" t="s">
        <v>121</v>
      </c>
      <c r="F110" s="116" t="s">
        <v>123</v>
      </c>
      <c r="G110" s="140" t="s">
        <v>124</v>
      </c>
      <c r="H110" s="141" t="s">
        <v>125</v>
      </c>
      <c r="I110" s="140" t="s">
        <v>126</v>
      </c>
      <c r="J110" s="141" t="s">
        <v>125</v>
      </c>
      <c r="K110" s="140" t="s">
        <v>1240</v>
      </c>
      <c r="L110" s="141" t="s">
        <v>1239</v>
      </c>
      <c r="M110" s="141" t="s">
        <v>1075</v>
      </c>
      <c r="N110" s="115">
        <v>414365</v>
      </c>
      <c r="O110" s="115">
        <v>481746</v>
      </c>
    </row>
    <row r="111" spans="1:15" x14ac:dyDescent="0.35">
      <c r="A111" s="112">
        <v>109</v>
      </c>
      <c r="B111" s="112">
        <v>1910912</v>
      </c>
      <c r="C111" s="113"/>
      <c r="D111" s="114">
        <v>28220</v>
      </c>
      <c r="E111" s="115" t="s">
        <v>121</v>
      </c>
      <c r="F111" s="116" t="s">
        <v>493</v>
      </c>
      <c r="G111" s="115" t="s">
        <v>494</v>
      </c>
      <c r="H111" s="116" t="s">
        <v>495</v>
      </c>
      <c r="I111" s="115" t="s">
        <v>496</v>
      </c>
      <c r="J111" s="116" t="s">
        <v>497</v>
      </c>
      <c r="K111" s="109" t="s">
        <v>109</v>
      </c>
      <c r="L111" s="116" t="s">
        <v>99</v>
      </c>
      <c r="M111" s="116">
        <v>14</v>
      </c>
      <c r="N111" s="115">
        <v>451200</v>
      </c>
      <c r="O111" s="115">
        <v>586177</v>
      </c>
    </row>
    <row r="112" spans="1:15" x14ac:dyDescent="0.35">
      <c r="A112" s="112">
        <v>110</v>
      </c>
      <c r="B112" s="112">
        <v>1990679</v>
      </c>
      <c r="C112" s="113"/>
      <c r="D112" s="114">
        <v>35367</v>
      </c>
      <c r="E112" s="115" t="s">
        <v>121</v>
      </c>
      <c r="F112" s="116" t="s">
        <v>890</v>
      </c>
      <c r="G112" s="115" t="s">
        <v>891</v>
      </c>
      <c r="H112" s="116" t="s">
        <v>892</v>
      </c>
      <c r="I112" s="115" t="s">
        <v>893</v>
      </c>
      <c r="J112" s="116" t="s">
        <v>892</v>
      </c>
      <c r="K112" s="109" t="s">
        <v>104</v>
      </c>
      <c r="L112" s="116" t="s">
        <v>105</v>
      </c>
      <c r="M112" s="116">
        <v>27</v>
      </c>
      <c r="N112" s="115">
        <v>412233</v>
      </c>
      <c r="O112" s="115">
        <v>500174</v>
      </c>
    </row>
    <row r="113" spans="1:15" x14ac:dyDescent="0.35">
      <c r="A113" s="112">
        <v>111</v>
      </c>
      <c r="B113" s="112">
        <v>2272493</v>
      </c>
      <c r="C113" s="113"/>
      <c r="D113" s="114">
        <v>106754</v>
      </c>
      <c r="E113" s="115" t="s">
        <v>127</v>
      </c>
      <c r="F113" s="116" t="s">
        <v>130</v>
      </c>
      <c r="G113" s="115" t="s">
        <v>131</v>
      </c>
      <c r="H113" s="116" t="s">
        <v>132</v>
      </c>
      <c r="I113" s="115" t="s">
        <v>195</v>
      </c>
      <c r="J113" s="116" t="s">
        <v>196</v>
      </c>
      <c r="K113" s="109" t="s">
        <v>997</v>
      </c>
      <c r="L113" s="116" t="s">
        <v>936</v>
      </c>
      <c r="M113" s="116">
        <v>28</v>
      </c>
      <c r="N113" s="115">
        <v>236642</v>
      </c>
      <c r="O113" s="115">
        <v>545824</v>
      </c>
    </row>
    <row r="114" spans="1:15" x14ac:dyDescent="0.35">
      <c r="A114" s="112">
        <v>112</v>
      </c>
      <c r="B114" s="112">
        <v>2274025</v>
      </c>
      <c r="C114" s="113"/>
      <c r="D114" s="114">
        <v>106751</v>
      </c>
      <c r="E114" s="115" t="s">
        <v>127</v>
      </c>
      <c r="F114" s="116" t="s">
        <v>130</v>
      </c>
      <c r="G114" s="115" t="s">
        <v>131</v>
      </c>
      <c r="H114" s="116" t="s">
        <v>132</v>
      </c>
      <c r="I114" s="115" t="s">
        <v>199</v>
      </c>
      <c r="J114" s="116" t="s">
        <v>200</v>
      </c>
      <c r="K114" s="109" t="s">
        <v>136</v>
      </c>
      <c r="L114" s="116" t="s">
        <v>137</v>
      </c>
      <c r="M114" s="116">
        <v>100</v>
      </c>
      <c r="N114" s="115">
        <v>236890</v>
      </c>
      <c r="O114" s="115">
        <v>543300</v>
      </c>
    </row>
    <row r="115" spans="1:15" x14ac:dyDescent="0.35">
      <c r="A115" s="112">
        <v>113</v>
      </c>
      <c r="B115" s="112">
        <v>2273354</v>
      </c>
      <c r="C115" s="113"/>
      <c r="D115" s="114">
        <v>107057</v>
      </c>
      <c r="E115" s="115" t="s">
        <v>127</v>
      </c>
      <c r="F115" s="116" t="s">
        <v>130</v>
      </c>
      <c r="G115" s="115" t="s">
        <v>131</v>
      </c>
      <c r="H115" s="116" t="s">
        <v>132</v>
      </c>
      <c r="I115" s="115" t="s">
        <v>197</v>
      </c>
      <c r="J115" s="116" t="s">
        <v>198</v>
      </c>
      <c r="K115" s="109" t="s">
        <v>109</v>
      </c>
      <c r="L115" s="116" t="s">
        <v>1050</v>
      </c>
      <c r="M115" s="116">
        <v>22</v>
      </c>
      <c r="N115" s="115">
        <v>239773</v>
      </c>
      <c r="O115" s="115">
        <v>546918</v>
      </c>
    </row>
    <row r="116" spans="1:15" x14ac:dyDescent="0.35">
      <c r="A116" s="112">
        <v>114</v>
      </c>
      <c r="B116" s="112">
        <v>2275908</v>
      </c>
      <c r="C116" s="113"/>
      <c r="D116" s="114">
        <v>118519</v>
      </c>
      <c r="E116" s="115" t="s">
        <v>127</v>
      </c>
      <c r="F116" s="116" t="s">
        <v>130</v>
      </c>
      <c r="G116" s="140" t="s">
        <v>1241</v>
      </c>
      <c r="H116" s="141" t="s">
        <v>1242</v>
      </c>
      <c r="I116" s="140" t="s">
        <v>1243</v>
      </c>
      <c r="J116" s="141" t="s">
        <v>1244</v>
      </c>
      <c r="K116" s="140" t="s">
        <v>109</v>
      </c>
      <c r="L116" s="141"/>
      <c r="M116" s="141" t="s">
        <v>1245</v>
      </c>
      <c r="N116" s="115">
        <v>253664</v>
      </c>
      <c r="O116" s="115">
        <v>594052</v>
      </c>
    </row>
    <row r="117" spans="1:15" x14ac:dyDescent="0.35">
      <c r="A117" s="112">
        <v>115</v>
      </c>
      <c r="B117" s="112">
        <v>2340970</v>
      </c>
      <c r="C117" s="113"/>
      <c r="D117" s="114">
        <v>92764</v>
      </c>
      <c r="E117" s="115" t="s">
        <v>127</v>
      </c>
      <c r="F117" s="116" t="s">
        <v>130</v>
      </c>
      <c r="G117" s="115" t="s">
        <v>499</v>
      </c>
      <c r="H117" s="116" t="s">
        <v>135</v>
      </c>
      <c r="I117" s="115" t="s">
        <v>500</v>
      </c>
      <c r="J117" s="116" t="s">
        <v>501</v>
      </c>
      <c r="K117" s="109" t="s">
        <v>502</v>
      </c>
      <c r="L117" s="116" t="s">
        <v>503</v>
      </c>
      <c r="M117" s="116">
        <v>8</v>
      </c>
      <c r="N117" s="115">
        <v>250542</v>
      </c>
      <c r="O117" s="115">
        <v>561176</v>
      </c>
    </row>
    <row r="118" spans="1:15" x14ac:dyDescent="0.35">
      <c r="A118" s="112">
        <v>116</v>
      </c>
      <c r="B118" s="112">
        <v>54784129</v>
      </c>
      <c r="C118" s="113"/>
      <c r="D118" s="114">
        <v>85857</v>
      </c>
      <c r="E118" s="115" t="s">
        <v>127</v>
      </c>
      <c r="F118" s="116" t="s">
        <v>130</v>
      </c>
      <c r="G118" s="140">
        <v>1206172</v>
      </c>
      <c r="H118" s="141" t="s">
        <v>1178</v>
      </c>
      <c r="I118" s="140" t="s">
        <v>1179</v>
      </c>
      <c r="J118" s="141" t="s">
        <v>1180</v>
      </c>
      <c r="K118" s="142" t="s">
        <v>136</v>
      </c>
      <c r="L118" s="141" t="s">
        <v>137</v>
      </c>
      <c r="M118" s="144" t="s">
        <v>1181</v>
      </c>
      <c r="N118" s="115">
        <v>255684</v>
      </c>
      <c r="O118" s="115">
        <v>564081</v>
      </c>
    </row>
    <row r="119" spans="1:15" x14ac:dyDescent="0.35">
      <c r="A119" s="112">
        <v>117</v>
      </c>
      <c r="B119" s="112">
        <v>2858327</v>
      </c>
      <c r="C119" s="113"/>
      <c r="D119" s="114">
        <v>81724</v>
      </c>
      <c r="E119" s="115" t="s">
        <v>127</v>
      </c>
      <c r="F119" s="116" t="s">
        <v>138</v>
      </c>
      <c r="G119" s="140" t="s">
        <v>504</v>
      </c>
      <c r="H119" s="141" t="s">
        <v>138</v>
      </c>
      <c r="I119" s="140" t="s">
        <v>139</v>
      </c>
      <c r="J119" s="141" t="s">
        <v>138</v>
      </c>
      <c r="K119" s="149" t="s">
        <v>1408</v>
      </c>
      <c r="L119" s="143" t="s">
        <v>1413</v>
      </c>
      <c r="M119" s="116" t="s">
        <v>1414</v>
      </c>
      <c r="N119" s="115">
        <v>243427</v>
      </c>
      <c r="O119" s="115">
        <v>567605</v>
      </c>
    </row>
    <row r="120" spans="1:15" x14ac:dyDescent="0.35">
      <c r="A120" s="112">
        <v>118</v>
      </c>
      <c r="B120" s="112">
        <v>81432437</v>
      </c>
      <c r="C120" s="113"/>
      <c r="D120" s="114">
        <v>277635</v>
      </c>
      <c r="E120" s="140" t="s">
        <v>127</v>
      </c>
      <c r="F120" s="116" t="s">
        <v>138</v>
      </c>
      <c r="G120" s="149" t="s">
        <v>1491</v>
      </c>
      <c r="H120" s="141" t="s">
        <v>138</v>
      </c>
      <c r="I120" s="149" t="s">
        <v>139</v>
      </c>
      <c r="J120" s="141" t="s">
        <v>138</v>
      </c>
      <c r="K120" s="149" t="s">
        <v>1490</v>
      </c>
      <c r="L120" s="155" t="s">
        <v>1471</v>
      </c>
      <c r="M120" s="116">
        <v>10</v>
      </c>
      <c r="N120" s="140">
        <v>237789</v>
      </c>
      <c r="O120" s="140">
        <v>564018</v>
      </c>
    </row>
    <row r="121" spans="1:15" x14ac:dyDescent="0.35">
      <c r="A121" s="112">
        <v>119</v>
      </c>
      <c r="B121" s="112">
        <v>6348764</v>
      </c>
      <c r="C121" s="113"/>
      <c r="D121" s="114">
        <v>120461</v>
      </c>
      <c r="E121" s="115" t="s">
        <v>127</v>
      </c>
      <c r="F121" s="116" t="s">
        <v>138</v>
      </c>
      <c r="G121" s="140" t="s">
        <v>504</v>
      </c>
      <c r="H121" s="141" t="s">
        <v>138</v>
      </c>
      <c r="I121" s="140" t="s">
        <v>139</v>
      </c>
      <c r="J121" s="141" t="s">
        <v>138</v>
      </c>
      <c r="K121" s="140" t="s">
        <v>1108</v>
      </c>
      <c r="L121" s="141" t="s">
        <v>1076</v>
      </c>
      <c r="M121" s="141" t="s">
        <v>1285</v>
      </c>
      <c r="N121" s="115">
        <v>238640</v>
      </c>
      <c r="O121" s="115">
        <v>560187</v>
      </c>
    </row>
    <row r="122" spans="1:15" x14ac:dyDescent="0.35">
      <c r="A122" s="112">
        <v>120</v>
      </c>
      <c r="B122" s="112">
        <v>2394257</v>
      </c>
      <c r="C122" s="113"/>
      <c r="D122" s="114">
        <v>128518</v>
      </c>
      <c r="E122" s="115" t="s">
        <v>127</v>
      </c>
      <c r="F122" s="116" t="s">
        <v>140</v>
      </c>
      <c r="G122" s="115" t="s">
        <v>507</v>
      </c>
      <c r="H122" s="116" t="s">
        <v>141</v>
      </c>
      <c r="I122" s="115" t="s">
        <v>201</v>
      </c>
      <c r="J122" s="116" t="s">
        <v>202</v>
      </c>
      <c r="K122" s="109" t="s">
        <v>109</v>
      </c>
      <c r="L122" s="116" t="s">
        <v>99</v>
      </c>
      <c r="M122" s="116">
        <v>58</v>
      </c>
      <c r="N122" s="115">
        <v>285960</v>
      </c>
      <c r="O122" s="115">
        <v>566322</v>
      </c>
    </row>
    <row r="123" spans="1:15" x14ac:dyDescent="0.35">
      <c r="A123" s="112">
        <v>121</v>
      </c>
      <c r="B123" s="112">
        <v>15754232</v>
      </c>
      <c r="C123" s="113"/>
      <c r="D123" s="114">
        <v>128518</v>
      </c>
      <c r="E123" s="115" t="s">
        <v>127</v>
      </c>
      <c r="F123" s="116" t="s">
        <v>140</v>
      </c>
      <c r="G123" s="115" t="s">
        <v>507</v>
      </c>
      <c r="H123" s="116" t="s">
        <v>141</v>
      </c>
      <c r="I123" s="115" t="s">
        <v>508</v>
      </c>
      <c r="J123" s="116" t="s">
        <v>509</v>
      </c>
      <c r="K123" s="109" t="s">
        <v>109</v>
      </c>
      <c r="L123" s="116"/>
      <c r="M123" s="116">
        <v>50</v>
      </c>
      <c r="N123" s="115">
        <v>285968</v>
      </c>
      <c r="O123" s="115">
        <v>568941</v>
      </c>
    </row>
    <row r="124" spans="1:15" x14ac:dyDescent="0.35">
      <c r="A124" s="112">
        <v>122</v>
      </c>
      <c r="B124" s="112">
        <v>2397052</v>
      </c>
      <c r="C124" s="113"/>
      <c r="D124" s="114">
        <v>86451</v>
      </c>
      <c r="E124" s="115" t="s">
        <v>127</v>
      </c>
      <c r="F124" s="116" t="s">
        <v>140</v>
      </c>
      <c r="G124" s="115" t="s">
        <v>510</v>
      </c>
      <c r="H124" s="116" t="s">
        <v>203</v>
      </c>
      <c r="I124" s="115" t="s">
        <v>204</v>
      </c>
      <c r="J124" s="116" t="s">
        <v>205</v>
      </c>
      <c r="K124" s="109" t="s">
        <v>109</v>
      </c>
      <c r="L124" s="116" t="s">
        <v>99</v>
      </c>
      <c r="M124" s="116">
        <v>9</v>
      </c>
      <c r="N124" s="115">
        <v>279228</v>
      </c>
      <c r="O124" s="115">
        <v>561778</v>
      </c>
    </row>
    <row r="125" spans="1:15" x14ac:dyDescent="0.35">
      <c r="A125" s="112">
        <v>123</v>
      </c>
      <c r="B125" s="112">
        <v>8429842</v>
      </c>
      <c r="C125" s="113"/>
      <c r="D125" s="114" t="s">
        <v>512</v>
      </c>
      <c r="E125" s="115" t="s">
        <v>127</v>
      </c>
      <c r="F125" s="116" t="s">
        <v>140</v>
      </c>
      <c r="G125" s="115" t="s">
        <v>511</v>
      </c>
      <c r="H125" s="116" t="s">
        <v>142</v>
      </c>
      <c r="I125" s="115" t="s">
        <v>513</v>
      </c>
      <c r="J125" s="116" t="s">
        <v>142</v>
      </c>
      <c r="K125" s="109" t="s">
        <v>514</v>
      </c>
      <c r="L125" s="116" t="s">
        <v>515</v>
      </c>
      <c r="M125" s="116">
        <v>10</v>
      </c>
      <c r="N125" s="115">
        <v>286541</v>
      </c>
      <c r="O125" s="115">
        <v>581580</v>
      </c>
    </row>
    <row r="126" spans="1:15" x14ac:dyDescent="0.35">
      <c r="A126" s="112">
        <v>124</v>
      </c>
      <c r="B126" s="112">
        <v>2400202</v>
      </c>
      <c r="C126" s="113"/>
      <c r="D126" s="114">
        <v>49694</v>
      </c>
      <c r="E126" s="115" t="s">
        <v>127</v>
      </c>
      <c r="F126" s="116" t="s">
        <v>140</v>
      </c>
      <c r="G126" s="115" t="s">
        <v>511</v>
      </c>
      <c r="H126" s="116" t="s">
        <v>142</v>
      </c>
      <c r="I126" s="115" t="s">
        <v>206</v>
      </c>
      <c r="J126" s="116" t="s">
        <v>207</v>
      </c>
      <c r="K126" s="109" t="s">
        <v>109</v>
      </c>
      <c r="L126" s="116" t="s">
        <v>99</v>
      </c>
      <c r="M126" s="116">
        <v>59</v>
      </c>
      <c r="N126" s="115">
        <v>286486</v>
      </c>
      <c r="O126" s="115">
        <v>586092</v>
      </c>
    </row>
    <row r="127" spans="1:15" x14ac:dyDescent="0.35">
      <c r="A127" s="112">
        <v>125</v>
      </c>
      <c r="B127" s="112">
        <v>2405666</v>
      </c>
      <c r="C127" s="113"/>
      <c r="D127" s="114">
        <v>85334</v>
      </c>
      <c r="E127" s="115" t="s">
        <v>127</v>
      </c>
      <c r="F127" s="116" t="s">
        <v>140</v>
      </c>
      <c r="G127" s="115" t="s">
        <v>516</v>
      </c>
      <c r="H127" s="116" t="s">
        <v>143</v>
      </c>
      <c r="I127" s="115" t="s">
        <v>208</v>
      </c>
      <c r="J127" s="116" t="s">
        <v>209</v>
      </c>
      <c r="K127" s="109" t="s">
        <v>109</v>
      </c>
      <c r="L127" s="116" t="s">
        <v>99</v>
      </c>
      <c r="M127" s="116">
        <v>18</v>
      </c>
      <c r="N127" s="115">
        <v>273389</v>
      </c>
      <c r="O127" s="115">
        <v>578848</v>
      </c>
    </row>
    <row r="128" spans="1:15" x14ac:dyDescent="0.35">
      <c r="A128" s="112">
        <v>126</v>
      </c>
      <c r="B128" s="112">
        <v>2406047</v>
      </c>
      <c r="C128" s="113"/>
      <c r="D128" s="114">
        <v>85331</v>
      </c>
      <c r="E128" s="115" t="s">
        <v>127</v>
      </c>
      <c r="F128" s="116" t="s">
        <v>140</v>
      </c>
      <c r="G128" s="115" t="s">
        <v>516</v>
      </c>
      <c r="H128" s="116" t="s">
        <v>143</v>
      </c>
      <c r="I128" s="115" t="s">
        <v>210</v>
      </c>
      <c r="J128" s="116" t="s">
        <v>211</v>
      </c>
      <c r="K128" s="109" t="s">
        <v>109</v>
      </c>
      <c r="L128" s="116" t="s">
        <v>99</v>
      </c>
      <c r="M128" s="116">
        <v>66</v>
      </c>
      <c r="N128" s="115">
        <v>281600</v>
      </c>
      <c r="O128" s="115">
        <v>572263</v>
      </c>
    </row>
    <row r="129" spans="1:15" x14ac:dyDescent="0.35">
      <c r="A129" s="112">
        <v>127</v>
      </c>
      <c r="B129" s="112">
        <v>2404795</v>
      </c>
      <c r="C129" s="113"/>
      <c r="D129" s="114">
        <v>85332</v>
      </c>
      <c r="E129" s="115" t="s">
        <v>127</v>
      </c>
      <c r="F129" s="116" t="s">
        <v>140</v>
      </c>
      <c r="G129" s="115" t="s">
        <v>516</v>
      </c>
      <c r="H129" s="116" t="s">
        <v>143</v>
      </c>
      <c r="I129" s="115" t="s">
        <v>517</v>
      </c>
      <c r="J129" s="116" t="s">
        <v>518</v>
      </c>
      <c r="K129" s="109" t="s">
        <v>109</v>
      </c>
      <c r="L129" s="116" t="s">
        <v>99</v>
      </c>
      <c r="M129" s="116">
        <v>110</v>
      </c>
      <c r="N129" s="115">
        <v>273343</v>
      </c>
      <c r="O129" s="115">
        <v>571897</v>
      </c>
    </row>
    <row r="130" spans="1:15" x14ac:dyDescent="0.35">
      <c r="A130" s="112">
        <v>128</v>
      </c>
      <c r="B130" s="112">
        <v>2407838</v>
      </c>
      <c r="C130" s="113"/>
      <c r="D130" s="114">
        <v>58192</v>
      </c>
      <c r="E130" s="115" t="s">
        <v>127</v>
      </c>
      <c r="F130" s="116" t="s">
        <v>140</v>
      </c>
      <c r="G130" s="115" t="s">
        <v>521</v>
      </c>
      <c r="H130" s="116" t="s">
        <v>212</v>
      </c>
      <c r="I130" s="115" t="s">
        <v>213</v>
      </c>
      <c r="J130" s="116" t="s">
        <v>214</v>
      </c>
      <c r="K130" s="109" t="s">
        <v>109</v>
      </c>
      <c r="L130" s="116" t="s">
        <v>99</v>
      </c>
      <c r="M130" s="116">
        <v>23</v>
      </c>
      <c r="N130" s="115">
        <v>280371</v>
      </c>
      <c r="O130" s="115">
        <v>590128</v>
      </c>
    </row>
    <row r="131" spans="1:15" x14ac:dyDescent="0.35">
      <c r="A131" s="112">
        <v>129</v>
      </c>
      <c r="B131" s="112">
        <v>2467915</v>
      </c>
      <c r="C131" s="113"/>
      <c r="D131" s="114">
        <v>25958</v>
      </c>
      <c r="E131" s="115" t="s">
        <v>127</v>
      </c>
      <c r="F131" s="116" t="s">
        <v>522</v>
      </c>
      <c r="G131" s="115" t="s">
        <v>523</v>
      </c>
      <c r="H131" s="116" t="s">
        <v>524</v>
      </c>
      <c r="I131" s="115" t="s">
        <v>527</v>
      </c>
      <c r="J131" s="116" t="s">
        <v>528</v>
      </c>
      <c r="K131" s="109" t="s">
        <v>109</v>
      </c>
      <c r="L131" s="116" t="s">
        <v>99</v>
      </c>
      <c r="M131" s="116">
        <v>1</v>
      </c>
      <c r="N131" s="115">
        <v>192730</v>
      </c>
      <c r="O131" s="115">
        <v>631611</v>
      </c>
    </row>
    <row r="132" spans="1:15" x14ac:dyDescent="0.35">
      <c r="A132" s="112">
        <v>130</v>
      </c>
      <c r="B132" s="112">
        <v>2466606</v>
      </c>
      <c r="C132" s="113"/>
      <c r="D132" s="114">
        <v>25940</v>
      </c>
      <c r="E132" s="115" t="s">
        <v>127</v>
      </c>
      <c r="F132" s="116" t="s">
        <v>522</v>
      </c>
      <c r="G132" s="115" t="s">
        <v>523</v>
      </c>
      <c r="H132" s="116" t="s">
        <v>524</v>
      </c>
      <c r="I132" s="115" t="s">
        <v>525</v>
      </c>
      <c r="J132" s="116" t="s">
        <v>526</v>
      </c>
      <c r="K132" s="109" t="s">
        <v>109</v>
      </c>
      <c r="L132" s="116" t="s">
        <v>99</v>
      </c>
      <c r="M132" s="116">
        <v>13</v>
      </c>
      <c r="N132" s="115">
        <v>190565</v>
      </c>
      <c r="O132" s="115">
        <v>636490</v>
      </c>
    </row>
    <row r="133" spans="1:15" x14ac:dyDescent="0.35">
      <c r="A133" s="112">
        <v>131</v>
      </c>
      <c r="B133" s="112">
        <v>2467368</v>
      </c>
      <c r="C133" s="113"/>
      <c r="D133" s="114">
        <v>27820</v>
      </c>
      <c r="E133" s="115" t="s">
        <v>127</v>
      </c>
      <c r="F133" s="116" t="s">
        <v>522</v>
      </c>
      <c r="G133" s="115" t="s">
        <v>523</v>
      </c>
      <c r="H133" s="116" t="s">
        <v>524</v>
      </c>
      <c r="I133" s="115" t="s">
        <v>894</v>
      </c>
      <c r="J133" s="116" t="s">
        <v>524</v>
      </c>
      <c r="K133" s="109" t="s">
        <v>109</v>
      </c>
      <c r="L133" s="116" t="s">
        <v>99</v>
      </c>
      <c r="M133" s="116">
        <v>162</v>
      </c>
      <c r="N133" s="115">
        <v>190464</v>
      </c>
      <c r="O133" s="115">
        <v>632200</v>
      </c>
    </row>
    <row r="134" spans="1:15" x14ac:dyDescent="0.35">
      <c r="A134" s="112">
        <v>132</v>
      </c>
      <c r="B134" s="112">
        <v>2469355</v>
      </c>
      <c r="C134" s="113"/>
      <c r="D134" s="114">
        <v>53056</v>
      </c>
      <c r="E134" s="115" t="s">
        <v>127</v>
      </c>
      <c r="F134" s="116" t="s">
        <v>522</v>
      </c>
      <c r="G134" s="115" t="s">
        <v>529</v>
      </c>
      <c r="H134" s="116" t="s">
        <v>530</v>
      </c>
      <c r="I134" s="115" t="s">
        <v>531</v>
      </c>
      <c r="J134" s="116" t="s">
        <v>532</v>
      </c>
      <c r="K134" s="109" t="s">
        <v>109</v>
      </c>
      <c r="L134" s="116" t="s">
        <v>99</v>
      </c>
      <c r="M134" s="116">
        <v>207</v>
      </c>
      <c r="N134" s="115">
        <v>207183</v>
      </c>
      <c r="O134" s="115">
        <v>631348</v>
      </c>
    </row>
    <row r="135" spans="1:15" x14ac:dyDescent="0.35">
      <c r="A135" s="112">
        <v>133</v>
      </c>
      <c r="B135" s="112">
        <v>2539721</v>
      </c>
      <c r="C135" s="113"/>
      <c r="D135" s="114">
        <v>72571</v>
      </c>
      <c r="E135" s="115" t="s">
        <v>127</v>
      </c>
      <c r="F135" s="116" t="s">
        <v>144</v>
      </c>
      <c r="G135" s="115" t="s">
        <v>895</v>
      </c>
      <c r="H135" s="116" t="s">
        <v>896</v>
      </c>
      <c r="I135" s="115" t="s">
        <v>897</v>
      </c>
      <c r="J135" s="116" t="s">
        <v>898</v>
      </c>
      <c r="K135" s="109" t="s">
        <v>109</v>
      </c>
      <c r="L135" s="116" t="s">
        <v>99</v>
      </c>
      <c r="M135" s="116">
        <v>47</v>
      </c>
      <c r="N135" s="115">
        <v>186615</v>
      </c>
      <c r="O135" s="115">
        <v>559897</v>
      </c>
    </row>
    <row r="136" spans="1:15" x14ac:dyDescent="0.35">
      <c r="A136" s="112">
        <v>134</v>
      </c>
      <c r="B136" s="112">
        <v>2609982</v>
      </c>
      <c r="C136" s="113"/>
      <c r="D136" s="114">
        <v>66208</v>
      </c>
      <c r="E136" s="115" t="s">
        <v>127</v>
      </c>
      <c r="F136" s="116" t="s">
        <v>145</v>
      </c>
      <c r="G136" s="115" t="s">
        <v>533</v>
      </c>
      <c r="H136" s="116" t="s">
        <v>146</v>
      </c>
      <c r="I136" s="115" t="s">
        <v>215</v>
      </c>
      <c r="J136" s="116" t="s">
        <v>216</v>
      </c>
      <c r="K136" s="109" t="s">
        <v>109</v>
      </c>
      <c r="L136" s="116" t="s">
        <v>99</v>
      </c>
      <c r="M136" s="116">
        <v>1</v>
      </c>
      <c r="N136" s="115">
        <v>253930</v>
      </c>
      <c r="O136" s="115">
        <v>590154</v>
      </c>
    </row>
    <row r="137" spans="1:15" x14ac:dyDescent="0.35">
      <c r="A137" s="112">
        <v>135</v>
      </c>
      <c r="B137" s="112">
        <v>2611044</v>
      </c>
      <c r="C137" s="113"/>
      <c r="D137" s="114">
        <v>63409</v>
      </c>
      <c r="E137" s="115" t="s">
        <v>127</v>
      </c>
      <c r="F137" s="116" t="s">
        <v>145</v>
      </c>
      <c r="G137" s="115" t="s">
        <v>533</v>
      </c>
      <c r="H137" s="116" t="s">
        <v>146</v>
      </c>
      <c r="I137" s="115" t="s">
        <v>217</v>
      </c>
      <c r="J137" s="116" t="s">
        <v>218</v>
      </c>
      <c r="K137" s="109" t="s">
        <v>109</v>
      </c>
      <c r="L137" s="116" t="s">
        <v>99</v>
      </c>
      <c r="M137" s="116">
        <v>44</v>
      </c>
      <c r="N137" s="115">
        <v>262609</v>
      </c>
      <c r="O137" s="115">
        <v>588392</v>
      </c>
    </row>
    <row r="138" spans="1:15" x14ac:dyDescent="0.35">
      <c r="A138" s="112">
        <v>136</v>
      </c>
      <c r="B138" s="112">
        <v>8816083</v>
      </c>
      <c r="C138" s="113"/>
      <c r="D138" s="114" t="s">
        <v>537</v>
      </c>
      <c r="E138" s="115" t="s">
        <v>127</v>
      </c>
      <c r="F138" s="116" t="s">
        <v>145</v>
      </c>
      <c r="G138" s="115" t="s">
        <v>534</v>
      </c>
      <c r="H138" s="116" t="s">
        <v>219</v>
      </c>
      <c r="I138" s="115" t="s">
        <v>220</v>
      </c>
      <c r="J138" s="116" t="s">
        <v>219</v>
      </c>
      <c r="K138" s="109" t="s">
        <v>133</v>
      </c>
      <c r="L138" s="116" t="s">
        <v>134</v>
      </c>
      <c r="M138" s="116">
        <v>43</v>
      </c>
      <c r="N138" s="115">
        <v>270190</v>
      </c>
      <c r="O138" s="115">
        <v>592256</v>
      </c>
    </row>
    <row r="139" spans="1:15" x14ac:dyDescent="0.35">
      <c r="A139" s="112">
        <v>137</v>
      </c>
      <c r="B139" s="112">
        <v>2615526</v>
      </c>
      <c r="C139" s="113"/>
      <c r="D139" s="114">
        <v>265831</v>
      </c>
      <c r="E139" s="115" t="s">
        <v>127</v>
      </c>
      <c r="F139" s="116" t="s">
        <v>145</v>
      </c>
      <c r="G139" s="115" t="s">
        <v>534</v>
      </c>
      <c r="H139" s="116" t="s">
        <v>219</v>
      </c>
      <c r="I139" s="115" t="s">
        <v>535</v>
      </c>
      <c r="J139" s="116" t="s">
        <v>536</v>
      </c>
      <c r="K139" s="109" t="s">
        <v>109</v>
      </c>
      <c r="L139" s="116" t="s">
        <v>99</v>
      </c>
      <c r="M139" s="116">
        <v>42</v>
      </c>
      <c r="N139" s="115">
        <v>266103</v>
      </c>
      <c r="O139" s="115">
        <v>590769</v>
      </c>
    </row>
    <row r="140" spans="1:15" x14ac:dyDescent="0.35">
      <c r="A140" s="112">
        <v>138</v>
      </c>
      <c r="B140" s="112">
        <v>2618459</v>
      </c>
      <c r="C140" s="113"/>
      <c r="D140" s="114">
        <v>83146</v>
      </c>
      <c r="E140" s="115" t="s">
        <v>127</v>
      </c>
      <c r="F140" s="116" t="s">
        <v>145</v>
      </c>
      <c r="G140" s="115" t="s">
        <v>538</v>
      </c>
      <c r="H140" s="116" t="s">
        <v>147</v>
      </c>
      <c r="I140" s="115" t="s">
        <v>223</v>
      </c>
      <c r="J140" s="116" t="s">
        <v>166</v>
      </c>
      <c r="K140" s="109" t="s">
        <v>109</v>
      </c>
      <c r="L140" s="116" t="s">
        <v>99</v>
      </c>
      <c r="M140" s="116">
        <v>11</v>
      </c>
      <c r="N140" s="115">
        <v>259383</v>
      </c>
      <c r="O140" s="115">
        <v>599935</v>
      </c>
    </row>
    <row r="141" spans="1:15" x14ac:dyDescent="0.35">
      <c r="A141" s="112">
        <v>139</v>
      </c>
      <c r="B141" s="112">
        <v>2618380</v>
      </c>
      <c r="C141" s="113"/>
      <c r="D141" s="114">
        <v>119121</v>
      </c>
      <c r="E141" s="115" t="s">
        <v>127</v>
      </c>
      <c r="F141" s="116" t="s">
        <v>145</v>
      </c>
      <c r="G141" s="115" t="s">
        <v>538</v>
      </c>
      <c r="H141" s="116" t="s">
        <v>147</v>
      </c>
      <c r="I141" s="115" t="s">
        <v>221</v>
      </c>
      <c r="J141" s="116" t="s">
        <v>222</v>
      </c>
      <c r="K141" s="109" t="s">
        <v>109</v>
      </c>
      <c r="L141" s="116" t="s">
        <v>99</v>
      </c>
      <c r="M141" s="116">
        <v>14</v>
      </c>
      <c r="N141" s="115">
        <v>258133</v>
      </c>
      <c r="O141" s="115">
        <v>605925</v>
      </c>
    </row>
    <row r="142" spans="1:15" x14ac:dyDescent="0.35">
      <c r="A142" s="112">
        <v>140</v>
      </c>
      <c r="B142" s="112">
        <v>2620193</v>
      </c>
      <c r="C142" s="113"/>
      <c r="D142" s="114" t="s">
        <v>539</v>
      </c>
      <c r="E142" s="115" t="s">
        <v>127</v>
      </c>
      <c r="F142" s="116" t="s">
        <v>145</v>
      </c>
      <c r="G142" s="115" t="s">
        <v>538</v>
      </c>
      <c r="H142" s="116" t="s">
        <v>147</v>
      </c>
      <c r="I142" s="115" t="s">
        <v>227</v>
      </c>
      <c r="J142" s="116" t="s">
        <v>228</v>
      </c>
      <c r="K142" s="109" t="s">
        <v>109</v>
      </c>
      <c r="L142" s="116" t="s">
        <v>99</v>
      </c>
      <c r="M142" s="116">
        <v>65</v>
      </c>
      <c r="N142" s="115">
        <v>256692</v>
      </c>
      <c r="O142" s="115">
        <v>594208</v>
      </c>
    </row>
    <row r="143" spans="1:15" x14ac:dyDescent="0.35">
      <c r="A143" s="112">
        <v>141</v>
      </c>
      <c r="B143" s="112">
        <v>2619838</v>
      </c>
      <c r="C143" s="113"/>
      <c r="D143" s="114">
        <v>66340</v>
      </c>
      <c r="E143" s="115" t="s">
        <v>127</v>
      </c>
      <c r="F143" s="116" t="s">
        <v>145</v>
      </c>
      <c r="G143" s="115" t="s">
        <v>538</v>
      </c>
      <c r="H143" s="116" t="s">
        <v>147</v>
      </c>
      <c r="I143" s="115" t="s">
        <v>224</v>
      </c>
      <c r="J143" s="116" t="s">
        <v>225</v>
      </c>
      <c r="K143" s="109" t="s">
        <v>109</v>
      </c>
      <c r="L143" s="116" t="s">
        <v>99</v>
      </c>
      <c r="M143" s="116" t="s">
        <v>226</v>
      </c>
      <c r="N143" s="115">
        <v>264079</v>
      </c>
      <c r="O143" s="115">
        <v>591755</v>
      </c>
    </row>
    <row r="144" spans="1:15" x14ac:dyDescent="0.35">
      <c r="A144" s="112">
        <v>142</v>
      </c>
      <c r="B144" s="112">
        <v>2620525</v>
      </c>
      <c r="C144" s="113"/>
      <c r="D144" s="114">
        <v>15231</v>
      </c>
      <c r="E144" s="115" t="s">
        <v>127</v>
      </c>
      <c r="F144" s="116" t="s">
        <v>145</v>
      </c>
      <c r="G144" s="115" t="s">
        <v>540</v>
      </c>
      <c r="H144" s="116" t="s">
        <v>229</v>
      </c>
      <c r="I144" s="115" t="s">
        <v>230</v>
      </c>
      <c r="J144" s="116" t="s">
        <v>231</v>
      </c>
      <c r="K144" s="109" t="s">
        <v>109</v>
      </c>
      <c r="L144" s="116" t="s">
        <v>99</v>
      </c>
      <c r="M144" s="116">
        <v>113</v>
      </c>
      <c r="N144" s="115">
        <v>265911</v>
      </c>
      <c r="O144" s="115">
        <v>583044</v>
      </c>
    </row>
    <row r="145" spans="1:15" x14ac:dyDescent="0.35">
      <c r="A145" s="112">
        <v>143</v>
      </c>
      <c r="B145" s="112">
        <v>17369317</v>
      </c>
      <c r="C145" s="113"/>
      <c r="D145" s="114">
        <v>278037</v>
      </c>
      <c r="E145" s="115" t="s">
        <v>127</v>
      </c>
      <c r="F145" s="116" t="s">
        <v>1513</v>
      </c>
      <c r="G145" s="140" t="s">
        <v>1522</v>
      </c>
      <c r="H145" s="116" t="s">
        <v>1513</v>
      </c>
      <c r="I145" s="140" t="s">
        <v>1521</v>
      </c>
      <c r="J145" s="141" t="s">
        <v>1513</v>
      </c>
      <c r="K145" s="140" t="s">
        <v>1520</v>
      </c>
      <c r="L145" s="141" t="s">
        <v>1514</v>
      </c>
      <c r="M145" s="116">
        <v>2</v>
      </c>
      <c r="N145" s="115">
        <v>239096</v>
      </c>
      <c r="O145" s="115">
        <v>640445</v>
      </c>
    </row>
    <row r="146" spans="1:15" x14ac:dyDescent="0.35">
      <c r="A146" s="112">
        <v>144</v>
      </c>
      <c r="B146" s="112">
        <v>1532647</v>
      </c>
      <c r="C146" s="113"/>
      <c r="D146" s="114">
        <v>42562</v>
      </c>
      <c r="E146" s="115" t="s">
        <v>127</v>
      </c>
      <c r="F146" s="116" t="s">
        <v>232</v>
      </c>
      <c r="G146" s="115" t="s">
        <v>542</v>
      </c>
      <c r="H146" s="116" t="s">
        <v>543</v>
      </c>
      <c r="I146" s="115" t="s">
        <v>544</v>
      </c>
      <c r="J146" s="116" t="s">
        <v>543</v>
      </c>
      <c r="K146" s="109" t="s">
        <v>545</v>
      </c>
      <c r="L146" s="116" t="s">
        <v>546</v>
      </c>
      <c r="M146" s="116">
        <v>14</v>
      </c>
      <c r="N146" s="115">
        <v>221059</v>
      </c>
      <c r="O146" s="115">
        <v>526298</v>
      </c>
    </row>
    <row r="147" spans="1:15" x14ac:dyDescent="0.35">
      <c r="A147" s="112">
        <v>145</v>
      </c>
      <c r="B147" s="112">
        <v>84441872</v>
      </c>
      <c r="C147" s="113"/>
      <c r="D147" s="114">
        <v>123225</v>
      </c>
      <c r="E147" s="115" t="s">
        <v>127</v>
      </c>
      <c r="F147" s="116" t="s">
        <v>1211</v>
      </c>
      <c r="G147" s="140" t="s">
        <v>1361</v>
      </c>
      <c r="H147" s="141" t="s">
        <v>1362</v>
      </c>
      <c r="I147" s="140" t="s">
        <v>1363</v>
      </c>
      <c r="J147" s="141" t="s">
        <v>1362</v>
      </c>
      <c r="K147" s="140" t="s">
        <v>665</v>
      </c>
      <c r="L147" s="141" t="s">
        <v>666</v>
      </c>
      <c r="M147" s="141" t="s">
        <v>1323</v>
      </c>
      <c r="N147" s="115">
        <v>242868</v>
      </c>
      <c r="O147" s="115">
        <v>586814</v>
      </c>
    </row>
    <row r="148" spans="1:15" x14ac:dyDescent="0.35">
      <c r="A148" s="112">
        <v>146</v>
      </c>
      <c r="B148" s="112">
        <v>88601689</v>
      </c>
      <c r="C148" s="113"/>
      <c r="D148" s="114">
        <v>18465</v>
      </c>
      <c r="E148" s="115" t="s">
        <v>127</v>
      </c>
      <c r="F148" s="116" t="s">
        <v>1211</v>
      </c>
      <c r="G148" s="140">
        <v>1219055</v>
      </c>
      <c r="H148" s="141" t="s">
        <v>1212</v>
      </c>
      <c r="I148" s="140" t="s">
        <v>1213</v>
      </c>
      <c r="J148" s="141" t="s">
        <v>1214</v>
      </c>
      <c r="K148" s="142">
        <v>99999</v>
      </c>
      <c r="L148" s="141"/>
      <c r="M148" s="144" t="s">
        <v>1215</v>
      </c>
      <c r="N148" s="115">
        <v>234710</v>
      </c>
      <c r="O148" s="115">
        <v>577561</v>
      </c>
    </row>
    <row r="149" spans="1:15" x14ac:dyDescent="0.35">
      <c r="A149" s="112">
        <v>147</v>
      </c>
      <c r="B149" s="112">
        <v>14653310</v>
      </c>
      <c r="C149" s="113"/>
      <c r="D149" s="114">
        <v>263757</v>
      </c>
      <c r="E149" s="115" t="s">
        <v>148</v>
      </c>
      <c r="F149" s="116" t="s">
        <v>547</v>
      </c>
      <c r="G149" s="115" t="s">
        <v>548</v>
      </c>
      <c r="H149" s="116" t="s">
        <v>549</v>
      </c>
      <c r="I149" s="115" t="s">
        <v>550</v>
      </c>
      <c r="J149" s="116" t="s">
        <v>551</v>
      </c>
      <c r="K149" s="109" t="s">
        <v>1018</v>
      </c>
      <c r="L149" s="116" t="s">
        <v>1132</v>
      </c>
      <c r="M149" s="116">
        <v>1</v>
      </c>
      <c r="N149" s="115">
        <v>442561</v>
      </c>
      <c r="O149" s="115">
        <v>665456</v>
      </c>
    </row>
    <row r="150" spans="1:15" x14ac:dyDescent="0.35">
      <c r="A150" s="112">
        <v>148</v>
      </c>
      <c r="B150" s="112">
        <v>2973784</v>
      </c>
      <c r="C150" s="113"/>
      <c r="D150" s="114">
        <v>87148</v>
      </c>
      <c r="E150" s="115" t="s">
        <v>148</v>
      </c>
      <c r="F150" s="116" t="s">
        <v>552</v>
      </c>
      <c r="G150" s="115" t="s">
        <v>553</v>
      </c>
      <c r="H150" s="116" t="s">
        <v>554</v>
      </c>
      <c r="I150" s="115" t="s">
        <v>903</v>
      </c>
      <c r="J150" s="116" t="s">
        <v>904</v>
      </c>
      <c r="K150" s="109" t="s">
        <v>109</v>
      </c>
      <c r="L150" s="116" t="s">
        <v>99</v>
      </c>
      <c r="M150" s="116">
        <v>38</v>
      </c>
      <c r="N150" s="115">
        <v>510215</v>
      </c>
      <c r="O150" s="115">
        <v>536500</v>
      </c>
    </row>
    <row r="151" spans="1:15" x14ac:dyDescent="0.35">
      <c r="A151" s="112">
        <v>149</v>
      </c>
      <c r="B151" s="112">
        <v>2971772</v>
      </c>
      <c r="C151" s="113"/>
      <c r="D151" s="114">
        <v>60148</v>
      </c>
      <c r="E151" s="115" t="s">
        <v>148</v>
      </c>
      <c r="F151" s="116" t="s">
        <v>552</v>
      </c>
      <c r="G151" s="115" t="s">
        <v>553</v>
      </c>
      <c r="H151" s="116" t="s">
        <v>554</v>
      </c>
      <c r="I151" s="115" t="s">
        <v>901</v>
      </c>
      <c r="J151" s="116" t="s">
        <v>902</v>
      </c>
      <c r="K151" s="109" t="s">
        <v>109</v>
      </c>
      <c r="L151" s="116" t="s">
        <v>99</v>
      </c>
      <c r="M151" s="116">
        <v>48</v>
      </c>
      <c r="N151" s="115">
        <v>511042</v>
      </c>
      <c r="O151" s="115">
        <v>526492</v>
      </c>
    </row>
    <row r="152" spans="1:15" x14ac:dyDescent="0.35">
      <c r="A152" s="112">
        <v>150</v>
      </c>
      <c r="B152" s="112">
        <v>2974009</v>
      </c>
      <c r="C152" s="113"/>
      <c r="D152" s="114">
        <v>60568</v>
      </c>
      <c r="E152" s="115" t="s">
        <v>148</v>
      </c>
      <c r="F152" s="116" t="s">
        <v>552</v>
      </c>
      <c r="G152" s="115" t="s">
        <v>553</v>
      </c>
      <c r="H152" s="116" t="s">
        <v>554</v>
      </c>
      <c r="I152" s="115" t="s">
        <v>555</v>
      </c>
      <c r="J152" s="116" t="s">
        <v>556</v>
      </c>
      <c r="K152" s="109" t="s">
        <v>109</v>
      </c>
      <c r="L152" s="116" t="s">
        <v>99</v>
      </c>
      <c r="M152" s="116" t="s">
        <v>557</v>
      </c>
      <c r="N152" s="115">
        <v>507087</v>
      </c>
      <c r="O152" s="115">
        <v>537777</v>
      </c>
    </row>
    <row r="153" spans="1:15" x14ac:dyDescent="0.35">
      <c r="A153" s="112">
        <v>151</v>
      </c>
      <c r="B153" s="112">
        <v>18326574</v>
      </c>
      <c r="C153" s="113"/>
      <c r="D153" s="114">
        <v>52721</v>
      </c>
      <c r="E153" s="115" t="s">
        <v>148</v>
      </c>
      <c r="F153" s="116" t="s">
        <v>1191</v>
      </c>
      <c r="G153" s="140">
        <v>1405045</v>
      </c>
      <c r="H153" s="141" t="s">
        <v>1192</v>
      </c>
      <c r="I153" s="140" t="s">
        <v>1193</v>
      </c>
      <c r="J153" s="141" t="s">
        <v>1194</v>
      </c>
      <c r="K153" s="142">
        <v>34242</v>
      </c>
      <c r="L153" s="141" t="s">
        <v>1195</v>
      </c>
      <c r="M153" s="144" t="s">
        <v>1091</v>
      </c>
      <c r="N153" s="115">
        <v>471140</v>
      </c>
      <c r="O153" s="115">
        <v>612243</v>
      </c>
    </row>
    <row r="154" spans="1:15" x14ac:dyDescent="0.35">
      <c r="A154" s="112">
        <v>152</v>
      </c>
      <c r="B154" s="112">
        <v>3036854</v>
      </c>
      <c r="C154" s="113"/>
      <c r="D154" s="114" t="s">
        <v>559</v>
      </c>
      <c r="E154" s="115" t="s">
        <v>148</v>
      </c>
      <c r="F154" s="116" t="s">
        <v>558</v>
      </c>
      <c r="G154" s="115" t="s">
        <v>560</v>
      </c>
      <c r="H154" s="116" t="s">
        <v>561</v>
      </c>
      <c r="I154" s="115" t="s">
        <v>562</v>
      </c>
      <c r="J154" s="116" t="s">
        <v>563</v>
      </c>
      <c r="K154" s="109" t="s">
        <v>109</v>
      </c>
      <c r="L154" s="116" t="s">
        <v>99</v>
      </c>
      <c r="M154" s="116">
        <v>32</v>
      </c>
      <c r="N154" s="115">
        <v>450576</v>
      </c>
      <c r="O154" s="115">
        <v>622395</v>
      </c>
    </row>
    <row r="155" spans="1:15" x14ac:dyDescent="0.35">
      <c r="A155" s="112">
        <v>153</v>
      </c>
      <c r="B155" s="112">
        <v>48339806</v>
      </c>
      <c r="C155" s="113"/>
      <c r="D155" s="114">
        <v>105426</v>
      </c>
      <c r="E155" s="115" t="s">
        <v>148</v>
      </c>
      <c r="F155" s="116" t="s">
        <v>558</v>
      </c>
      <c r="G155" s="115">
        <v>1406115</v>
      </c>
      <c r="H155" s="116" t="s">
        <v>1567</v>
      </c>
      <c r="I155" s="115" t="s">
        <v>1572</v>
      </c>
      <c r="J155" s="116" t="s">
        <v>946</v>
      </c>
      <c r="K155" s="109" t="s">
        <v>109</v>
      </c>
      <c r="L155" s="116"/>
      <c r="M155" s="116" t="s">
        <v>1570</v>
      </c>
      <c r="N155" s="115">
        <v>440300</v>
      </c>
      <c r="O155" s="115">
        <v>643310</v>
      </c>
    </row>
    <row r="156" spans="1:15" x14ac:dyDescent="0.35">
      <c r="A156" s="112">
        <v>154</v>
      </c>
      <c r="B156" s="112">
        <v>3043092</v>
      </c>
      <c r="C156" s="113"/>
      <c r="D156" s="114">
        <v>74578</v>
      </c>
      <c r="E156" s="115" t="s">
        <v>148</v>
      </c>
      <c r="F156" s="116" t="s">
        <v>564</v>
      </c>
      <c r="G156" s="115" t="s">
        <v>565</v>
      </c>
      <c r="H156" s="116" t="s">
        <v>566</v>
      </c>
      <c r="I156" s="115" t="s">
        <v>567</v>
      </c>
      <c r="J156" s="116" t="s">
        <v>568</v>
      </c>
      <c r="K156" s="109" t="s">
        <v>109</v>
      </c>
      <c r="L156" s="116" t="s">
        <v>99</v>
      </c>
      <c r="M156" s="116" t="s">
        <v>1051</v>
      </c>
      <c r="N156" s="115">
        <v>406363</v>
      </c>
      <c r="O156" s="115">
        <v>678074</v>
      </c>
    </row>
    <row r="157" spans="1:15" x14ac:dyDescent="0.35">
      <c r="A157" s="112">
        <v>155</v>
      </c>
      <c r="B157" s="112">
        <v>3060352</v>
      </c>
      <c r="C157" s="113"/>
      <c r="D157" s="114" t="s">
        <v>569</v>
      </c>
      <c r="E157" s="115" t="s">
        <v>148</v>
      </c>
      <c r="F157" s="116" t="s">
        <v>564</v>
      </c>
      <c r="G157" s="115" t="s">
        <v>570</v>
      </c>
      <c r="H157" s="116" t="s">
        <v>571</v>
      </c>
      <c r="I157" s="115" t="s">
        <v>572</v>
      </c>
      <c r="J157" s="116" t="s">
        <v>573</v>
      </c>
      <c r="K157" s="109" t="s">
        <v>109</v>
      </c>
      <c r="L157" s="116" t="s">
        <v>99</v>
      </c>
      <c r="M157" s="116">
        <v>18</v>
      </c>
      <c r="N157" s="115">
        <v>411268</v>
      </c>
      <c r="O157" s="115">
        <v>691448</v>
      </c>
    </row>
    <row r="158" spans="1:15" x14ac:dyDescent="0.35">
      <c r="A158" s="112">
        <v>156</v>
      </c>
      <c r="B158" s="112">
        <v>3326915</v>
      </c>
      <c r="C158" s="113"/>
      <c r="D158" s="114">
        <v>118779</v>
      </c>
      <c r="E158" s="115" t="s">
        <v>148</v>
      </c>
      <c r="F158" s="116" t="s">
        <v>149</v>
      </c>
      <c r="G158" s="115" t="s">
        <v>574</v>
      </c>
      <c r="H158" s="116" t="s">
        <v>428</v>
      </c>
      <c r="I158" s="115" t="s">
        <v>1040</v>
      </c>
      <c r="J158" s="116" t="s">
        <v>977</v>
      </c>
      <c r="K158" s="109" t="s">
        <v>109</v>
      </c>
      <c r="L158" s="116"/>
      <c r="M158" s="116">
        <v>3</v>
      </c>
      <c r="N158" s="115">
        <v>372232</v>
      </c>
      <c r="O158" s="115">
        <v>682888</v>
      </c>
    </row>
    <row r="159" spans="1:15" x14ac:dyDescent="0.35">
      <c r="A159" s="112">
        <v>157</v>
      </c>
      <c r="B159" s="112">
        <v>3262466</v>
      </c>
      <c r="C159" s="113"/>
      <c r="D159" s="114">
        <v>6639</v>
      </c>
      <c r="E159" s="115" t="s">
        <v>148</v>
      </c>
      <c r="F159" s="116" t="s">
        <v>575</v>
      </c>
      <c r="G159" s="115" t="s">
        <v>576</v>
      </c>
      <c r="H159" s="116" t="s">
        <v>577</v>
      </c>
      <c r="I159" s="115" t="s">
        <v>580</v>
      </c>
      <c r="J159" s="116" t="s">
        <v>581</v>
      </c>
      <c r="K159" s="109" t="s">
        <v>1001</v>
      </c>
      <c r="L159" s="116" t="s">
        <v>582</v>
      </c>
      <c r="M159" s="116">
        <v>49</v>
      </c>
      <c r="N159" s="115">
        <v>537763</v>
      </c>
      <c r="O159" s="115">
        <v>699182</v>
      </c>
    </row>
    <row r="160" spans="1:15" x14ac:dyDescent="0.35">
      <c r="A160" s="112">
        <v>158</v>
      </c>
      <c r="B160" s="112">
        <v>3261939</v>
      </c>
      <c r="C160" s="113"/>
      <c r="D160" s="114">
        <v>6642</v>
      </c>
      <c r="E160" s="115" t="s">
        <v>148</v>
      </c>
      <c r="F160" s="116" t="s">
        <v>575</v>
      </c>
      <c r="G160" s="115" t="s">
        <v>576</v>
      </c>
      <c r="H160" s="116" t="s">
        <v>577</v>
      </c>
      <c r="I160" s="115" t="s">
        <v>578</v>
      </c>
      <c r="J160" s="116" t="s">
        <v>579</v>
      </c>
      <c r="K160" s="109" t="s">
        <v>109</v>
      </c>
      <c r="L160" s="116" t="s">
        <v>99</v>
      </c>
      <c r="M160" s="116">
        <v>83</v>
      </c>
      <c r="N160" s="115">
        <v>540828</v>
      </c>
      <c r="O160" s="115">
        <v>699933</v>
      </c>
    </row>
    <row r="161" spans="1:15" x14ac:dyDescent="0.35">
      <c r="A161" s="112">
        <v>159</v>
      </c>
      <c r="B161" s="112">
        <v>10167487</v>
      </c>
      <c r="C161" s="113"/>
      <c r="D161" s="114">
        <v>131996</v>
      </c>
      <c r="E161" s="115" t="s">
        <v>148</v>
      </c>
      <c r="F161" s="116" t="s">
        <v>150</v>
      </c>
      <c r="G161" s="115" t="s">
        <v>583</v>
      </c>
      <c r="H161" s="116" t="s">
        <v>151</v>
      </c>
      <c r="I161" s="115" t="s">
        <v>244</v>
      </c>
      <c r="J161" s="116" t="s">
        <v>236</v>
      </c>
      <c r="K161" s="109" t="s">
        <v>109</v>
      </c>
      <c r="L161" s="116"/>
      <c r="M161" s="116">
        <v>23</v>
      </c>
      <c r="N161" s="115">
        <v>538827</v>
      </c>
      <c r="O161" s="115">
        <v>555202</v>
      </c>
    </row>
    <row r="162" spans="1:15" x14ac:dyDescent="0.35">
      <c r="A162" s="112">
        <v>160</v>
      </c>
      <c r="B162" s="112">
        <v>122650</v>
      </c>
      <c r="C162" s="113"/>
      <c r="D162" s="114">
        <v>273181</v>
      </c>
      <c r="E162" s="115" t="s">
        <v>148</v>
      </c>
      <c r="F162" s="116" t="s">
        <v>584</v>
      </c>
      <c r="G162" s="115" t="s">
        <v>585</v>
      </c>
      <c r="H162" s="116" t="s">
        <v>586</v>
      </c>
      <c r="I162" s="115" t="s">
        <v>587</v>
      </c>
      <c r="J162" s="116" t="s">
        <v>588</v>
      </c>
      <c r="K162" s="109" t="s">
        <v>109</v>
      </c>
      <c r="L162" s="116" t="s">
        <v>99</v>
      </c>
      <c r="M162" s="116" t="s">
        <v>589</v>
      </c>
      <c r="N162" s="115">
        <v>550886</v>
      </c>
      <c r="O162" s="115">
        <v>570346</v>
      </c>
    </row>
    <row r="163" spans="1:15" x14ac:dyDescent="0.35">
      <c r="A163" s="112">
        <v>161</v>
      </c>
      <c r="B163" s="112">
        <v>14263379</v>
      </c>
      <c r="C163" s="113"/>
      <c r="D163" s="114" t="s">
        <v>1533</v>
      </c>
      <c r="E163" s="115" t="s">
        <v>148</v>
      </c>
      <c r="F163" s="116" t="s">
        <v>974</v>
      </c>
      <c r="G163" s="140">
        <v>1422024</v>
      </c>
      <c r="H163" s="116" t="s">
        <v>1529</v>
      </c>
      <c r="I163" s="148" t="s">
        <v>1536</v>
      </c>
      <c r="J163" s="141" t="s">
        <v>1529</v>
      </c>
      <c r="K163" s="140" t="s">
        <v>112</v>
      </c>
      <c r="L163" s="141" t="s">
        <v>107</v>
      </c>
      <c r="M163" s="141" t="s">
        <v>1532</v>
      </c>
      <c r="N163" s="115">
        <v>600219</v>
      </c>
      <c r="O163" s="115">
        <v>626676</v>
      </c>
    </row>
    <row r="164" spans="1:15" x14ac:dyDescent="0.35">
      <c r="A164" s="112">
        <v>162</v>
      </c>
      <c r="B164" s="112">
        <v>28702426</v>
      </c>
      <c r="C164" s="113"/>
      <c r="D164" s="114">
        <v>123360</v>
      </c>
      <c r="E164" s="115" t="s">
        <v>148</v>
      </c>
      <c r="F164" s="116" t="s">
        <v>974</v>
      </c>
      <c r="G164" s="115" t="s">
        <v>1038</v>
      </c>
      <c r="H164" s="116" t="s">
        <v>975</v>
      </c>
      <c r="I164" s="115" t="s">
        <v>1039</v>
      </c>
      <c r="J164" s="116" t="s">
        <v>976</v>
      </c>
      <c r="K164" s="109" t="s">
        <v>109</v>
      </c>
      <c r="L164" s="116"/>
      <c r="M164" s="116" t="s">
        <v>880</v>
      </c>
      <c r="N164" s="115">
        <v>598358</v>
      </c>
      <c r="O164" s="115">
        <v>642901</v>
      </c>
    </row>
    <row r="165" spans="1:15" x14ac:dyDescent="0.35">
      <c r="A165" s="112">
        <v>163</v>
      </c>
      <c r="B165" s="112">
        <v>3484389</v>
      </c>
      <c r="C165" s="113"/>
      <c r="D165" s="114" t="s">
        <v>590</v>
      </c>
      <c r="E165" s="115" t="s">
        <v>148</v>
      </c>
      <c r="F165" s="116" t="s">
        <v>591</v>
      </c>
      <c r="G165" s="115" t="s">
        <v>592</v>
      </c>
      <c r="H165" s="116" t="s">
        <v>593</v>
      </c>
      <c r="I165" s="115" t="s">
        <v>594</v>
      </c>
      <c r="J165" s="116" t="s">
        <v>593</v>
      </c>
      <c r="K165" s="109" t="s">
        <v>595</v>
      </c>
      <c r="L165" s="116" t="s">
        <v>596</v>
      </c>
      <c r="M165" s="116">
        <v>1</v>
      </c>
      <c r="N165" s="115">
        <v>384807</v>
      </c>
      <c r="O165" s="115">
        <v>617499</v>
      </c>
    </row>
    <row r="166" spans="1:15" x14ac:dyDescent="0.35">
      <c r="A166" s="112">
        <v>164</v>
      </c>
      <c r="B166" s="112">
        <v>3485414</v>
      </c>
      <c r="C166" s="113"/>
      <c r="D166" s="114">
        <v>20233</v>
      </c>
      <c r="E166" s="115" t="s">
        <v>148</v>
      </c>
      <c r="F166" s="116" t="s">
        <v>591</v>
      </c>
      <c r="G166" s="115" t="s">
        <v>592</v>
      </c>
      <c r="H166" s="116" t="s">
        <v>593</v>
      </c>
      <c r="I166" s="115" t="s">
        <v>600</v>
      </c>
      <c r="J166" s="116" t="s">
        <v>601</v>
      </c>
      <c r="K166" s="109" t="s">
        <v>112</v>
      </c>
      <c r="L166" s="116" t="s">
        <v>107</v>
      </c>
      <c r="M166" s="116">
        <v>4</v>
      </c>
      <c r="N166" s="115">
        <v>386933</v>
      </c>
      <c r="O166" s="115">
        <v>615558</v>
      </c>
    </row>
    <row r="167" spans="1:15" x14ac:dyDescent="0.35">
      <c r="A167" s="112">
        <v>165</v>
      </c>
      <c r="B167" s="112">
        <v>3485129</v>
      </c>
      <c r="C167" s="113"/>
      <c r="D167" s="114" t="s">
        <v>597</v>
      </c>
      <c r="E167" s="115" t="s">
        <v>148</v>
      </c>
      <c r="F167" s="116" t="s">
        <v>591</v>
      </c>
      <c r="G167" s="115" t="s">
        <v>592</v>
      </c>
      <c r="H167" s="116" t="s">
        <v>593</v>
      </c>
      <c r="I167" s="115" t="s">
        <v>598</v>
      </c>
      <c r="J167" s="116" t="s">
        <v>599</v>
      </c>
      <c r="K167" s="109" t="s">
        <v>109</v>
      </c>
      <c r="L167" s="116" t="s">
        <v>99</v>
      </c>
      <c r="M167" s="116">
        <v>32</v>
      </c>
      <c r="N167" s="115">
        <v>380224</v>
      </c>
      <c r="O167" s="115">
        <v>617025</v>
      </c>
    </row>
    <row r="168" spans="1:15" x14ac:dyDescent="0.35">
      <c r="A168" s="112">
        <v>166</v>
      </c>
      <c r="B168" s="112">
        <v>3486845</v>
      </c>
      <c r="C168" s="113"/>
      <c r="D168" s="114" t="s">
        <v>602</v>
      </c>
      <c r="E168" s="115" t="s">
        <v>148</v>
      </c>
      <c r="F168" s="116" t="s">
        <v>591</v>
      </c>
      <c r="G168" s="115" t="s">
        <v>603</v>
      </c>
      <c r="H168" s="116" t="s">
        <v>604</v>
      </c>
      <c r="I168" s="115" t="s">
        <v>605</v>
      </c>
      <c r="J168" s="116" t="s">
        <v>606</v>
      </c>
      <c r="K168" s="109" t="s">
        <v>251</v>
      </c>
      <c r="L168" s="116" t="s">
        <v>103</v>
      </c>
      <c r="M168" s="116" t="s">
        <v>246</v>
      </c>
      <c r="N168" s="115">
        <v>393530</v>
      </c>
      <c r="O168" s="115">
        <v>608366</v>
      </c>
    </row>
    <row r="169" spans="1:15" x14ac:dyDescent="0.35">
      <c r="A169" s="112">
        <v>167</v>
      </c>
      <c r="B169" s="112">
        <v>3490329</v>
      </c>
      <c r="C169" s="113"/>
      <c r="D169" s="114" t="s">
        <v>607</v>
      </c>
      <c r="E169" s="115" t="s">
        <v>148</v>
      </c>
      <c r="F169" s="116" t="s">
        <v>591</v>
      </c>
      <c r="G169" s="115" t="s">
        <v>608</v>
      </c>
      <c r="H169" s="116" t="s">
        <v>609</v>
      </c>
      <c r="I169" s="115" t="s">
        <v>610</v>
      </c>
      <c r="J169" s="116" t="s">
        <v>611</v>
      </c>
      <c r="K169" s="109" t="s">
        <v>109</v>
      </c>
      <c r="L169" s="116" t="s">
        <v>99</v>
      </c>
      <c r="M169" s="116">
        <v>40</v>
      </c>
      <c r="N169" s="115">
        <v>407256</v>
      </c>
      <c r="O169" s="115">
        <v>603269</v>
      </c>
    </row>
    <row r="170" spans="1:15" x14ac:dyDescent="0.35">
      <c r="A170" s="112">
        <v>168</v>
      </c>
      <c r="B170" s="112">
        <v>27784764</v>
      </c>
      <c r="C170" s="113"/>
      <c r="D170" s="114" t="s">
        <v>1053</v>
      </c>
      <c r="E170" s="115" t="s">
        <v>148</v>
      </c>
      <c r="F170" s="116" t="s">
        <v>1060</v>
      </c>
      <c r="G170" s="115" t="s">
        <v>1129</v>
      </c>
      <c r="H170" s="116" t="s">
        <v>1065</v>
      </c>
      <c r="I170" s="115" t="s">
        <v>1122</v>
      </c>
      <c r="J170" s="116" t="s">
        <v>1071</v>
      </c>
      <c r="K170" s="109" t="s">
        <v>109</v>
      </c>
      <c r="L170" s="116" t="s">
        <v>99</v>
      </c>
      <c r="M170" s="116" t="s">
        <v>1393</v>
      </c>
      <c r="N170" s="115">
        <v>370176</v>
      </c>
      <c r="O170" s="115">
        <v>659871</v>
      </c>
    </row>
    <row r="171" spans="1:15" x14ac:dyDescent="0.35">
      <c r="A171" s="112">
        <v>169</v>
      </c>
      <c r="B171" s="112">
        <v>603391803</v>
      </c>
      <c r="C171" s="113"/>
      <c r="D171" s="114">
        <v>84324</v>
      </c>
      <c r="E171" s="115" t="s">
        <v>148</v>
      </c>
      <c r="F171" s="116" t="s">
        <v>1060</v>
      </c>
      <c r="G171" s="140" t="s">
        <v>1155</v>
      </c>
      <c r="H171" s="141" t="s">
        <v>1156</v>
      </c>
      <c r="I171" s="140" t="s">
        <v>1157</v>
      </c>
      <c r="J171" s="141" t="s">
        <v>1156</v>
      </c>
      <c r="K171" s="142" t="s">
        <v>519</v>
      </c>
      <c r="L171" s="141" t="s">
        <v>520</v>
      </c>
      <c r="M171" s="145">
        <v>5</v>
      </c>
      <c r="N171" s="115">
        <v>385636</v>
      </c>
      <c r="O171" s="115">
        <v>657205</v>
      </c>
    </row>
    <row r="172" spans="1:15" x14ac:dyDescent="0.35">
      <c r="A172" s="112">
        <v>170</v>
      </c>
      <c r="B172" s="112">
        <v>3913662</v>
      </c>
      <c r="C172" s="113"/>
      <c r="D172" s="114">
        <v>263094</v>
      </c>
      <c r="E172" s="115" t="s">
        <v>148</v>
      </c>
      <c r="F172" s="116" t="s">
        <v>1251</v>
      </c>
      <c r="G172" s="140" t="s">
        <v>1252</v>
      </c>
      <c r="H172" s="141" t="s">
        <v>1251</v>
      </c>
      <c r="I172" s="140" t="s">
        <v>1253</v>
      </c>
      <c r="J172" s="141" t="s">
        <v>1251</v>
      </c>
      <c r="K172" s="140" t="s">
        <v>1255</v>
      </c>
      <c r="L172" s="141" t="s">
        <v>1254</v>
      </c>
      <c r="M172" s="141" t="s">
        <v>1097</v>
      </c>
      <c r="N172" s="115">
        <v>482453</v>
      </c>
      <c r="O172" s="115">
        <v>724401</v>
      </c>
    </row>
    <row r="173" spans="1:15" x14ac:dyDescent="0.35">
      <c r="A173" s="112">
        <v>171</v>
      </c>
      <c r="B173" s="112">
        <v>3654679</v>
      </c>
      <c r="C173" s="113"/>
      <c r="D173" s="114">
        <v>30653</v>
      </c>
      <c r="E173" s="115" t="s">
        <v>148</v>
      </c>
      <c r="F173" s="116" t="s">
        <v>153</v>
      </c>
      <c r="G173" s="115" t="s">
        <v>612</v>
      </c>
      <c r="H173" s="116" t="s">
        <v>613</v>
      </c>
      <c r="I173" s="115" t="s">
        <v>616</v>
      </c>
      <c r="J173" s="116" t="s">
        <v>617</v>
      </c>
      <c r="K173" s="109" t="s">
        <v>109</v>
      </c>
      <c r="L173" s="116" t="s">
        <v>99</v>
      </c>
      <c r="M173" s="116">
        <v>1</v>
      </c>
      <c r="N173" s="115">
        <v>368861</v>
      </c>
      <c r="O173" s="115">
        <v>640159</v>
      </c>
    </row>
    <row r="174" spans="1:15" x14ac:dyDescent="0.35">
      <c r="A174" s="112">
        <v>172</v>
      </c>
      <c r="B174" s="112">
        <v>3653712</v>
      </c>
      <c r="C174" s="113"/>
      <c r="D174" s="114">
        <v>104013</v>
      </c>
      <c r="E174" s="115" t="s">
        <v>148</v>
      </c>
      <c r="F174" s="116" t="s">
        <v>153</v>
      </c>
      <c r="G174" s="115" t="s">
        <v>612</v>
      </c>
      <c r="H174" s="116" t="s">
        <v>613</v>
      </c>
      <c r="I174" s="115" t="s">
        <v>614</v>
      </c>
      <c r="J174" s="116" t="s">
        <v>615</v>
      </c>
      <c r="K174" s="109" t="s">
        <v>109</v>
      </c>
      <c r="L174" s="116" t="s">
        <v>99</v>
      </c>
      <c r="M174" s="116">
        <v>87</v>
      </c>
      <c r="N174" s="115">
        <v>372554</v>
      </c>
      <c r="O174" s="115">
        <v>638839</v>
      </c>
    </row>
    <row r="175" spans="1:15" x14ac:dyDescent="0.35">
      <c r="A175" s="112">
        <v>173</v>
      </c>
      <c r="B175" s="112">
        <v>3658982</v>
      </c>
      <c r="C175" s="113"/>
      <c r="D175" s="114" t="s">
        <v>986</v>
      </c>
      <c r="E175" s="115" t="s">
        <v>148</v>
      </c>
      <c r="F175" s="116" t="s">
        <v>153</v>
      </c>
      <c r="G175" s="115" t="s">
        <v>1013</v>
      </c>
      <c r="H175" s="116" t="s">
        <v>952</v>
      </c>
      <c r="I175" s="115" t="s">
        <v>1014</v>
      </c>
      <c r="J175" s="116" t="s">
        <v>952</v>
      </c>
      <c r="K175" s="109" t="s">
        <v>128</v>
      </c>
      <c r="L175" s="116" t="s">
        <v>129</v>
      </c>
      <c r="M175" s="116">
        <v>39</v>
      </c>
      <c r="N175" s="115">
        <v>373222</v>
      </c>
      <c r="O175" s="115">
        <v>629897</v>
      </c>
    </row>
    <row r="176" spans="1:15" x14ac:dyDescent="0.35">
      <c r="A176" s="112">
        <v>174</v>
      </c>
      <c r="B176" s="112">
        <v>97014791</v>
      </c>
      <c r="C176" s="113"/>
      <c r="D176" s="114">
        <v>277512</v>
      </c>
      <c r="E176" s="115" t="s">
        <v>148</v>
      </c>
      <c r="F176" s="116" t="s">
        <v>618</v>
      </c>
      <c r="G176" s="140" t="s">
        <v>619</v>
      </c>
      <c r="H176" s="141" t="s">
        <v>618</v>
      </c>
      <c r="I176" s="140" t="s">
        <v>620</v>
      </c>
      <c r="J176" s="141" t="s">
        <v>618</v>
      </c>
      <c r="K176" s="152" t="s">
        <v>1423</v>
      </c>
      <c r="L176" s="116" t="s">
        <v>1424</v>
      </c>
      <c r="M176" s="116">
        <v>28</v>
      </c>
      <c r="N176" s="115">
        <v>482055</v>
      </c>
      <c r="O176" s="115">
        <v>646444</v>
      </c>
    </row>
    <row r="177" spans="1:15" x14ac:dyDescent="0.35">
      <c r="A177" s="112">
        <v>175</v>
      </c>
      <c r="B177" s="112">
        <v>20811698</v>
      </c>
      <c r="C177" s="113"/>
      <c r="D177" s="114">
        <v>31707</v>
      </c>
      <c r="E177" s="115" t="s">
        <v>148</v>
      </c>
      <c r="F177" s="116" t="s">
        <v>618</v>
      </c>
      <c r="G177" s="140" t="s">
        <v>619</v>
      </c>
      <c r="H177" s="141" t="s">
        <v>618</v>
      </c>
      <c r="I177" s="140" t="s">
        <v>620</v>
      </c>
      <c r="J177" s="141" t="s">
        <v>618</v>
      </c>
      <c r="K177" s="140" t="s">
        <v>621</v>
      </c>
      <c r="L177" s="141" t="s">
        <v>622</v>
      </c>
      <c r="M177" s="141" t="s">
        <v>1323</v>
      </c>
      <c r="N177" s="115">
        <v>485748</v>
      </c>
      <c r="O177" s="115">
        <v>651368</v>
      </c>
    </row>
    <row r="178" spans="1:15" x14ac:dyDescent="0.35">
      <c r="A178" s="112">
        <v>176</v>
      </c>
      <c r="B178" s="112">
        <v>15422175</v>
      </c>
      <c r="C178" s="113"/>
      <c r="D178" s="114" t="s">
        <v>1425</v>
      </c>
      <c r="E178" s="115" t="s">
        <v>148</v>
      </c>
      <c r="F178" s="116" t="s">
        <v>618</v>
      </c>
      <c r="G178" s="140" t="s">
        <v>619</v>
      </c>
      <c r="H178" s="141" t="s">
        <v>618</v>
      </c>
      <c r="I178" s="140" t="s">
        <v>620</v>
      </c>
      <c r="J178" s="141" t="s">
        <v>618</v>
      </c>
      <c r="K178" s="140">
        <v>12947</v>
      </c>
      <c r="L178" s="141" t="s">
        <v>1426</v>
      </c>
      <c r="M178" s="145">
        <v>2</v>
      </c>
      <c r="N178" s="115">
        <v>489119</v>
      </c>
      <c r="O178" s="115">
        <v>635917</v>
      </c>
    </row>
    <row r="179" spans="1:15" x14ac:dyDescent="0.35">
      <c r="A179" s="112">
        <v>177</v>
      </c>
      <c r="B179" s="112">
        <v>49181540</v>
      </c>
      <c r="C179" s="113"/>
      <c r="D179" s="114">
        <v>30761</v>
      </c>
      <c r="E179" s="115" t="s">
        <v>148</v>
      </c>
      <c r="F179" s="116" t="s">
        <v>618</v>
      </c>
      <c r="G179" s="140" t="s">
        <v>619</v>
      </c>
      <c r="H179" s="141" t="s">
        <v>618</v>
      </c>
      <c r="I179" s="140" t="s">
        <v>620</v>
      </c>
      <c r="J179" s="141" t="s">
        <v>618</v>
      </c>
      <c r="K179" s="140">
        <v>17805</v>
      </c>
      <c r="L179" s="141" t="s">
        <v>1415</v>
      </c>
      <c r="M179" s="116" t="s">
        <v>1416</v>
      </c>
      <c r="N179" s="115">
        <v>476553</v>
      </c>
      <c r="O179" s="115">
        <v>641304</v>
      </c>
    </row>
    <row r="180" spans="1:15" x14ac:dyDescent="0.35">
      <c r="A180" s="112">
        <v>178</v>
      </c>
      <c r="B180" s="112">
        <v>19829679</v>
      </c>
      <c r="C180" s="113"/>
      <c r="D180" s="114">
        <v>277799</v>
      </c>
      <c r="E180" s="140" t="s">
        <v>148</v>
      </c>
      <c r="F180" s="116" t="s">
        <v>618</v>
      </c>
      <c r="G180" s="149" t="s">
        <v>619</v>
      </c>
      <c r="H180" s="141" t="s">
        <v>618</v>
      </c>
      <c r="I180" s="149" t="s">
        <v>620</v>
      </c>
      <c r="J180" s="141" t="s">
        <v>618</v>
      </c>
      <c r="K180" s="149" t="s">
        <v>1487</v>
      </c>
      <c r="L180" s="155" t="s">
        <v>1469</v>
      </c>
      <c r="M180" s="116">
        <v>7</v>
      </c>
      <c r="N180" s="140">
        <v>488972</v>
      </c>
      <c r="O180" s="140">
        <v>639768</v>
      </c>
    </row>
    <row r="181" spans="1:15" x14ac:dyDescent="0.35">
      <c r="A181" s="112">
        <v>179</v>
      </c>
      <c r="B181" s="112">
        <v>3939761</v>
      </c>
      <c r="C181" s="113"/>
      <c r="D181" s="114">
        <v>35188</v>
      </c>
      <c r="E181" s="140" t="s">
        <v>148</v>
      </c>
      <c r="F181" s="116" t="s">
        <v>618</v>
      </c>
      <c r="G181" s="149" t="s">
        <v>619</v>
      </c>
      <c r="H181" s="141" t="s">
        <v>618</v>
      </c>
      <c r="I181" s="149" t="s">
        <v>620</v>
      </c>
      <c r="J181" s="141" t="s">
        <v>618</v>
      </c>
      <c r="K181" s="140" t="s">
        <v>1543</v>
      </c>
      <c r="L181" s="141" t="s">
        <v>1539</v>
      </c>
      <c r="M181" s="116">
        <v>8</v>
      </c>
      <c r="N181" s="115">
        <v>486347</v>
      </c>
      <c r="O181" s="115">
        <v>637702</v>
      </c>
    </row>
    <row r="182" spans="1:15" x14ac:dyDescent="0.35">
      <c r="A182" s="112">
        <v>180</v>
      </c>
      <c r="B182" s="112">
        <v>52118875</v>
      </c>
      <c r="C182" s="113"/>
      <c r="D182" s="114">
        <v>277567</v>
      </c>
      <c r="E182" s="140" t="s">
        <v>148</v>
      </c>
      <c r="F182" s="116" t="s">
        <v>618</v>
      </c>
      <c r="G182" s="149" t="s">
        <v>619</v>
      </c>
      <c r="H182" s="141" t="s">
        <v>618</v>
      </c>
      <c r="I182" s="149" t="s">
        <v>620</v>
      </c>
      <c r="J182" s="141" t="s">
        <v>618</v>
      </c>
      <c r="K182" s="149" t="s">
        <v>1498</v>
      </c>
      <c r="L182" s="156" t="s">
        <v>1473</v>
      </c>
      <c r="M182" s="116">
        <v>22</v>
      </c>
      <c r="N182" s="140">
        <v>487105</v>
      </c>
      <c r="O182" s="140">
        <v>643217</v>
      </c>
    </row>
    <row r="183" spans="1:15" x14ac:dyDescent="0.35">
      <c r="A183" s="112">
        <v>181</v>
      </c>
      <c r="B183" s="112">
        <v>46314597</v>
      </c>
      <c r="C183" s="113"/>
      <c r="D183" s="114">
        <v>16905</v>
      </c>
      <c r="E183" s="115" t="s">
        <v>148</v>
      </c>
      <c r="F183" s="116" t="s">
        <v>618</v>
      </c>
      <c r="G183" s="140" t="s">
        <v>619</v>
      </c>
      <c r="H183" s="141" t="s">
        <v>618</v>
      </c>
      <c r="I183" s="140" t="s">
        <v>620</v>
      </c>
      <c r="J183" s="141" t="s">
        <v>618</v>
      </c>
      <c r="K183" s="140">
        <v>44365</v>
      </c>
      <c r="L183" s="141" t="s">
        <v>1389</v>
      </c>
      <c r="M183" s="145">
        <v>4</v>
      </c>
      <c r="N183" s="115">
        <v>488977</v>
      </c>
      <c r="O183" s="115">
        <v>631039</v>
      </c>
    </row>
    <row r="184" spans="1:15" x14ac:dyDescent="0.35">
      <c r="A184" s="112">
        <v>182</v>
      </c>
      <c r="B184" s="112">
        <v>78524724</v>
      </c>
      <c r="C184" s="113"/>
      <c r="D184" s="114">
        <v>277797</v>
      </c>
      <c r="E184" s="140" t="s">
        <v>148</v>
      </c>
      <c r="F184" s="116" t="s">
        <v>618</v>
      </c>
      <c r="G184" s="149" t="s">
        <v>619</v>
      </c>
      <c r="H184" s="141" t="s">
        <v>618</v>
      </c>
      <c r="I184" s="149" t="s">
        <v>620</v>
      </c>
      <c r="J184" s="141" t="s">
        <v>618</v>
      </c>
      <c r="K184" s="149" t="s">
        <v>1488</v>
      </c>
      <c r="L184" s="155" t="s">
        <v>1470</v>
      </c>
      <c r="M184" s="141" t="s">
        <v>1451</v>
      </c>
      <c r="N184" s="140">
        <v>490132</v>
      </c>
      <c r="O184" s="140">
        <v>634528</v>
      </c>
    </row>
    <row r="185" spans="1:15" x14ac:dyDescent="0.35">
      <c r="A185" s="112">
        <v>183</v>
      </c>
      <c r="B185" s="112">
        <v>3710738</v>
      </c>
      <c r="C185" s="113"/>
      <c r="D185" s="114">
        <v>86735</v>
      </c>
      <c r="E185" s="115" t="s">
        <v>148</v>
      </c>
      <c r="F185" s="116" t="s">
        <v>623</v>
      </c>
      <c r="G185" s="115" t="s">
        <v>624</v>
      </c>
      <c r="H185" s="116" t="s">
        <v>625</v>
      </c>
      <c r="I185" s="115" t="s">
        <v>631</v>
      </c>
      <c r="J185" s="116" t="s">
        <v>632</v>
      </c>
      <c r="K185" s="109" t="s">
        <v>109</v>
      </c>
      <c r="L185" s="116" t="s">
        <v>99</v>
      </c>
      <c r="M185" s="116">
        <v>41</v>
      </c>
      <c r="N185" s="115">
        <v>500874</v>
      </c>
      <c r="O185" s="115">
        <v>708506</v>
      </c>
    </row>
    <row r="186" spans="1:15" x14ac:dyDescent="0.35">
      <c r="A186" s="112">
        <v>184</v>
      </c>
      <c r="B186" s="112">
        <v>3710575</v>
      </c>
      <c r="C186" s="113"/>
      <c r="D186" s="114">
        <v>87532</v>
      </c>
      <c r="E186" s="115" t="s">
        <v>148</v>
      </c>
      <c r="F186" s="116" t="s">
        <v>623</v>
      </c>
      <c r="G186" s="115" t="s">
        <v>624</v>
      </c>
      <c r="H186" s="116" t="s">
        <v>625</v>
      </c>
      <c r="I186" s="115" t="s">
        <v>628</v>
      </c>
      <c r="J186" s="116" t="s">
        <v>629</v>
      </c>
      <c r="K186" s="109" t="s">
        <v>109</v>
      </c>
      <c r="L186" s="116" t="s">
        <v>99</v>
      </c>
      <c r="M186" s="116" t="s">
        <v>630</v>
      </c>
      <c r="N186" s="115">
        <v>497599</v>
      </c>
      <c r="O186" s="115">
        <v>705200</v>
      </c>
    </row>
    <row r="187" spans="1:15" x14ac:dyDescent="0.35">
      <c r="A187" s="112">
        <v>185</v>
      </c>
      <c r="B187" s="112">
        <v>3709903</v>
      </c>
      <c r="C187" s="113"/>
      <c r="D187" s="114">
        <v>87258</v>
      </c>
      <c r="E187" s="115" t="s">
        <v>148</v>
      </c>
      <c r="F187" s="116" t="s">
        <v>623</v>
      </c>
      <c r="G187" s="115" t="s">
        <v>624</v>
      </c>
      <c r="H187" s="116" t="s">
        <v>625</v>
      </c>
      <c r="I187" s="115" t="s">
        <v>626</v>
      </c>
      <c r="J187" s="116" t="s">
        <v>627</v>
      </c>
      <c r="K187" s="109" t="s">
        <v>109</v>
      </c>
      <c r="L187" s="116" t="s">
        <v>1052</v>
      </c>
      <c r="M187" s="116">
        <v>5</v>
      </c>
      <c r="N187" s="115">
        <v>505214</v>
      </c>
      <c r="O187" s="115">
        <v>707988</v>
      </c>
    </row>
    <row r="188" spans="1:15" x14ac:dyDescent="0.35">
      <c r="A188" s="112">
        <v>186</v>
      </c>
      <c r="B188" s="112">
        <v>3712626</v>
      </c>
      <c r="C188" s="113"/>
      <c r="D188" s="114">
        <v>10760</v>
      </c>
      <c r="E188" s="115" t="s">
        <v>148</v>
      </c>
      <c r="F188" s="116" t="s">
        <v>623</v>
      </c>
      <c r="G188" s="115" t="s">
        <v>633</v>
      </c>
      <c r="H188" s="116" t="s">
        <v>634</v>
      </c>
      <c r="I188" s="115" t="s">
        <v>635</v>
      </c>
      <c r="J188" s="116" t="s">
        <v>634</v>
      </c>
      <c r="K188" s="109" t="s">
        <v>104</v>
      </c>
      <c r="L188" s="116" t="s">
        <v>105</v>
      </c>
      <c r="M188" s="116">
        <v>47</v>
      </c>
      <c r="N188" s="115">
        <v>521221</v>
      </c>
      <c r="O188" s="115">
        <v>683162</v>
      </c>
    </row>
    <row r="189" spans="1:15" x14ac:dyDescent="0.35">
      <c r="A189" s="112">
        <v>187</v>
      </c>
      <c r="B189" s="112">
        <v>93858858</v>
      </c>
      <c r="C189" s="113"/>
      <c r="D189" s="114">
        <v>55835</v>
      </c>
      <c r="E189" s="115" t="s">
        <v>148</v>
      </c>
      <c r="F189" s="116" t="s">
        <v>1206</v>
      </c>
      <c r="G189" s="140" t="s">
        <v>1207</v>
      </c>
      <c r="H189" s="141" t="s">
        <v>1208</v>
      </c>
      <c r="I189" s="140" t="s">
        <v>1209</v>
      </c>
      <c r="J189" s="141" t="s">
        <v>1208</v>
      </c>
      <c r="K189" s="142">
        <v>24885</v>
      </c>
      <c r="L189" s="141" t="s">
        <v>1163</v>
      </c>
      <c r="M189" s="144" t="s">
        <v>1210</v>
      </c>
      <c r="N189" s="115">
        <v>498453</v>
      </c>
      <c r="O189" s="115">
        <v>644787</v>
      </c>
    </row>
    <row r="190" spans="1:15" x14ac:dyDescent="0.35">
      <c r="A190" s="112">
        <v>188</v>
      </c>
      <c r="B190" s="112">
        <v>91954330</v>
      </c>
      <c r="C190" s="113"/>
      <c r="D190" s="114">
        <v>277719</v>
      </c>
      <c r="E190" s="140" t="s">
        <v>148</v>
      </c>
      <c r="F190" s="116" t="s">
        <v>1206</v>
      </c>
      <c r="G190" s="149" t="s">
        <v>1510</v>
      </c>
      <c r="H190" s="141" t="s">
        <v>1462</v>
      </c>
      <c r="I190" s="149" t="s">
        <v>1509</v>
      </c>
      <c r="J190" s="141" t="s">
        <v>1462</v>
      </c>
      <c r="K190" s="149" t="s">
        <v>1508</v>
      </c>
      <c r="L190" s="155" t="s">
        <v>1497</v>
      </c>
      <c r="M190" s="116">
        <v>36</v>
      </c>
      <c r="N190" s="140">
        <v>492715</v>
      </c>
      <c r="O190" s="140">
        <v>644904</v>
      </c>
    </row>
    <row r="191" spans="1:15" x14ac:dyDescent="0.35">
      <c r="A191" s="112">
        <v>189</v>
      </c>
      <c r="B191" s="112">
        <v>3800421</v>
      </c>
      <c r="C191" s="113"/>
      <c r="D191" s="114">
        <v>4535</v>
      </c>
      <c r="E191" s="115" t="s">
        <v>148</v>
      </c>
      <c r="F191" s="116" t="s">
        <v>636</v>
      </c>
      <c r="G191" s="115" t="s">
        <v>637</v>
      </c>
      <c r="H191" s="116" t="s">
        <v>638</v>
      </c>
      <c r="I191" s="115" t="s">
        <v>639</v>
      </c>
      <c r="J191" s="116" t="s">
        <v>640</v>
      </c>
      <c r="K191" s="109" t="s">
        <v>109</v>
      </c>
      <c r="L191" s="116" t="s">
        <v>99</v>
      </c>
      <c r="M191" s="116" t="s">
        <v>641</v>
      </c>
      <c r="N191" s="115">
        <v>546666</v>
      </c>
      <c r="O191" s="115">
        <v>664172</v>
      </c>
    </row>
    <row r="192" spans="1:15" x14ac:dyDescent="0.35">
      <c r="A192" s="112">
        <v>190</v>
      </c>
      <c r="B192" s="112">
        <v>68734650</v>
      </c>
      <c r="C192" s="113"/>
      <c r="D192" s="114">
        <v>24632</v>
      </c>
      <c r="E192" s="115" t="s">
        <v>148</v>
      </c>
      <c r="F192" s="116" t="s">
        <v>642</v>
      </c>
      <c r="G192" s="140">
        <v>1436032</v>
      </c>
      <c r="H192" s="141" t="s">
        <v>1216</v>
      </c>
      <c r="I192" s="140" t="s">
        <v>1217</v>
      </c>
      <c r="J192" s="141" t="s">
        <v>1218</v>
      </c>
      <c r="K192" s="142">
        <v>99999</v>
      </c>
      <c r="L192" s="141"/>
      <c r="M192" s="144" t="s">
        <v>1219</v>
      </c>
      <c r="N192" s="115">
        <v>390747</v>
      </c>
      <c r="O192" s="115">
        <v>692865</v>
      </c>
    </row>
    <row r="193" spans="1:15" x14ac:dyDescent="0.35">
      <c r="A193" s="112">
        <v>191</v>
      </c>
      <c r="B193" s="112">
        <v>4031645</v>
      </c>
      <c r="C193" s="113"/>
      <c r="D193" s="114">
        <v>29660</v>
      </c>
      <c r="E193" s="115" t="s">
        <v>154</v>
      </c>
      <c r="F193" s="116" t="s">
        <v>498</v>
      </c>
      <c r="G193" s="115" t="s">
        <v>643</v>
      </c>
      <c r="H193" s="116" t="s">
        <v>644</v>
      </c>
      <c r="I193" s="115" t="s">
        <v>645</v>
      </c>
      <c r="J193" s="116" t="s">
        <v>644</v>
      </c>
      <c r="K193" s="109" t="s">
        <v>646</v>
      </c>
      <c r="L193" s="116" t="s">
        <v>647</v>
      </c>
      <c r="M193" s="116" t="s">
        <v>1080</v>
      </c>
      <c r="N193" s="115">
        <v>332141</v>
      </c>
      <c r="O193" s="115">
        <v>388986</v>
      </c>
    </row>
    <row r="194" spans="1:15" x14ac:dyDescent="0.35">
      <c r="A194" s="112">
        <v>192</v>
      </c>
      <c r="B194" s="112">
        <v>4050386</v>
      </c>
      <c r="C194" s="113"/>
      <c r="D194" s="114">
        <v>34830</v>
      </c>
      <c r="E194" s="115" t="s">
        <v>154</v>
      </c>
      <c r="F194" s="116" t="s">
        <v>648</v>
      </c>
      <c r="G194" s="140" t="s">
        <v>649</v>
      </c>
      <c r="H194" s="141" t="s">
        <v>650</v>
      </c>
      <c r="I194" s="140" t="s">
        <v>1256</v>
      </c>
      <c r="J194" s="141" t="s">
        <v>1257</v>
      </c>
      <c r="K194" s="140" t="s">
        <v>109</v>
      </c>
      <c r="L194" s="141"/>
      <c r="M194" s="141" t="s">
        <v>1258</v>
      </c>
      <c r="N194" s="115">
        <v>271170</v>
      </c>
      <c r="O194" s="115">
        <v>414900</v>
      </c>
    </row>
    <row r="195" spans="1:15" x14ac:dyDescent="0.35">
      <c r="A195" s="112">
        <v>193</v>
      </c>
      <c r="B195" s="112">
        <v>4054394</v>
      </c>
      <c r="C195" s="113"/>
      <c r="D195" s="114">
        <v>109316</v>
      </c>
      <c r="E195" s="115" t="s">
        <v>154</v>
      </c>
      <c r="F195" s="116" t="s">
        <v>648</v>
      </c>
      <c r="G195" s="115" t="s">
        <v>651</v>
      </c>
      <c r="H195" s="116" t="s">
        <v>652</v>
      </c>
      <c r="I195" s="115" t="s">
        <v>655</v>
      </c>
      <c r="J195" s="116" t="s">
        <v>656</v>
      </c>
      <c r="K195" s="109" t="s">
        <v>657</v>
      </c>
      <c r="L195" s="116" t="s">
        <v>658</v>
      </c>
      <c r="M195" s="116">
        <v>4</v>
      </c>
      <c r="N195" s="115">
        <v>247578</v>
      </c>
      <c r="O195" s="115">
        <v>423286</v>
      </c>
    </row>
    <row r="196" spans="1:15" x14ac:dyDescent="0.35">
      <c r="A196" s="112">
        <v>194</v>
      </c>
      <c r="B196" s="112">
        <v>4054135</v>
      </c>
      <c r="C196" s="113"/>
      <c r="D196" s="114">
        <v>28524</v>
      </c>
      <c r="E196" s="115" t="s">
        <v>154</v>
      </c>
      <c r="F196" s="116" t="s">
        <v>648</v>
      </c>
      <c r="G196" s="115" t="s">
        <v>651</v>
      </c>
      <c r="H196" s="116" t="s">
        <v>652</v>
      </c>
      <c r="I196" s="115" t="s">
        <v>653</v>
      </c>
      <c r="J196" s="116" t="s">
        <v>654</v>
      </c>
      <c r="K196" s="109" t="s">
        <v>112</v>
      </c>
      <c r="L196" s="116" t="s">
        <v>107</v>
      </c>
      <c r="M196" s="116">
        <v>6</v>
      </c>
      <c r="N196" s="115">
        <v>242895</v>
      </c>
      <c r="O196" s="115">
        <v>420480</v>
      </c>
    </row>
    <row r="197" spans="1:15" x14ac:dyDescent="0.35">
      <c r="A197" s="112">
        <v>195</v>
      </c>
      <c r="B197" s="112">
        <v>4087836</v>
      </c>
      <c r="C197" s="113"/>
      <c r="D197" s="114">
        <v>263265</v>
      </c>
      <c r="E197" s="115" t="s">
        <v>154</v>
      </c>
      <c r="F197" s="116" t="s">
        <v>1057</v>
      </c>
      <c r="G197" s="140" t="s">
        <v>1158</v>
      </c>
      <c r="H197" s="141" t="s">
        <v>1159</v>
      </c>
      <c r="I197" s="140" t="s">
        <v>1160</v>
      </c>
      <c r="J197" s="141" t="s">
        <v>1159</v>
      </c>
      <c r="K197" s="142" t="s">
        <v>1162</v>
      </c>
      <c r="L197" s="141" t="s">
        <v>1161</v>
      </c>
      <c r="M197" s="145">
        <v>10</v>
      </c>
      <c r="N197" s="115">
        <v>350613</v>
      </c>
      <c r="O197" s="115">
        <v>433130</v>
      </c>
    </row>
    <row r="198" spans="1:15" x14ac:dyDescent="0.35">
      <c r="A198" s="112">
        <v>196</v>
      </c>
      <c r="B198" s="112">
        <v>46579695</v>
      </c>
      <c r="C198" s="113"/>
      <c r="D198" s="138">
        <v>17373</v>
      </c>
      <c r="E198" s="139" t="s">
        <v>154</v>
      </c>
      <c r="F198" s="116" t="s">
        <v>155</v>
      </c>
      <c r="G198" s="115" t="s">
        <v>659</v>
      </c>
      <c r="H198" s="150" t="s">
        <v>660</v>
      </c>
      <c r="I198" s="115" t="s">
        <v>1033</v>
      </c>
      <c r="J198" s="150" t="s">
        <v>968</v>
      </c>
      <c r="K198" s="109" t="s">
        <v>109</v>
      </c>
      <c r="L198" s="150"/>
      <c r="M198" s="150" t="s">
        <v>156</v>
      </c>
      <c r="N198" s="115">
        <v>278949</v>
      </c>
      <c r="O198" s="115">
        <v>383539</v>
      </c>
    </row>
    <row r="199" spans="1:15" x14ac:dyDescent="0.35">
      <c r="A199" s="112">
        <v>197</v>
      </c>
      <c r="B199" s="112">
        <v>4141034</v>
      </c>
      <c r="C199" s="113"/>
      <c r="D199" s="114">
        <v>20315</v>
      </c>
      <c r="E199" s="115" t="s">
        <v>154</v>
      </c>
      <c r="F199" s="116" t="s">
        <v>155</v>
      </c>
      <c r="G199" s="115" t="s">
        <v>661</v>
      </c>
      <c r="H199" s="116" t="s">
        <v>662</v>
      </c>
      <c r="I199" s="115" t="s">
        <v>663</v>
      </c>
      <c r="J199" s="116" t="s">
        <v>664</v>
      </c>
      <c r="K199" s="109" t="s">
        <v>109</v>
      </c>
      <c r="L199" s="116" t="s">
        <v>99</v>
      </c>
      <c r="M199" s="116">
        <v>94</v>
      </c>
      <c r="N199" s="115">
        <v>288899</v>
      </c>
      <c r="O199" s="115">
        <v>354636</v>
      </c>
    </row>
    <row r="200" spans="1:15" x14ac:dyDescent="0.35">
      <c r="A200" s="112">
        <v>198</v>
      </c>
      <c r="B200" s="112">
        <v>16366050</v>
      </c>
      <c r="C200" s="113"/>
      <c r="D200" s="114">
        <v>130595</v>
      </c>
      <c r="E200" s="115" t="s">
        <v>154</v>
      </c>
      <c r="F200" s="116" t="s">
        <v>245</v>
      </c>
      <c r="G200" s="140" t="s">
        <v>1324</v>
      </c>
      <c r="H200" s="141" t="s">
        <v>1325</v>
      </c>
      <c r="I200" s="140" t="s">
        <v>1326</v>
      </c>
      <c r="J200" s="141" t="s">
        <v>1327</v>
      </c>
      <c r="K200" s="140">
        <v>99999</v>
      </c>
      <c r="L200" s="141"/>
      <c r="M200" s="144">
        <v>19</v>
      </c>
      <c r="N200" s="115">
        <v>359207</v>
      </c>
      <c r="O200" s="115">
        <v>454308</v>
      </c>
    </row>
    <row r="201" spans="1:15" x14ac:dyDescent="0.35">
      <c r="A201" s="112">
        <v>199</v>
      </c>
      <c r="B201" s="112">
        <v>83099774</v>
      </c>
      <c r="C201" s="113"/>
      <c r="D201" s="114">
        <v>12003</v>
      </c>
      <c r="E201" s="115" t="s">
        <v>154</v>
      </c>
      <c r="F201" s="116" t="s">
        <v>667</v>
      </c>
      <c r="G201" s="140" t="s">
        <v>668</v>
      </c>
      <c r="H201" s="141" t="s">
        <v>667</v>
      </c>
      <c r="I201" s="140" t="s">
        <v>669</v>
      </c>
      <c r="J201" s="141" t="s">
        <v>667</v>
      </c>
      <c r="K201" s="142">
        <v>11355</v>
      </c>
      <c r="L201" s="141" t="s">
        <v>1198</v>
      </c>
      <c r="M201" s="144" t="s">
        <v>1082</v>
      </c>
      <c r="N201" s="115">
        <v>312406</v>
      </c>
      <c r="O201" s="115">
        <v>423849</v>
      </c>
    </row>
    <row r="202" spans="1:15" x14ac:dyDescent="0.35">
      <c r="A202" s="112">
        <v>200</v>
      </c>
      <c r="B202" s="112">
        <v>3126394</v>
      </c>
      <c r="C202" s="113"/>
      <c r="D202" s="114">
        <v>123662</v>
      </c>
      <c r="E202" s="115" t="s">
        <v>154</v>
      </c>
      <c r="F202" s="116" t="s">
        <v>667</v>
      </c>
      <c r="G202" s="140" t="s">
        <v>668</v>
      </c>
      <c r="H202" s="141" t="s">
        <v>667</v>
      </c>
      <c r="I202" s="140" t="s">
        <v>669</v>
      </c>
      <c r="J202" s="141" t="s">
        <v>667</v>
      </c>
      <c r="K202" s="140" t="s">
        <v>1249</v>
      </c>
      <c r="L202" s="141" t="s">
        <v>1248</v>
      </c>
      <c r="M202" s="141" t="s">
        <v>1250</v>
      </c>
      <c r="N202" s="115">
        <v>306690</v>
      </c>
      <c r="O202" s="115">
        <v>429104</v>
      </c>
    </row>
    <row r="203" spans="1:15" x14ac:dyDescent="0.35">
      <c r="A203" s="112">
        <v>201</v>
      </c>
      <c r="B203" s="112">
        <v>4235245</v>
      </c>
      <c r="C203" s="113"/>
      <c r="D203" s="114">
        <v>29710</v>
      </c>
      <c r="E203" s="115" t="s">
        <v>154</v>
      </c>
      <c r="F203" s="116" t="s">
        <v>667</v>
      </c>
      <c r="G203" s="140" t="s">
        <v>668</v>
      </c>
      <c r="H203" s="141" t="s">
        <v>667</v>
      </c>
      <c r="I203" s="140" t="s">
        <v>669</v>
      </c>
      <c r="J203" s="141" t="s">
        <v>667</v>
      </c>
      <c r="K203" s="140" t="s">
        <v>1262</v>
      </c>
      <c r="L203" s="141" t="s">
        <v>1261</v>
      </c>
      <c r="M203" s="141" t="s">
        <v>1084</v>
      </c>
      <c r="N203" s="115">
        <v>310799</v>
      </c>
      <c r="O203" s="115">
        <v>424300</v>
      </c>
    </row>
    <row r="204" spans="1:15" x14ac:dyDescent="0.35">
      <c r="A204" s="112">
        <v>202</v>
      </c>
      <c r="B204" s="112">
        <v>4171535</v>
      </c>
      <c r="C204" s="113"/>
      <c r="D204" s="114">
        <v>268203</v>
      </c>
      <c r="E204" s="115" t="s">
        <v>154</v>
      </c>
      <c r="F204" s="116" t="s">
        <v>157</v>
      </c>
      <c r="G204" s="140" t="s">
        <v>670</v>
      </c>
      <c r="H204" s="141" t="s">
        <v>671</v>
      </c>
      <c r="I204" s="140" t="s">
        <v>1000</v>
      </c>
      <c r="J204" s="141" t="s">
        <v>940</v>
      </c>
      <c r="K204" s="140" t="s">
        <v>1260</v>
      </c>
      <c r="L204" s="141" t="s">
        <v>1259</v>
      </c>
      <c r="M204" s="141" t="s">
        <v>1097</v>
      </c>
      <c r="N204" s="115">
        <v>326870</v>
      </c>
      <c r="O204" s="115">
        <v>421342</v>
      </c>
    </row>
    <row r="205" spans="1:15" x14ac:dyDescent="0.35">
      <c r="A205" s="112">
        <v>203</v>
      </c>
      <c r="B205" s="112">
        <v>4193143</v>
      </c>
      <c r="C205" s="113"/>
      <c r="D205" s="114">
        <v>73523</v>
      </c>
      <c r="E205" s="115" t="s">
        <v>154</v>
      </c>
      <c r="F205" s="116" t="s">
        <v>157</v>
      </c>
      <c r="G205" s="115" t="s">
        <v>672</v>
      </c>
      <c r="H205" s="116" t="s">
        <v>248</v>
      </c>
      <c r="I205" s="115" t="s">
        <v>249</v>
      </c>
      <c r="J205" s="116" t="s">
        <v>250</v>
      </c>
      <c r="K205" s="109" t="s">
        <v>112</v>
      </c>
      <c r="L205" s="116" t="s">
        <v>107</v>
      </c>
      <c r="M205" s="116">
        <v>8</v>
      </c>
      <c r="N205" s="115">
        <v>299446</v>
      </c>
      <c r="O205" s="115">
        <v>427364</v>
      </c>
    </row>
    <row r="206" spans="1:15" x14ac:dyDescent="0.35">
      <c r="A206" s="112">
        <v>204</v>
      </c>
      <c r="B206" s="112">
        <v>83040312</v>
      </c>
      <c r="C206" s="113"/>
      <c r="D206" s="114">
        <v>6853</v>
      </c>
      <c r="E206" s="115" t="s">
        <v>154</v>
      </c>
      <c r="F206" s="116" t="s">
        <v>1058</v>
      </c>
      <c r="G206" s="140" t="s">
        <v>1355</v>
      </c>
      <c r="H206" s="141" t="s">
        <v>1356</v>
      </c>
      <c r="I206" s="140" t="s">
        <v>1357</v>
      </c>
      <c r="J206" s="141" t="s">
        <v>1356</v>
      </c>
      <c r="K206" s="140" t="s">
        <v>1359</v>
      </c>
      <c r="L206" s="141" t="s">
        <v>1358</v>
      </c>
      <c r="M206" s="141" t="s">
        <v>1360</v>
      </c>
      <c r="N206" s="115">
        <v>274187</v>
      </c>
      <c r="O206" s="115">
        <v>399433</v>
      </c>
    </row>
    <row r="207" spans="1:15" x14ac:dyDescent="0.35">
      <c r="A207" s="112">
        <v>205</v>
      </c>
      <c r="B207" s="112">
        <v>81398788</v>
      </c>
      <c r="C207" s="113"/>
      <c r="D207" s="114">
        <v>61639</v>
      </c>
      <c r="E207" s="115" t="s">
        <v>158</v>
      </c>
      <c r="F207" s="116" t="s">
        <v>673</v>
      </c>
      <c r="G207" s="115" t="s">
        <v>674</v>
      </c>
      <c r="H207" s="116" t="s">
        <v>675</v>
      </c>
      <c r="I207" s="115" t="s">
        <v>676</v>
      </c>
      <c r="J207" s="116" t="s">
        <v>675</v>
      </c>
      <c r="K207" s="109" t="s">
        <v>109</v>
      </c>
      <c r="L207" s="116"/>
      <c r="M207" s="116">
        <v>45</v>
      </c>
      <c r="N207" s="115">
        <v>160183</v>
      </c>
      <c r="O207" s="115">
        <v>768951</v>
      </c>
    </row>
    <row r="208" spans="1:15" x14ac:dyDescent="0.35">
      <c r="A208" s="112">
        <v>206</v>
      </c>
      <c r="B208" s="112">
        <v>4247086</v>
      </c>
      <c r="C208" s="113"/>
      <c r="D208" s="114">
        <v>27784</v>
      </c>
      <c r="E208" s="115" t="s">
        <v>158</v>
      </c>
      <c r="F208" s="116" t="s">
        <v>673</v>
      </c>
      <c r="G208" s="148" t="s">
        <v>1402</v>
      </c>
      <c r="H208" s="141" t="s">
        <v>1403</v>
      </c>
      <c r="I208" s="148" t="s">
        <v>1404</v>
      </c>
      <c r="J208" s="141" t="s">
        <v>1405</v>
      </c>
      <c r="K208" s="142">
        <v>99999</v>
      </c>
      <c r="L208" s="143" t="s">
        <v>99</v>
      </c>
      <c r="M208" s="116">
        <v>111</v>
      </c>
      <c r="N208" s="115">
        <v>191329</v>
      </c>
      <c r="O208" s="115">
        <v>753562</v>
      </c>
    </row>
    <row r="209" spans="1:15" x14ac:dyDescent="0.35">
      <c r="A209" s="112">
        <v>207</v>
      </c>
      <c r="B209" s="112">
        <v>4317039</v>
      </c>
      <c r="C209" s="113"/>
      <c r="D209" s="114">
        <v>50292</v>
      </c>
      <c r="E209" s="115" t="s">
        <v>158</v>
      </c>
      <c r="F209" s="116" t="s">
        <v>159</v>
      </c>
      <c r="G209" s="115" t="s">
        <v>677</v>
      </c>
      <c r="H209" s="116" t="s">
        <v>160</v>
      </c>
      <c r="I209" s="115" t="s">
        <v>924</v>
      </c>
      <c r="J209" s="116" t="s">
        <v>925</v>
      </c>
      <c r="K209" s="109" t="s">
        <v>109</v>
      </c>
      <c r="L209" s="116" t="s">
        <v>99</v>
      </c>
      <c r="M209" s="116">
        <v>54</v>
      </c>
      <c r="N209" s="115">
        <v>240198</v>
      </c>
      <c r="O209" s="115">
        <v>792510</v>
      </c>
    </row>
    <row r="210" spans="1:15" x14ac:dyDescent="0.35">
      <c r="A210" s="112">
        <v>208</v>
      </c>
      <c r="B210" s="112">
        <v>27512865</v>
      </c>
      <c r="C210" s="113"/>
      <c r="D210" s="114">
        <v>50292</v>
      </c>
      <c r="E210" s="115" t="s">
        <v>158</v>
      </c>
      <c r="F210" s="116" t="s">
        <v>159</v>
      </c>
      <c r="G210" s="115" t="s">
        <v>677</v>
      </c>
      <c r="H210" s="116" t="s">
        <v>160</v>
      </c>
      <c r="I210" s="115" t="s">
        <v>1031</v>
      </c>
      <c r="J210" s="116" t="s">
        <v>966</v>
      </c>
      <c r="K210" s="109" t="s">
        <v>109</v>
      </c>
      <c r="L210" s="116"/>
      <c r="M210" s="116">
        <v>57</v>
      </c>
      <c r="N210" s="115">
        <v>242329</v>
      </c>
      <c r="O210" s="115">
        <v>789885</v>
      </c>
    </row>
    <row r="211" spans="1:15" x14ac:dyDescent="0.35">
      <c r="A211" s="112">
        <v>209</v>
      </c>
      <c r="B211" s="112">
        <v>98416414</v>
      </c>
      <c r="C211" s="113"/>
      <c r="D211" s="114" t="s">
        <v>1054</v>
      </c>
      <c r="E211" s="115" t="s">
        <v>158</v>
      </c>
      <c r="F211" s="116" t="s">
        <v>449</v>
      </c>
      <c r="G211" s="115">
        <v>1807035</v>
      </c>
      <c r="H211" s="116" t="s">
        <v>1067</v>
      </c>
      <c r="I211" s="115" t="s">
        <v>1131</v>
      </c>
      <c r="J211" s="116" t="s">
        <v>1130</v>
      </c>
      <c r="K211" s="109">
        <v>25335</v>
      </c>
      <c r="L211" s="116" t="s">
        <v>1094</v>
      </c>
      <c r="M211" s="116" t="s">
        <v>1095</v>
      </c>
      <c r="N211" s="115">
        <v>196423</v>
      </c>
      <c r="O211" s="115">
        <v>701714</v>
      </c>
    </row>
    <row r="212" spans="1:15" x14ac:dyDescent="0.35">
      <c r="A212" s="112">
        <v>210</v>
      </c>
      <c r="B212" s="112">
        <v>4402716</v>
      </c>
      <c r="C212" s="113"/>
      <c r="D212" s="114">
        <v>103516</v>
      </c>
      <c r="E212" s="115" t="s">
        <v>158</v>
      </c>
      <c r="F212" s="116" t="s">
        <v>449</v>
      </c>
      <c r="G212" s="115" t="s">
        <v>678</v>
      </c>
      <c r="H212" s="116" t="s">
        <v>679</v>
      </c>
      <c r="I212" s="115" t="s">
        <v>680</v>
      </c>
      <c r="J212" s="116" t="s">
        <v>681</v>
      </c>
      <c r="K212" s="109" t="s">
        <v>109</v>
      </c>
      <c r="L212" s="116" t="s">
        <v>99</v>
      </c>
      <c r="M212" s="116">
        <v>25</v>
      </c>
      <c r="N212" s="115">
        <v>185450</v>
      </c>
      <c r="O212" s="115">
        <v>712263</v>
      </c>
    </row>
    <row r="213" spans="1:15" x14ac:dyDescent="0.35">
      <c r="A213" s="112">
        <v>211</v>
      </c>
      <c r="B213" s="112">
        <v>74543788</v>
      </c>
      <c r="C213" s="113"/>
      <c r="D213" s="114">
        <v>49625</v>
      </c>
      <c r="E213" s="115" t="s">
        <v>158</v>
      </c>
      <c r="F213" s="116" t="s">
        <v>682</v>
      </c>
      <c r="G213" s="115" t="s">
        <v>1026</v>
      </c>
      <c r="H213" s="116" t="s">
        <v>960</v>
      </c>
      <c r="I213" s="115" t="s">
        <v>1027</v>
      </c>
      <c r="J213" s="116" t="s">
        <v>961</v>
      </c>
      <c r="K213" s="109" t="s">
        <v>109</v>
      </c>
      <c r="L213" s="116"/>
      <c r="M213" s="116">
        <v>316</v>
      </c>
      <c r="N213" s="115">
        <v>276660</v>
      </c>
      <c r="O213" s="115">
        <v>673448</v>
      </c>
    </row>
    <row r="214" spans="1:15" x14ac:dyDescent="0.35">
      <c r="A214" s="112">
        <v>212</v>
      </c>
      <c r="B214" s="112">
        <v>4495722</v>
      </c>
      <c r="C214" s="113"/>
      <c r="D214" s="114">
        <v>23782</v>
      </c>
      <c r="E214" s="115" t="s">
        <v>158</v>
      </c>
      <c r="F214" s="116" t="s">
        <v>682</v>
      </c>
      <c r="G214" s="115" t="s">
        <v>1004</v>
      </c>
      <c r="H214" s="116" t="s">
        <v>683</v>
      </c>
      <c r="I214" s="115" t="s">
        <v>684</v>
      </c>
      <c r="J214" s="116" t="s">
        <v>685</v>
      </c>
      <c r="K214" s="109" t="s">
        <v>109</v>
      </c>
      <c r="L214" s="116"/>
      <c r="M214" s="116">
        <v>81</v>
      </c>
      <c r="N214" s="115">
        <v>271662</v>
      </c>
      <c r="O214" s="115">
        <v>662053</v>
      </c>
    </row>
    <row r="215" spans="1:15" x14ac:dyDescent="0.35">
      <c r="A215" s="112">
        <v>213</v>
      </c>
      <c r="B215" s="112">
        <v>9633185</v>
      </c>
      <c r="C215" s="113"/>
      <c r="D215" s="114">
        <v>89399</v>
      </c>
      <c r="E215" s="115" t="s">
        <v>158</v>
      </c>
      <c r="F215" s="116" t="s">
        <v>686</v>
      </c>
      <c r="G215" s="115" t="s">
        <v>915</v>
      </c>
      <c r="H215" s="116" t="s">
        <v>882</v>
      </c>
      <c r="I215" s="115" t="s">
        <v>918</v>
      </c>
      <c r="J215" s="116" t="s">
        <v>882</v>
      </c>
      <c r="K215" s="109" t="s">
        <v>109</v>
      </c>
      <c r="L215" s="116" t="s">
        <v>233</v>
      </c>
      <c r="M215" s="116">
        <v>21</v>
      </c>
      <c r="N215" s="115">
        <v>295537</v>
      </c>
      <c r="O215" s="115">
        <v>746691</v>
      </c>
    </row>
    <row r="216" spans="1:15" x14ac:dyDescent="0.35">
      <c r="A216" s="112">
        <v>214</v>
      </c>
      <c r="B216" s="112">
        <v>821856569</v>
      </c>
      <c r="C216" s="113"/>
      <c r="D216" s="114" t="s">
        <v>987</v>
      </c>
      <c r="E216" s="115" t="s">
        <v>158</v>
      </c>
      <c r="F216" s="116" t="s">
        <v>953</v>
      </c>
      <c r="G216" s="115" t="s">
        <v>1015</v>
      </c>
      <c r="H216" s="116" t="s">
        <v>1575</v>
      </c>
      <c r="I216" s="115" t="s">
        <v>1016</v>
      </c>
      <c r="J216" s="116" t="s">
        <v>954</v>
      </c>
      <c r="K216" s="109" t="s">
        <v>109</v>
      </c>
      <c r="L216" s="116"/>
      <c r="M216" s="116">
        <v>346</v>
      </c>
      <c r="N216" s="115">
        <v>232081</v>
      </c>
      <c r="O216" s="115">
        <v>736312</v>
      </c>
    </row>
    <row r="217" spans="1:15" x14ac:dyDescent="0.35">
      <c r="A217" s="112">
        <v>215</v>
      </c>
      <c r="B217" s="112">
        <v>80434457</v>
      </c>
      <c r="C217" s="113"/>
      <c r="D217" s="114">
        <v>127585</v>
      </c>
      <c r="E217" s="115" t="s">
        <v>158</v>
      </c>
      <c r="F217" s="116" t="s">
        <v>1554</v>
      </c>
      <c r="G217" s="140">
        <v>1863011</v>
      </c>
      <c r="H217" s="141" t="s">
        <v>1554</v>
      </c>
      <c r="I217" s="140" t="s">
        <v>1556</v>
      </c>
      <c r="J217" s="116" t="s">
        <v>1554</v>
      </c>
      <c r="K217" s="109" t="s">
        <v>1557</v>
      </c>
      <c r="L217" s="116" t="s">
        <v>1555</v>
      </c>
      <c r="M217" s="145">
        <v>9</v>
      </c>
      <c r="N217" s="115">
        <v>245149</v>
      </c>
      <c r="O217" s="115">
        <v>715074</v>
      </c>
    </row>
    <row r="218" spans="1:15" x14ac:dyDescent="0.35">
      <c r="A218" s="112">
        <v>216</v>
      </c>
      <c r="B218" s="112">
        <v>4778527</v>
      </c>
      <c r="C218" s="113"/>
      <c r="D218" s="114">
        <v>262289</v>
      </c>
      <c r="E218" s="115" t="s">
        <v>161</v>
      </c>
      <c r="F218" s="116" t="s">
        <v>162</v>
      </c>
      <c r="G218" s="115" t="s">
        <v>1007</v>
      </c>
      <c r="H218" s="116" t="s">
        <v>947</v>
      </c>
      <c r="I218" s="115" t="s">
        <v>1008</v>
      </c>
      <c r="J218" s="116" t="s">
        <v>947</v>
      </c>
      <c r="K218" s="109" t="s">
        <v>519</v>
      </c>
      <c r="L218" s="116" t="s">
        <v>520</v>
      </c>
      <c r="M218" s="116">
        <v>1</v>
      </c>
      <c r="N218" s="115">
        <v>612263</v>
      </c>
      <c r="O218" s="115">
        <v>785658</v>
      </c>
    </row>
    <row r="219" spans="1:15" x14ac:dyDescent="0.35">
      <c r="A219" s="112">
        <v>217</v>
      </c>
      <c r="B219" s="112">
        <v>72059921</v>
      </c>
      <c r="C219" s="113"/>
      <c r="D219" s="114">
        <v>130333</v>
      </c>
      <c r="E219" s="115" t="s">
        <v>161</v>
      </c>
      <c r="F219" s="116" t="s">
        <v>162</v>
      </c>
      <c r="G219" s="115">
        <v>2002134</v>
      </c>
      <c r="H219" s="116" t="s">
        <v>687</v>
      </c>
      <c r="I219" s="115" t="s">
        <v>688</v>
      </c>
      <c r="J219" s="116" t="s">
        <v>687</v>
      </c>
      <c r="K219" s="109">
        <v>56780</v>
      </c>
      <c r="L219" s="116" t="s">
        <v>1136</v>
      </c>
      <c r="M219" s="116">
        <v>10</v>
      </c>
      <c r="N219" s="115">
        <v>601687</v>
      </c>
      <c r="O219" s="115">
        <v>780923</v>
      </c>
    </row>
    <row r="220" spans="1:15" x14ac:dyDescent="0.35">
      <c r="A220" s="112">
        <v>218</v>
      </c>
      <c r="B220" s="112">
        <v>44967591</v>
      </c>
      <c r="C220" s="113"/>
      <c r="D220" s="114">
        <v>2746514</v>
      </c>
      <c r="E220" s="115" t="s">
        <v>161</v>
      </c>
      <c r="F220" s="116" t="s">
        <v>1059</v>
      </c>
      <c r="G220" s="140" t="s">
        <v>1113</v>
      </c>
      <c r="H220" s="141" t="s">
        <v>1059</v>
      </c>
      <c r="I220" s="140" t="s">
        <v>1123</v>
      </c>
      <c r="J220" s="141" t="s">
        <v>1059</v>
      </c>
      <c r="K220" s="140" t="s">
        <v>1564</v>
      </c>
      <c r="L220" s="141" t="s">
        <v>1563</v>
      </c>
      <c r="M220" s="145">
        <v>24</v>
      </c>
      <c r="N220" s="115">
        <v>593808</v>
      </c>
      <c r="O220" s="115">
        <v>776336</v>
      </c>
    </row>
    <row r="221" spans="1:15" x14ac:dyDescent="0.35">
      <c r="A221" s="112">
        <v>219</v>
      </c>
      <c r="B221" s="112">
        <v>21792193</v>
      </c>
      <c r="C221" s="113"/>
      <c r="D221" s="114" t="s">
        <v>1141</v>
      </c>
      <c r="E221" s="115" t="s">
        <v>161</v>
      </c>
      <c r="F221" s="116" t="s">
        <v>1059</v>
      </c>
      <c r="G221" s="140" t="s">
        <v>1113</v>
      </c>
      <c r="H221" s="141" t="s">
        <v>1059</v>
      </c>
      <c r="I221" s="140" t="s">
        <v>1123</v>
      </c>
      <c r="J221" s="141" t="s">
        <v>1059</v>
      </c>
      <c r="K221" s="140" t="s">
        <v>1388</v>
      </c>
      <c r="L221" s="141" t="s">
        <v>1387</v>
      </c>
      <c r="M221" s="141" t="s">
        <v>1390</v>
      </c>
      <c r="N221" s="115">
        <v>594304</v>
      </c>
      <c r="O221" s="115">
        <v>778654</v>
      </c>
    </row>
    <row r="222" spans="1:15" x14ac:dyDescent="0.35">
      <c r="A222" s="112">
        <v>220</v>
      </c>
      <c r="B222" s="112">
        <v>4917735</v>
      </c>
      <c r="C222" s="113"/>
      <c r="D222" s="114">
        <v>34733</v>
      </c>
      <c r="E222" s="115" t="s">
        <v>161</v>
      </c>
      <c r="F222" s="116" t="s">
        <v>689</v>
      </c>
      <c r="G222" s="140" t="s">
        <v>1267</v>
      </c>
      <c r="H222" s="141" t="s">
        <v>1268</v>
      </c>
      <c r="I222" s="140" t="s">
        <v>1269</v>
      </c>
      <c r="J222" s="141" t="s">
        <v>1268</v>
      </c>
      <c r="K222" s="140" t="s">
        <v>109</v>
      </c>
      <c r="L222" s="141"/>
      <c r="M222" s="141" t="s">
        <v>1270</v>
      </c>
      <c r="N222" s="115">
        <v>529463</v>
      </c>
      <c r="O222" s="115">
        <v>765360</v>
      </c>
    </row>
    <row r="223" spans="1:15" x14ac:dyDescent="0.35">
      <c r="A223" s="112">
        <v>221</v>
      </c>
      <c r="B223" s="112">
        <v>50340705</v>
      </c>
      <c r="C223" s="113"/>
      <c r="D223" s="114">
        <v>47650</v>
      </c>
      <c r="E223" s="115" t="s">
        <v>161</v>
      </c>
      <c r="F223" s="116" t="s">
        <v>689</v>
      </c>
      <c r="G223" s="140" t="s">
        <v>1328</v>
      </c>
      <c r="H223" s="141" t="s">
        <v>1329</v>
      </c>
      <c r="I223" s="140" t="s">
        <v>1330</v>
      </c>
      <c r="J223" s="141" t="s">
        <v>1329</v>
      </c>
      <c r="K223" s="140" t="s">
        <v>545</v>
      </c>
      <c r="L223" s="141" t="s">
        <v>546</v>
      </c>
      <c r="M223" s="141" t="s">
        <v>1078</v>
      </c>
      <c r="N223" s="115">
        <v>518631</v>
      </c>
      <c r="O223" s="115">
        <v>777579</v>
      </c>
    </row>
    <row r="224" spans="1:15" x14ac:dyDescent="0.35">
      <c r="A224" s="112">
        <v>222</v>
      </c>
      <c r="B224" s="112">
        <v>4966379</v>
      </c>
      <c r="C224" s="113"/>
      <c r="D224" s="114">
        <v>68294</v>
      </c>
      <c r="E224" s="115" t="s">
        <v>161</v>
      </c>
      <c r="F224" s="116" t="s">
        <v>163</v>
      </c>
      <c r="G224" s="140" t="s">
        <v>1271</v>
      </c>
      <c r="H224" s="141" t="s">
        <v>1272</v>
      </c>
      <c r="I224" s="140" t="s">
        <v>1273</v>
      </c>
      <c r="J224" s="141" t="s">
        <v>1272</v>
      </c>
      <c r="K224" s="140" t="s">
        <v>1275</v>
      </c>
      <c r="L224" s="141" t="s">
        <v>1274</v>
      </c>
      <c r="M224" s="141" t="s">
        <v>1074</v>
      </c>
      <c r="N224" s="115">
        <v>541829</v>
      </c>
      <c r="O224" s="115">
        <v>736234</v>
      </c>
    </row>
    <row r="225" spans="1:15" x14ac:dyDescent="0.35">
      <c r="A225" s="112">
        <v>223</v>
      </c>
      <c r="B225" s="112">
        <v>4970656</v>
      </c>
      <c r="C225" s="113"/>
      <c r="D225" s="114">
        <v>92424</v>
      </c>
      <c r="E225" s="115" t="s">
        <v>161</v>
      </c>
      <c r="F225" s="116" t="s">
        <v>163</v>
      </c>
      <c r="G225" s="115" t="s">
        <v>690</v>
      </c>
      <c r="H225" s="116" t="s">
        <v>691</v>
      </c>
      <c r="I225" s="115" t="s">
        <v>692</v>
      </c>
      <c r="J225" s="116" t="s">
        <v>693</v>
      </c>
      <c r="K225" s="109" t="s">
        <v>109</v>
      </c>
      <c r="L225" s="116" t="s">
        <v>99</v>
      </c>
      <c r="M225" s="116">
        <v>2</v>
      </c>
      <c r="N225" s="115">
        <v>547525</v>
      </c>
      <c r="O225" s="115">
        <v>734010</v>
      </c>
    </row>
    <row r="226" spans="1:15" x14ac:dyDescent="0.35">
      <c r="A226" s="112">
        <v>224</v>
      </c>
      <c r="B226" s="112">
        <v>4971577</v>
      </c>
      <c r="C226" s="113"/>
      <c r="D226" s="114">
        <v>11401</v>
      </c>
      <c r="E226" s="115" t="s">
        <v>161</v>
      </c>
      <c r="F226" s="116" t="s">
        <v>163</v>
      </c>
      <c r="G226" s="115" t="s">
        <v>694</v>
      </c>
      <c r="H226" s="116" t="s">
        <v>695</v>
      </c>
      <c r="I226" s="115" t="s">
        <v>696</v>
      </c>
      <c r="J226" s="116" t="s">
        <v>695</v>
      </c>
      <c r="K226" s="109" t="s">
        <v>252</v>
      </c>
      <c r="L226" s="116" t="s">
        <v>253</v>
      </c>
      <c r="M226" s="116">
        <v>17</v>
      </c>
      <c r="N226" s="115">
        <v>586966</v>
      </c>
      <c r="O226" s="115">
        <v>746084</v>
      </c>
    </row>
    <row r="227" spans="1:15" x14ac:dyDescent="0.35">
      <c r="A227" s="112">
        <v>225</v>
      </c>
      <c r="B227" s="112">
        <v>4972379</v>
      </c>
      <c r="C227" s="113"/>
      <c r="D227" s="114">
        <v>5572</v>
      </c>
      <c r="E227" s="115" t="s">
        <v>161</v>
      </c>
      <c r="F227" s="116" t="s">
        <v>163</v>
      </c>
      <c r="G227" s="115" t="s">
        <v>694</v>
      </c>
      <c r="H227" s="116" t="s">
        <v>695</v>
      </c>
      <c r="I227" s="115" t="s">
        <v>697</v>
      </c>
      <c r="J227" s="116" t="s">
        <v>698</v>
      </c>
      <c r="K227" s="109" t="s">
        <v>109</v>
      </c>
      <c r="L227" s="116" t="s">
        <v>99</v>
      </c>
      <c r="M227" s="116">
        <v>37</v>
      </c>
      <c r="N227" s="115">
        <v>582573</v>
      </c>
      <c r="O227" s="115">
        <v>739660</v>
      </c>
    </row>
    <row r="228" spans="1:15" x14ac:dyDescent="0.35">
      <c r="A228" s="112">
        <v>226</v>
      </c>
      <c r="B228" s="112">
        <v>4973543</v>
      </c>
      <c r="C228" s="113"/>
      <c r="D228" s="114">
        <v>13689</v>
      </c>
      <c r="E228" s="115" t="s">
        <v>161</v>
      </c>
      <c r="F228" s="116" t="s">
        <v>163</v>
      </c>
      <c r="G228" s="115" t="s">
        <v>699</v>
      </c>
      <c r="H228" s="116" t="s">
        <v>700</v>
      </c>
      <c r="I228" s="115" t="s">
        <v>701</v>
      </c>
      <c r="J228" s="116" t="s">
        <v>702</v>
      </c>
      <c r="K228" s="109" t="s">
        <v>703</v>
      </c>
      <c r="L228" s="116" t="s">
        <v>704</v>
      </c>
      <c r="M228" s="116">
        <v>1</v>
      </c>
      <c r="N228" s="115">
        <v>567804</v>
      </c>
      <c r="O228" s="115">
        <v>745158</v>
      </c>
    </row>
    <row r="229" spans="1:15" x14ac:dyDescent="0.35">
      <c r="A229" s="112">
        <v>227</v>
      </c>
      <c r="B229" s="112">
        <v>4462183</v>
      </c>
      <c r="C229" s="113"/>
      <c r="D229" s="114">
        <v>275803</v>
      </c>
      <c r="E229" s="115" t="s">
        <v>161</v>
      </c>
      <c r="F229" s="116" t="s">
        <v>163</v>
      </c>
      <c r="G229" s="140" t="s">
        <v>1263</v>
      </c>
      <c r="H229" s="141" t="s">
        <v>1264</v>
      </c>
      <c r="I229" s="140" t="s">
        <v>1265</v>
      </c>
      <c r="J229" s="141" t="s">
        <v>1266</v>
      </c>
      <c r="K229" s="140" t="s">
        <v>109</v>
      </c>
      <c r="L229" s="141"/>
      <c r="M229" s="141" t="s">
        <v>1078</v>
      </c>
      <c r="N229" s="115">
        <v>574264</v>
      </c>
      <c r="O229" s="115">
        <v>752507</v>
      </c>
    </row>
    <row r="230" spans="1:15" x14ac:dyDescent="0.35">
      <c r="A230" s="112">
        <v>228</v>
      </c>
      <c r="B230" s="112">
        <v>5046929</v>
      </c>
      <c r="C230" s="113"/>
      <c r="D230" s="114">
        <v>80939</v>
      </c>
      <c r="E230" s="115" t="s">
        <v>164</v>
      </c>
      <c r="F230" s="116" t="s">
        <v>237</v>
      </c>
      <c r="G230" s="115" t="s">
        <v>705</v>
      </c>
      <c r="H230" s="116" t="s">
        <v>706</v>
      </c>
      <c r="I230" s="115" t="s">
        <v>709</v>
      </c>
      <c r="J230" s="116" t="s">
        <v>710</v>
      </c>
      <c r="K230" s="109" t="s">
        <v>251</v>
      </c>
      <c r="L230" s="116" t="s">
        <v>103</v>
      </c>
      <c r="M230" s="116">
        <v>46</v>
      </c>
      <c r="N230" s="115">
        <v>668227</v>
      </c>
      <c r="O230" s="115">
        <v>412961</v>
      </c>
    </row>
    <row r="231" spans="1:15" x14ac:dyDescent="0.35">
      <c r="A231" s="112">
        <v>229</v>
      </c>
      <c r="B231" s="112">
        <v>5048179</v>
      </c>
      <c r="C231" s="113"/>
      <c r="D231" s="114">
        <v>64691</v>
      </c>
      <c r="E231" s="115" t="s">
        <v>164</v>
      </c>
      <c r="F231" s="116" t="s">
        <v>237</v>
      </c>
      <c r="G231" s="115" t="s">
        <v>705</v>
      </c>
      <c r="H231" s="116" t="s">
        <v>706</v>
      </c>
      <c r="I231" s="115" t="s">
        <v>711</v>
      </c>
      <c r="J231" s="116" t="s">
        <v>712</v>
      </c>
      <c r="K231" s="109" t="s">
        <v>112</v>
      </c>
      <c r="L231" s="116" t="s">
        <v>107</v>
      </c>
      <c r="M231" s="116">
        <v>7</v>
      </c>
      <c r="N231" s="115">
        <v>662368</v>
      </c>
      <c r="O231" s="115">
        <v>412033</v>
      </c>
    </row>
    <row r="232" spans="1:15" x14ac:dyDescent="0.35">
      <c r="A232" s="112">
        <v>230</v>
      </c>
      <c r="B232" s="112">
        <v>5048456</v>
      </c>
      <c r="C232" s="113"/>
      <c r="D232" s="114">
        <v>92622</v>
      </c>
      <c r="E232" s="115" t="s">
        <v>164</v>
      </c>
      <c r="F232" s="116" t="s">
        <v>237</v>
      </c>
      <c r="G232" s="115" t="s">
        <v>705</v>
      </c>
      <c r="H232" s="116" t="s">
        <v>706</v>
      </c>
      <c r="I232" s="115" t="s">
        <v>713</v>
      </c>
      <c r="J232" s="116" t="s">
        <v>714</v>
      </c>
      <c r="K232" s="109" t="s">
        <v>109</v>
      </c>
      <c r="L232" s="116" t="s">
        <v>99</v>
      </c>
      <c r="M232" s="116">
        <v>4</v>
      </c>
      <c r="N232" s="115">
        <v>682518</v>
      </c>
      <c r="O232" s="115">
        <v>412569</v>
      </c>
    </row>
    <row r="233" spans="1:15" x14ac:dyDescent="0.35">
      <c r="A233" s="112">
        <v>231</v>
      </c>
      <c r="B233" s="112">
        <v>5046624</v>
      </c>
      <c r="C233" s="113"/>
      <c r="D233" s="114">
        <v>80937</v>
      </c>
      <c r="E233" s="115" t="s">
        <v>164</v>
      </c>
      <c r="F233" s="116" t="s">
        <v>237</v>
      </c>
      <c r="G233" s="115" t="s">
        <v>705</v>
      </c>
      <c r="H233" s="116" t="s">
        <v>706</v>
      </c>
      <c r="I233" s="115" t="s">
        <v>707</v>
      </c>
      <c r="J233" s="154" t="s">
        <v>708</v>
      </c>
      <c r="K233" s="109" t="s">
        <v>109</v>
      </c>
      <c r="L233" s="116" t="s">
        <v>99</v>
      </c>
      <c r="M233" s="116">
        <v>22</v>
      </c>
      <c r="N233" s="115">
        <v>672431</v>
      </c>
      <c r="O233" s="115">
        <v>413206</v>
      </c>
    </row>
    <row r="234" spans="1:15" x14ac:dyDescent="0.35">
      <c r="A234" s="112">
        <v>232</v>
      </c>
      <c r="B234" s="112">
        <v>8602174</v>
      </c>
      <c r="C234" s="113"/>
      <c r="D234" s="114">
        <v>14463</v>
      </c>
      <c r="E234" s="115" t="s">
        <v>164</v>
      </c>
      <c r="F234" s="116" t="s">
        <v>237</v>
      </c>
      <c r="G234" s="115" t="s">
        <v>715</v>
      </c>
      <c r="H234" s="116" t="s">
        <v>238</v>
      </c>
      <c r="I234" s="115" t="s">
        <v>907</v>
      </c>
      <c r="J234" s="116" t="s">
        <v>908</v>
      </c>
      <c r="K234" s="109" t="s">
        <v>251</v>
      </c>
      <c r="L234" s="116" t="s">
        <v>103</v>
      </c>
      <c r="M234" s="116">
        <v>39</v>
      </c>
      <c r="N234" s="115">
        <v>643723</v>
      </c>
      <c r="O234" s="115">
        <v>414045</v>
      </c>
    </row>
    <row r="235" spans="1:15" x14ac:dyDescent="0.35">
      <c r="A235" s="112">
        <v>233</v>
      </c>
      <c r="B235" s="112">
        <v>5049534</v>
      </c>
      <c r="C235" s="113"/>
      <c r="D235" s="114">
        <v>11489</v>
      </c>
      <c r="E235" s="115" t="s">
        <v>164</v>
      </c>
      <c r="F235" s="116" t="s">
        <v>237</v>
      </c>
      <c r="G235" s="115" t="s">
        <v>715</v>
      </c>
      <c r="H235" s="116" t="s">
        <v>238</v>
      </c>
      <c r="I235" s="115" t="s">
        <v>905</v>
      </c>
      <c r="J235" s="116" t="s">
        <v>906</v>
      </c>
      <c r="K235" s="109" t="s">
        <v>112</v>
      </c>
      <c r="L235" s="116" t="s">
        <v>107</v>
      </c>
      <c r="M235" s="116">
        <v>1</v>
      </c>
      <c r="N235" s="115">
        <v>653326</v>
      </c>
      <c r="O235" s="115">
        <v>401982</v>
      </c>
    </row>
    <row r="236" spans="1:15" x14ac:dyDescent="0.35">
      <c r="A236" s="112">
        <v>234</v>
      </c>
      <c r="B236" s="112">
        <v>8861544</v>
      </c>
      <c r="C236" s="113"/>
      <c r="D236" s="114">
        <v>15402</v>
      </c>
      <c r="E236" s="115" t="s">
        <v>164</v>
      </c>
      <c r="F236" s="116" t="s">
        <v>237</v>
      </c>
      <c r="G236" s="115" t="s">
        <v>715</v>
      </c>
      <c r="H236" s="116" t="s">
        <v>238</v>
      </c>
      <c r="I236" s="115" t="s">
        <v>720</v>
      </c>
      <c r="J236" s="116" t="s">
        <v>721</v>
      </c>
      <c r="K236" s="109" t="s">
        <v>112</v>
      </c>
      <c r="L236" s="116" t="s">
        <v>107</v>
      </c>
      <c r="M236" s="116">
        <v>11</v>
      </c>
      <c r="N236" s="115">
        <v>649558</v>
      </c>
      <c r="O236" s="115">
        <v>413174</v>
      </c>
    </row>
    <row r="237" spans="1:15" x14ac:dyDescent="0.35">
      <c r="A237" s="112">
        <v>235</v>
      </c>
      <c r="B237" s="112">
        <v>5052192</v>
      </c>
      <c r="C237" s="113"/>
      <c r="D237" s="114">
        <v>10798</v>
      </c>
      <c r="E237" s="115" t="s">
        <v>164</v>
      </c>
      <c r="F237" s="116" t="s">
        <v>237</v>
      </c>
      <c r="G237" s="115" t="s">
        <v>715</v>
      </c>
      <c r="H237" s="116" t="s">
        <v>238</v>
      </c>
      <c r="I237" s="115" t="s">
        <v>722</v>
      </c>
      <c r="J237" s="116" t="s">
        <v>723</v>
      </c>
      <c r="K237" s="109" t="s">
        <v>112</v>
      </c>
      <c r="L237" s="116" t="s">
        <v>107</v>
      </c>
      <c r="M237" s="116">
        <v>11</v>
      </c>
      <c r="N237" s="115">
        <v>638313</v>
      </c>
      <c r="O237" s="115">
        <v>408297</v>
      </c>
    </row>
    <row r="238" spans="1:15" x14ac:dyDescent="0.35">
      <c r="A238" s="112">
        <v>236</v>
      </c>
      <c r="B238" s="112">
        <v>5052459</v>
      </c>
      <c r="C238" s="113"/>
      <c r="D238" s="114">
        <v>15404</v>
      </c>
      <c r="E238" s="115" t="s">
        <v>164</v>
      </c>
      <c r="F238" s="116" t="s">
        <v>237</v>
      </c>
      <c r="G238" s="115" t="s">
        <v>715</v>
      </c>
      <c r="H238" s="116" t="s">
        <v>238</v>
      </c>
      <c r="I238" s="115" t="s">
        <v>724</v>
      </c>
      <c r="J238" s="116" t="s">
        <v>725</v>
      </c>
      <c r="K238" s="109" t="s">
        <v>112</v>
      </c>
      <c r="L238" s="116" t="s">
        <v>107</v>
      </c>
      <c r="M238" s="116">
        <v>11</v>
      </c>
      <c r="N238" s="115">
        <v>667466</v>
      </c>
      <c r="O238" s="115">
        <v>401611</v>
      </c>
    </row>
    <row r="239" spans="1:15" x14ac:dyDescent="0.35">
      <c r="A239" s="112">
        <v>237</v>
      </c>
      <c r="B239" s="112">
        <v>8496152</v>
      </c>
      <c r="C239" s="113"/>
      <c r="D239" s="114">
        <v>10799</v>
      </c>
      <c r="E239" s="115" t="s">
        <v>164</v>
      </c>
      <c r="F239" s="116" t="s">
        <v>237</v>
      </c>
      <c r="G239" s="115" t="s">
        <v>715</v>
      </c>
      <c r="H239" s="116" t="s">
        <v>238</v>
      </c>
      <c r="I239" s="115" t="s">
        <v>716</v>
      </c>
      <c r="J239" s="116" t="s">
        <v>717</v>
      </c>
      <c r="K239" s="109" t="s">
        <v>109</v>
      </c>
      <c r="L239" s="116" t="s">
        <v>99</v>
      </c>
      <c r="M239" s="116">
        <v>49</v>
      </c>
      <c r="N239" s="115">
        <v>654230</v>
      </c>
      <c r="O239" s="115">
        <v>410187</v>
      </c>
    </row>
    <row r="240" spans="1:15" x14ac:dyDescent="0.35">
      <c r="A240" s="112">
        <v>238</v>
      </c>
      <c r="B240" s="112">
        <v>8103384</v>
      </c>
      <c r="C240" s="113"/>
      <c r="D240" s="114">
        <v>10796</v>
      </c>
      <c r="E240" s="115" t="s">
        <v>164</v>
      </c>
      <c r="F240" s="116" t="s">
        <v>237</v>
      </c>
      <c r="G240" s="115" t="s">
        <v>715</v>
      </c>
      <c r="H240" s="116" t="s">
        <v>238</v>
      </c>
      <c r="I240" s="115" t="s">
        <v>718</v>
      </c>
      <c r="J240" s="116" t="s">
        <v>719</v>
      </c>
      <c r="K240" s="109" t="s">
        <v>109</v>
      </c>
      <c r="L240" s="116" t="s">
        <v>99</v>
      </c>
      <c r="M240" s="116">
        <v>55</v>
      </c>
      <c r="N240" s="115">
        <v>645717</v>
      </c>
      <c r="O240" s="115">
        <v>402947</v>
      </c>
    </row>
    <row r="241" spans="1:15" x14ac:dyDescent="0.35">
      <c r="A241" s="112">
        <v>239</v>
      </c>
      <c r="B241" s="112">
        <v>5061240</v>
      </c>
      <c r="C241" s="113"/>
      <c r="D241" s="114" t="s">
        <v>726</v>
      </c>
      <c r="E241" s="115" t="s">
        <v>164</v>
      </c>
      <c r="F241" s="116" t="s">
        <v>727</v>
      </c>
      <c r="G241" s="115" t="s">
        <v>728</v>
      </c>
      <c r="H241" s="116" t="s">
        <v>729</v>
      </c>
      <c r="I241" s="115" t="s">
        <v>730</v>
      </c>
      <c r="J241" s="116" t="s">
        <v>729</v>
      </c>
      <c r="K241" s="109" t="s">
        <v>491</v>
      </c>
      <c r="L241" s="116" t="s">
        <v>492</v>
      </c>
      <c r="M241" s="116">
        <v>2</v>
      </c>
      <c r="N241" s="115">
        <v>648150</v>
      </c>
      <c r="O241" s="115">
        <v>364617</v>
      </c>
    </row>
    <row r="242" spans="1:15" x14ac:dyDescent="0.35">
      <c r="A242" s="112">
        <v>240</v>
      </c>
      <c r="B242" s="112">
        <v>5064072</v>
      </c>
      <c r="C242" s="113"/>
      <c r="D242" s="114">
        <v>55769</v>
      </c>
      <c r="E242" s="115" t="s">
        <v>164</v>
      </c>
      <c r="F242" s="116" t="s">
        <v>727</v>
      </c>
      <c r="G242" s="115" t="s">
        <v>731</v>
      </c>
      <c r="H242" s="116" t="s">
        <v>732</v>
      </c>
      <c r="I242" s="115" t="s">
        <v>733</v>
      </c>
      <c r="J242" s="116" t="s">
        <v>734</v>
      </c>
      <c r="K242" s="109" t="s">
        <v>112</v>
      </c>
      <c r="L242" s="116" t="s">
        <v>107</v>
      </c>
      <c r="M242" s="116">
        <v>9</v>
      </c>
      <c r="N242" s="115">
        <v>640169</v>
      </c>
      <c r="O242" s="115">
        <v>397878</v>
      </c>
    </row>
    <row r="243" spans="1:15" x14ac:dyDescent="0.35">
      <c r="A243" s="112">
        <v>241</v>
      </c>
      <c r="B243" s="112">
        <v>77159174</v>
      </c>
      <c r="C243" s="113"/>
      <c r="D243" s="114">
        <v>43412</v>
      </c>
      <c r="E243" s="140" t="s">
        <v>164</v>
      </c>
      <c r="F243" s="116" t="s">
        <v>1544</v>
      </c>
      <c r="G243" s="140">
        <v>2261011</v>
      </c>
      <c r="H243" s="116" t="s">
        <v>1544</v>
      </c>
      <c r="I243" s="149" t="s">
        <v>1546</v>
      </c>
      <c r="J243" s="116" t="s">
        <v>1544</v>
      </c>
      <c r="K243" s="140" t="s">
        <v>1547</v>
      </c>
      <c r="L243" s="116" t="s">
        <v>1545</v>
      </c>
      <c r="M243" s="116">
        <v>2</v>
      </c>
      <c r="N243" s="115">
        <v>725262</v>
      </c>
      <c r="O243" s="115">
        <v>473711</v>
      </c>
    </row>
    <row r="244" spans="1:15" x14ac:dyDescent="0.35">
      <c r="A244" s="112">
        <v>242</v>
      </c>
      <c r="B244" s="112">
        <v>385902829</v>
      </c>
      <c r="C244" s="113"/>
      <c r="D244" s="114">
        <v>113769</v>
      </c>
      <c r="E244" s="115" t="s">
        <v>164</v>
      </c>
      <c r="F244" s="116" t="s">
        <v>735</v>
      </c>
      <c r="G244" s="115" t="s">
        <v>736</v>
      </c>
      <c r="H244" s="116" t="s">
        <v>737</v>
      </c>
      <c r="I244" s="115" t="s">
        <v>738</v>
      </c>
      <c r="J244" s="116" t="s">
        <v>737</v>
      </c>
      <c r="K244" s="109" t="s">
        <v>739</v>
      </c>
      <c r="L244" s="116" t="s">
        <v>740</v>
      </c>
      <c r="M244" s="116">
        <v>12</v>
      </c>
      <c r="N244" s="115">
        <v>703356</v>
      </c>
      <c r="O244" s="115">
        <v>455638</v>
      </c>
    </row>
    <row r="245" spans="1:15" x14ac:dyDescent="0.35">
      <c r="A245" s="112">
        <v>243</v>
      </c>
      <c r="B245" s="112">
        <v>30811375</v>
      </c>
      <c r="C245" s="113"/>
      <c r="D245" s="114">
        <v>277770</v>
      </c>
      <c r="E245" s="140" t="s">
        <v>164</v>
      </c>
      <c r="F245" s="116" t="s">
        <v>239</v>
      </c>
      <c r="G245" s="149" t="s">
        <v>1503</v>
      </c>
      <c r="H245" s="141" t="s">
        <v>909</v>
      </c>
      <c r="I245" s="149" t="s">
        <v>1502</v>
      </c>
      <c r="J245" s="141" t="s">
        <v>909</v>
      </c>
      <c r="K245" s="149" t="s">
        <v>1501</v>
      </c>
      <c r="L245" s="155" t="s">
        <v>1475</v>
      </c>
      <c r="M245" s="116">
        <v>6</v>
      </c>
      <c r="N245" s="140">
        <v>695736</v>
      </c>
      <c r="O245" s="140">
        <v>433544</v>
      </c>
    </row>
    <row r="246" spans="1:15" x14ac:dyDescent="0.35">
      <c r="A246" s="112">
        <v>244</v>
      </c>
      <c r="B246" s="112">
        <v>74787565</v>
      </c>
      <c r="C246" s="113"/>
      <c r="D246" s="114">
        <v>8135</v>
      </c>
      <c r="E246" s="115" t="s">
        <v>164</v>
      </c>
      <c r="F246" s="116" t="s">
        <v>239</v>
      </c>
      <c r="G246" s="115" t="s">
        <v>1019</v>
      </c>
      <c r="H246" s="116" t="s">
        <v>909</v>
      </c>
      <c r="I246" s="115" t="s">
        <v>1020</v>
      </c>
      <c r="J246" s="116" t="s">
        <v>955</v>
      </c>
      <c r="K246" s="109" t="s">
        <v>1021</v>
      </c>
      <c r="L246" s="116" t="s">
        <v>956</v>
      </c>
      <c r="M246" s="116" t="s">
        <v>246</v>
      </c>
      <c r="N246" s="115">
        <v>700960</v>
      </c>
      <c r="O246" s="115">
        <v>432746</v>
      </c>
    </row>
    <row r="247" spans="1:15" x14ac:dyDescent="0.35">
      <c r="A247" s="112">
        <v>245</v>
      </c>
      <c r="B247" s="112">
        <v>5144063</v>
      </c>
      <c r="C247" s="113"/>
      <c r="D247" s="114">
        <v>24412</v>
      </c>
      <c r="E247" s="115" t="s">
        <v>164</v>
      </c>
      <c r="F247" s="116" t="s">
        <v>239</v>
      </c>
      <c r="G247" s="115" t="s">
        <v>741</v>
      </c>
      <c r="H247" s="116" t="s">
        <v>742</v>
      </c>
      <c r="I247" s="115" t="s">
        <v>743</v>
      </c>
      <c r="J247" s="116" t="s">
        <v>744</v>
      </c>
      <c r="K247" s="109" t="s">
        <v>109</v>
      </c>
      <c r="L247" s="116" t="s">
        <v>99</v>
      </c>
      <c r="M247" s="116">
        <v>2</v>
      </c>
      <c r="N247" s="115">
        <v>690450</v>
      </c>
      <c r="O247" s="115">
        <v>416940</v>
      </c>
    </row>
    <row r="248" spans="1:15" x14ac:dyDescent="0.35">
      <c r="A248" s="112">
        <v>246</v>
      </c>
      <c r="B248" s="112">
        <v>5166454</v>
      </c>
      <c r="C248" s="113"/>
      <c r="D248" s="114">
        <v>26751</v>
      </c>
      <c r="E248" s="115" t="s">
        <v>164</v>
      </c>
      <c r="F248" s="116" t="s">
        <v>745</v>
      </c>
      <c r="G248" s="115" t="s">
        <v>746</v>
      </c>
      <c r="H248" s="116" t="s">
        <v>747</v>
      </c>
      <c r="I248" s="115" t="s">
        <v>748</v>
      </c>
      <c r="J248" s="116" t="s">
        <v>749</v>
      </c>
      <c r="K248" s="109" t="s">
        <v>109</v>
      </c>
      <c r="L248" s="116" t="s">
        <v>99</v>
      </c>
      <c r="M248" s="116">
        <v>1</v>
      </c>
      <c r="N248" s="115">
        <v>735537</v>
      </c>
      <c r="O248" s="115">
        <v>425853</v>
      </c>
    </row>
    <row r="249" spans="1:15" x14ac:dyDescent="0.35">
      <c r="A249" s="112">
        <v>247</v>
      </c>
      <c r="B249" s="112">
        <v>7708474</v>
      </c>
      <c r="C249" s="113"/>
      <c r="D249" s="114">
        <v>109347</v>
      </c>
      <c r="E249" s="115" t="s">
        <v>164</v>
      </c>
      <c r="F249" s="116" t="s">
        <v>745</v>
      </c>
      <c r="G249" s="115" t="s">
        <v>1047</v>
      </c>
      <c r="H249" s="116" t="s">
        <v>926</v>
      </c>
      <c r="I249" s="115" t="s">
        <v>927</v>
      </c>
      <c r="J249" s="116" t="s">
        <v>928</v>
      </c>
      <c r="K249" s="109" t="s">
        <v>109</v>
      </c>
      <c r="L249" s="116" t="s">
        <v>99</v>
      </c>
      <c r="M249" s="116">
        <v>18</v>
      </c>
      <c r="N249" s="115">
        <v>744316</v>
      </c>
      <c r="O249" s="115">
        <v>411459</v>
      </c>
    </row>
    <row r="250" spans="1:15" x14ac:dyDescent="0.35">
      <c r="A250" s="112">
        <v>248</v>
      </c>
      <c r="B250" s="112">
        <v>5209848</v>
      </c>
      <c r="C250" s="113"/>
      <c r="D250" s="114">
        <v>48878</v>
      </c>
      <c r="E250" s="115" t="s">
        <v>164</v>
      </c>
      <c r="F250" s="116" t="s">
        <v>750</v>
      </c>
      <c r="G250" s="115" t="s">
        <v>916</v>
      </c>
      <c r="H250" s="116" t="s">
        <v>885</v>
      </c>
      <c r="I250" s="115" t="s">
        <v>919</v>
      </c>
      <c r="J250" s="116" t="s">
        <v>883</v>
      </c>
      <c r="K250" s="109" t="s">
        <v>112</v>
      </c>
      <c r="L250" s="116" t="s">
        <v>107</v>
      </c>
      <c r="M250" s="116">
        <v>2</v>
      </c>
      <c r="N250" s="115">
        <v>765220</v>
      </c>
      <c r="O250" s="115">
        <v>455237</v>
      </c>
    </row>
    <row r="251" spans="1:15" x14ac:dyDescent="0.35">
      <c r="A251" s="112">
        <v>249</v>
      </c>
      <c r="B251" s="112">
        <v>87769114</v>
      </c>
      <c r="C251" s="113"/>
      <c r="D251" s="114">
        <v>130408</v>
      </c>
      <c r="E251" s="115" t="s">
        <v>164</v>
      </c>
      <c r="F251" s="116" t="s">
        <v>758</v>
      </c>
      <c r="G251" s="115">
        <v>2263011</v>
      </c>
      <c r="H251" s="116" t="s">
        <v>758</v>
      </c>
      <c r="I251" s="151" t="s">
        <v>1442</v>
      </c>
      <c r="J251" s="116" t="s">
        <v>758</v>
      </c>
      <c r="K251" s="109">
        <v>23196</v>
      </c>
      <c r="L251" s="116" t="s">
        <v>1443</v>
      </c>
      <c r="M251" s="116">
        <v>30</v>
      </c>
      <c r="N251" s="115">
        <v>735209</v>
      </c>
      <c r="O251" s="115">
        <v>371899</v>
      </c>
    </row>
    <row r="252" spans="1:15" x14ac:dyDescent="0.35">
      <c r="A252" s="112">
        <v>250</v>
      </c>
      <c r="B252" s="112">
        <v>5220410</v>
      </c>
      <c r="C252" s="113"/>
      <c r="D252" s="114">
        <v>34502</v>
      </c>
      <c r="E252" s="115" t="s">
        <v>164</v>
      </c>
      <c r="F252" s="116" t="s">
        <v>240</v>
      </c>
      <c r="G252" s="115" t="s">
        <v>751</v>
      </c>
      <c r="H252" s="116" t="s">
        <v>752</v>
      </c>
      <c r="I252" s="115" t="s">
        <v>753</v>
      </c>
      <c r="J252" s="116" t="s">
        <v>754</v>
      </c>
      <c r="K252" s="109" t="s">
        <v>755</v>
      </c>
      <c r="L252" s="116" t="s">
        <v>756</v>
      </c>
      <c r="M252" s="116">
        <v>5</v>
      </c>
      <c r="N252" s="115">
        <v>724218</v>
      </c>
      <c r="O252" s="115">
        <v>371596</v>
      </c>
    </row>
    <row r="253" spans="1:15" x14ac:dyDescent="0.35">
      <c r="A253" s="112">
        <v>251</v>
      </c>
      <c r="B253" s="112">
        <v>5226718</v>
      </c>
      <c r="C253" s="113"/>
      <c r="D253" s="114">
        <v>76175</v>
      </c>
      <c r="E253" s="115" t="s">
        <v>164</v>
      </c>
      <c r="F253" s="116" t="s">
        <v>240</v>
      </c>
      <c r="G253" s="115" t="s">
        <v>757</v>
      </c>
      <c r="H253" s="116" t="s">
        <v>758</v>
      </c>
      <c r="I253" s="115" t="s">
        <v>910</v>
      </c>
      <c r="J253" s="116" t="s">
        <v>911</v>
      </c>
      <c r="K253" s="109" t="s">
        <v>912</v>
      </c>
      <c r="L253" s="116" t="s">
        <v>913</v>
      </c>
      <c r="M253" s="116">
        <v>17</v>
      </c>
      <c r="N253" s="115">
        <v>739886</v>
      </c>
      <c r="O253" s="115">
        <v>370642</v>
      </c>
    </row>
    <row r="254" spans="1:15" x14ac:dyDescent="0.35">
      <c r="A254" s="112">
        <v>252</v>
      </c>
      <c r="B254" s="112">
        <v>7757704</v>
      </c>
      <c r="C254" s="113"/>
      <c r="D254" s="114" t="s">
        <v>1446</v>
      </c>
      <c r="E254" s="115" t="s">
        <v>164</v>
      </c>
      <c r="F254" s="116" t="s">
        <v>240</v>
      </c>
      <c r="G254" s="115">
        <v>2212082</v>
      </c>
      <c r="H254" s="116" t="s">
        <v>758</v>
      </c>
      <c r="I254" s="151" t="s">
        <v>1449</v>
      </c>
      <c r="J254" s="116" t="s">
        <v>1447</v>
      </c>
      <c r="K254" s="109">
        <v>99999</v>
      </c>
      <c r="L254" s="116"/>
      <c r="M254" s="116" t="s">
        <v>1448</v>
      </c>
      <c r="N254" s="115">
        <v>735910</v>
      </c>
      <c r="O254" s="115">
        <v>378053</v>
      </c>
    </row>
    <row r="255" spans="1:15" x14ac:dyDescent="0.35">
      <c r="A255" s="112">
        <v>253</v>
      </c>
      <c r="B255" s="112">
        <v>3302634</v>
      </c>
      <c r="C255" s="113"/>
      <c r="D255" s="114">
        <v>22017</v>
      </c>
      <c r="E255" s="115" t="s">
        <v>164</v>
      </c>
      <c r="F255" s="116" t="s">
        <v>759</v>
      </c>
      <c r="G255" s="115" t="s">
        <v>1100</v>
      </c>
      <c r="H255" s="116" t="s">
        <v>1061</v>
      </c>
      <c r="I255" s="115" t="s">
        <v>1105</v>
      </c>
      <c r="J255" s="116" t="s">
        <v>1061</v>
      </c>
      <c r="K255" s="109" t="s">
        <v>1109</v>
      </c>
      <c r="L255" s="116" t="s">
        <v>1079</v>
      </c>
      <c r="M255" s="116">
        <v>12</v>
      </c>
      <c r="N255" s="115">
        <v>665513</v>
      </c>
      <c r="O255" s="115">
        <v>510723</v>
      </c>
    </row>
    <row r="256" spans="1:15" x14ac:dyDescent="0.35">
      <c r="A256" s="112">
        <v>254</v>
      </c>
      <c r="B256" s="112">
        <v>5298491</v>
      </c>
      <c r="C256" s="113"/>
      <c r="D256" s="114">
        <v>13739</v>
      </c>
      <c r="E256" s="115" t="s">
        <v>164</v>
      </c>
      <c r="F256" s="116" t="s">
        <v>760</v>
      </c>
      <c r="G256" s="115" t="s">
        <v>761</v>
      </c>
      <c r="H256" s="116" t="s">
        <v>762</v>
      </c>
      <c r="I256" s="115" t="s">
        <v>763</v>
      </c>
      <c r="J256" s="116" t="s">
        <v>764</v>
      </c>
      <c r="K256" s="109" t="s">
        <v>112</v>
      </c>
      <c r="L256" s="116" t="s">
        <v>107</v>
      </c>
      <c r="M256" s="116">
        <v>8</v>
      </c>
      <c r="N256" s="115">
        <v>734184</v>
      </c>
      <c r="O256" s="115">
        <v>440085</v>
      </c>
    </row>
    <row r="257" spans="1:15" x14ac:dyDescent="0.35">
      <c r="A257" s="112">
        <v>255</v>
      </c>
      <c r="B257" s="112">
        <v>24572343</v>
      </c>
      <c r="C257" s="113"/>
      <c r="D257" s="114">
        <v>115560</v>
      </c>
      <c r="E257" s="115" t="s">
        <v>165</v>
      </c>
      <c r="F257" s="116" t="s">
        <v>1182</v>
      </c>
      <c r="G257" s="140">
        <v>2461011</v>
      </c>
      <c r="H257" s="141" t="s">
        <v>1182</v>
      </c>
      <c r="I257" s="140" t="s">
        <v>1183</v>
      </c>
      <c r="J257" s="141" t="s">
        <v>1182</v>
      </c>
      <c r="K257" s="142" t="s">
        <v>1185</v>
      </c>
      <c r="L257" s="141" t="s">
        <v>1184</v>
      </c>
      <c r="M257" s="144" t="s">
        <v>1075</v>
      </c>
      <c r="N257" s="115">
        <v>217801</v>
      </c>
      <c r="O257" s="115">
        <v>503410</v>
      </c>
    </row>
    <row r="258" spans="1:15" x14ac:dyDescent="0.35">
      <c r="A258" s="112">
        <v>256</v>
      </c>
      <c r="B258" s="112">
        <v>6875251</v>
      </c>
      <c r="C258" s="113"/>
      <c r="D258" s="114">
        <v>114499</v>
      </c>
      <c r="E258" s="115" t="s">
        <v>165</v>
      </c>
      <c r="F258" s="116" t="s">
        <v>765</v>
      </c>
      <c r="G258" s="115" t="s">
        <v>1042</v>
      </c>
      <c r="H258" s="116" t="s">
        <v>980</v>
      </c>
      <c r="I258" s="115" t="s">
        <v>1043</v>
      </c>
      <c r="J258" s="116" t="s">
        <v>981</v>
      </c>
      <c r="K258" s="109" t="s">
        <v>1044</v>
      </c>
      <c r="L258" s="116" t="s">
        <v>982</v>
      </c>
      <c r="M258" s="116">
        <v>31</v>
      </c>
      <c r="N258" s="115">
        <v>212565</v>
      </c>
      <c r="O258" s="115">
        <v>489164</v>
      </c>
    </row>
    <row r="259" spans="1:15" x14ac:dyDescent="0.35">
      <c r="A259" s="112">
        <v>257</v>
      </c>
      <c r="B259" s="112">
        <v>5546812</v>
      </c>
      <c r="C259" s="113"/>
      <c r="D259" s="114">
        <v>5697</v>
      </c>
      <c r="E259" s="115" t="s">
        <v>165</v>
      </c>
      <c r="F259" s="116" t="s">
        <v>766</v>
      </c>
      <c r="G259" s="115" t="s">
        <v>992</v>
      </c>
      <c r="H259" s="116" t="s">
        <v>920</v>
      </c>
      <c r="I259" s="115" t="s">
        <v>921</v>
      </c>
      <c r="J259" s="116" t="s">
        <v>920</v>
      </c>
      <c r="K259" s="109" t="s">
        <v>922</v>
      </c>
      <c r="L259" s="116" t="s">
        <v>923</v>
      </c>
      <c r="M259" s="116">
        <v>41</v>
      </c>
      <c r="N259" s="115">
        <v>313124</v>
      </c>
      <c r="O259" s="115">
        <v>544775</v>
      </c>
    </row>
    <row r="260" spans="1:15" x14ac:dyDescent="0.35">
      <c r="A260" s="112">
        <v>258</v>
      </c>
      <c r="B260" s="112">
        <v>66286579</v>
      </c>
      <c r="C260" s="113"/>
      <c r="D260" s="114" t="s">
        <v>988</v>
      </c>
      <c r="E260" s="115" t="s">
        <v>165</v>
      </c>
      <c r="F260" s="116" t="s">
        <v>766</v>
      </c>
      <c r="G260" s="115" t="s">
        <v>992</v>
      </c>
      <c r="H260" s="116" t="s">
        <v>920</v>
      </c>
      <c r="I260" s="115" t="s">
        <v>1037</v>
      </c>
      <c r="J260" s="116" t="s">
        <v>972</v>
      </c>
      <c r="K260" s="109" t="s">
        <v>109</v>
      </c>
      <c r="L260" s="116" t="s">
        <v>973</v>
      </c>
      <c r="M260" s="116">
        <v>7</v>
      </c>
      <c r="N260" s="115">
        <v>315228</v>
      </c>
      <c r="O260" s="115">
        <v>547304</v>
      </c>
    </row>
    <row r="261" spans="1:15" x14ac:dyDescent="0.35">
      <c r="A261" s="112">
        <v>259</v>
      </c>
      <c r="B261" s="112">
        <v>28736710</v>
      </c>
      <c r="C261" s="113"/>
      <c r="D261" s="114" t="s">
        <v>988</v>
      </c>
      <c r="E261" s="115" t="s">
        <v>165</v>
      </c>
      <c r="F261" s="116" t="s">
        <v>766</v>
      </c>
      <c r="G261" s="115" t="s">
        <v>992</v>
      </c>
      <c r="H261" s="116" t="s">
        <v>920</v>
      </c>
      <c r="I261" s="115" t="s">
        <v>1037</v>
      </c>
      <c r="J261" s="116" t="s">
        <v>972</v>
      </c>
      <c r="K261" s="109" t="s">
        <v>109</v>
      </c>
      <c r="L261" s="116" t="s">
        <v>973</v>
      </c>
      <c r="M261" s="116" t="s">
        <v>1538</v>
      </c>
      <c r="N261" s="115">
        <v>315229</v>
      </c>
      <c r="O261" s="115">
        <v>547303</v>
      </c>
    </row>
    <row r="262" spans="1:15" x14ac:dyDescent="0.35">
      <c r="A262" s="112">
        <v>260</v>
      </c>
      <c r="B262" s="112">
        <v>5548244</v>
      </c>
      <c r="C262" s="113"/>
      <c r="D262" s="114">
        <v>27397</v>
      </c>
      <c r="E262" s="115" t="s">
        <v>165</v>
      </c>
      <c r="F262" s="116" t="s">
        <v>766</v>
      </c>
      <c r="G262" s="115" t="s">
        <v>767</v>
      </c>
      <c r="H262" s="116" t="s">
        <v>768</v>
      </c>
      <c r="I262" s="115" t="s">
        <v>769</v>
      </c>
      <c r="J262" s="116" t="s">
        <v>770</v>
      </c>
      <c r="K262" s="109" t="s">
        <v>112</v>
      </c>
      <c r="L262" s="116" t="s">
        <v>107</v>
      </c>
      <c r="M262" s="116">
        <v>2</v>
      </c>
      <c r="N262" s="115">
        <v>325663</v>
      </c>
      <c r="O262" s="115">
        <v>519730</v>
      </c>
    </row>
    <row r="263" spans="1:15" x14ac:dyDescent="0.35">
      <c r="A263" s="112">
        <v>261</v>
      </c>
      <c r="B263" s="112">
        <v>5561301</v>
      </c>
      <c r="C263" s="113"/>
      <c r="D263" s="114">
        <v>91104</v>
      </c>
      <c r="E263" s="115" t="s">
        <v>165</v>
      </c>
      <c r="F263" s="116" t="s">
        <v>766</v>
      </c>
      <c r="G263" s="115" t="s">
        <v>771</v>
      </c>
      <c r="H263" s="116" t="s">
        <v>772</v>
      </c>
      <c r="I263" s="115" t="s">
        <v>773</v>
      </c>
      <c r="J263" s="116" t="s">
        <v>774</v>
      </c>
      <c r="K263" s="109" t="s">
        <v>109</v>
      </c>
      <c r="L263" s="116" t="s">
        <v>99</v>
      </c>
      <c r="M263" s="116">
        <v>208</v>
      </c>
      <c r="N263" s="115">
        <v>323294</v>
      </c>
      <c r="O263" s="115">
        <v>518314</v>
      </c>
    </row>
    <row r="264" spans="1:15" x14ac:dyDescent="0.35">
      <c r="A264" s="112">
        <v>262</v>
      </c>
      <c r="B264" s="112">
        <v>5987091</v>
      </c>
      <c r="C264" s="113"/>
      <c r="D264" s="114">
        <v>43846</v>
      </c>
      <c r="E264" s="115" t="s">
        <v>165</v>
      </c>
      <c r="F264" s="116" t="s">
        <v>775</v>
      </c>
      <c r="G264" s="140" t="s">
        <v>776</v>
      </c>
      <c r="H264" s="141" t="s">
        <v>775</v>
      </c>
      <c r="I264" s="140" t="s">
        <v>777</v>
      </c>
      <c r="J264" s="141" t="s">
        <v>775</v>
      </c>
      <c r="K264" s="140" t="s">
        <v>1277</v>
      </c>
      <c r="L264" s="141" t="s">
        <v>1276</v>
      </c>
      <c r="M264" s="141" t="s">
        <v>1078</v>
      </c>
      <c r="N264" s="115">
        <v>278453</v>
      </c>
      <c r="O264" s="115">
        <v>519551</v>
      </c>
    </row>
    <row r="265" spans="1:15" x14ac:dyDescent="0.35">
      <c r="A265" s="112">
        <v>263</v>
      </c>
      <c r="B265" s="112">
        <v>16794484</v>
      </c>
      <c r="C265" s="113"/>
      <c r="D265" s="114">
        <v>43493</v>
      </c>
      <c r="E265" s="115" t="s">
        <v>165</v>
      </c>
      <c r="F265" s="116" t="s">
        <v>775</v>
      </c>
      <c r="G265" s="140">
        <v>2465011</v>
      </c>
      <c r="H265" s="141" t="s">
        <v>775</v>
      </c>
      <c r="I265" s="140" t="s">
        <v>777</v>
      </c>
      <c r="J265" s="141" t="s">
        <v>775</v>
      </c>
      <c r="K265" s="142">
        <v>43602</v>
      </c>
      <c r="L265" s="141" t="s">
        <v>1172</v>
      </c>
      <c r="M265" s="147" t="s">
        <v>1392</v>
      </c>
      <c r="N265" s="115">
        <v>273508</v>
      </c>
      <c r="O265" s="115">
        <v>515295</v>
      </c>
    </row>
    <row r="266" spans="1:15" x14ac:dyDescent="0.35">
      <c r="A266" s="112">
        <v>264</v>
      </c>
      <c r="B266" s="112">
        <v>83686686</v>
      </c>
      <c r="C266" s="113"/>
      <c r="D266" s="114">
        <v>278055</v>
      </c>
      <c r="E266" s="115" t="s">
        <v>165</v>
      </c>
      <c r="F266" s="116" t="s">
        <v>1511</v>
      </c>
      <c r="G266" s="140" t="s">
        <v>1519</v>
      </c>
      <c r="H266" s="116" t="s">
        <v>1511</v>
      </c>
      <c r="I266" s="140" t="s">
        <v>1518</v>
      </c>
      <c r="J266" s="141" t="s">
        <v>1511</v>
      </c>
      <c r="K266" s="140" t="s">
        <v>1517</v>
      </c>
      <c r="L266" s="141" t="s">
        <v>1512</v>
      </c>
      <c r="M266" s="116">
        <v>115</v>
      </c>
      <c r="N266" s="115">
        <v>271028</v>
      </c>
      <c r="O266" s="115">
        <v>473221</v>
      </c>
    </row>
    <row r="267" spans="1:15" x14ac:dyDescent="0.35">
      <c r="A267" s="112">
        <v>265</v>
      </c>
      <c r="B267" s="112">
        <v>28180778</v>
      </c>
      <c r="C267" s="113"/>
      <c r="D267" s="114">
        <v>276162</v>
      </c>
      <c r="E267" s="115" t="s">
        <v>165</v>
      </c>
      <c r="F267" s="116" t="s">
        <v>1558</v>
      </c>
      <c r="G267" s="140">
        <v>2405011</v>
      </c>
      <c r="H267" s="141" t="s">
        <v>1559</v>
      </c>
      <c r="I267" s="140" t="s">
        <v>1561</v>
      </c>
      <c r="J267" s="141" t="s">
        <v>1559</v>
      </c>
      <c r="K267" s="109" t="s">
        <v>1562</v>
      </c>
      <c r="L267" s="141" t="s">
        <v>1560</v>
      </c>
      <c r="M267" s="145">
        <v>11</v>
      </c>
      <c r="N267" s="115">
        <v>261489</v>
      </c>
      <c r="O267" s="115">
        <v>476303</v>
      </c>
    </row>
    <row r="268" spans="1:15" x14ac:dyDescent="0.35">
      <c r="A268" s="112">
        <v>266</v>
      </c>
      <c r="B268" s="112">
        <v>98389517</v>
      </c>
      <c r="C268" s="113"/>
      <c r="D268" s="114">
        <v>277513</v>
      </c>
      <c r="E268" s="140" t="s">
        <v>165</v>
      </c>
      <c r="F268" s="116" t="s">
        <v>1452</v>
      </c>
      <c r="G268" s="149" t="s">
        <v>1467</v>
      </c>
      <c r="H268" s="141" t="s">
        <v>1452</v>
      </c>
      <c r="I268" s="149" t="s">
        <v>1466</v>
      </c>
      <c r="J268" s="141" t="s">
        <v>1452</v>
      </c>
      <c r="K268" s="149" t="s">
        <v>1465</v>
      </c>
      <c r="L268" s="155" t="s">
        <v>1527</v>
      </c>
      <c r="M268" s="116">
        <v>3</v>
      </c>
      <c r="N268" s="140">
        <v>265908</v>
      </c>
      <c r="O268" s="140">
        <v>501469</v>
      </c>
    </row>
    <row r="269" spans="1:15" x14ac:dyDescent="0.35">
      <c r="A269" s="112">
        <v>267</v>
      </c>
      <c r="B269" s="112">
        <v>9946304</v>
      </c>
      <c r="C269" s="113"/>
      <c r="D269" s="114">
        <v>68374</v>
      </c>
      <c r="E269" s="115" t="s">
        <v>165</v>
      </c>
      <c r="F269" s="116" t="s">
        <v>1310</v>
      </c>
      <c r="G269" s="140" t="s">
        <v>1311</v>
      </c>
      <c r="H269" s="141" t="s">
        <v>1312</v>
      </c>
      <c r="I269" s="140" t="s">
        <v>1313</v>
      </c>
      <c r="J269" s="141" t="s">
        <v>1314</v>
      </c>
      <c r="K269" s="140" t="s">
        <v>1316</v>
      </c>
      <c r="L269" s="141" t="s">
        <v>1315</v>
      </c>
      <c r="M269" s="141" t="s">
        <v>1077</v>
      </c>
      <c r="N269" s="115">
        <v>296664</v>
      </c>
      <c r="O269" s="115">
        <v>516299</v>
      </c>
    </row>
    <row r="270" spans="1:15" x14ac:dyDescent="0.35">
      <c r="A270" s="112">
        <v>268</v>
      </c>
      <c r="B270" s="112">
        <v>65391835</v>
      </c>
      <c r="C270" s="113"/>
      <c r="D270" s="114">
        <v>128646</v>
      </c>
      <c r="E270" s="115" t="s">
        <v>165</v>
      </c>
      <c r="F270" s="116" t="s">
        <v>778</v>
      </c>
      <c r="G270" s="115" t="s">
        <v>779</v>
      </c>
      <c r="H270" s="116" t="s">
        <v>780</v>
      </c>
      <c r="I270" s="115" t="s">
        <v>781</v>
      </c>
      <c r="J270" s="116" t="s">
        <v>780</v>
      </c>
      <c r="K270" s="109" t="s">
        <v>1028</v>
      </c>
      <c r="L270" s="116" t="s">
        <v>962</v>
      </c>
      <c r="M270" s="116">
        <v>54</v>
      </c>
      <c r="N270" s="115">
        <v>232510</v>
      </c>
      <c r="O270" s="115">
        <v>497245</v>
      </c>
    </row>
    <row r="271" spans="1:15" x14ac:dyDescent="0.35">
      <c r="A271" s="112">
        <v>269</v>
      </c>
      <c r="B271" s="112">
        <v>5722940</v>
      </c>
      <c r="C271" s="113"/>
      <c r="D271" s="114">
        <v>18990</v>
      </c>
      <c r="E271" s="115" t="s">
        <v>165</v>
      </c>
      <c r="F271" s="116" t="s">
        <v>167</v>
      </c>
      <c r="G271" s="115" t="s">
        <v>782</v>
      </c>
      <c r="H271" s="116" t="s">
        <v>152</v>
      </c>
      <c r="I271" s="115" t="s">
        <v>241</v>
      </c>
      <c r="J271" s="116" t="s">
        <v>242</v>
      </c>
      <c r="K271" s="109" t="s">
        <v>112</v>
      </c>
      <c r="L271" s="116" t="s">
        <v>107</v>
      </c>
      <c r="M271" s="116">
        <v>7</v>
      </c>
      <c r="N271" s="115">
        <v>228410</v>
      </c>
      <c r="O271" s="115">
        <v>451087</v>
      </c>
    </row>
    <row r="272" spans="1:15" x14ac:dyDescent="0.35">
      <c r="A272" s="112">
        <v>270</v>
      </c>
      <c r="B272" s="112">
        <v>85123576</v>
      </c>
      <c r="C272" s="113"/>
      <c r="D272" s="114">
        <v>278017</v>
      </c>
      <c r="E272" s="115" t="s">
        <v>165</v>
      </c>
      <c r="F272" s="116" t="s">
        <v>1515</v>
      </c>
      <c r="G272" s="140" t="s">
        <v>1525</v>
      </c>
      <c r="H272" s="116" t="s">
        <v>1515</v>
      </c>
      <c r="I272" s="140" t="s">
        <v>1524</v>
      </c>
      <c r="J272" s="141" t="s">
        <v>1515</v>
      </c>
      <c r="K272" s="140" t="s">
        <v>1523</v>
      </c>
      <c r="L272" s="141" t="s">
        <v>1516</v>
      </c>
      <c r="M272" s="116">
        <v>15</v>
      </c>
      <c r="N272" s="115">
        <v>240545</v>
      </c>
      <c r="O272" s="115">
        <v>478259</v>
      </c>
    </row>
    <row r="273" spans="1:15" x14ac:dyDescent="0.35">
      <c r="A273" s="112">
        <v>271</v>
      </c>
      <c r="B273" s="112">
        <v>6200298</v>
      </c>
      <c r="C273" s="113"/>
      <c r="D273" s="114">
        <v>57099</v>
      </c>
      <c r="E273" s="115" t="s">
        <v>168</v>
      </c>
      <c r="F273" s="116" t="s">
        <v>783</v>
      </c>
      <c r="G273" s="115" t="s">
        <v>784</v>
      </c>
      <c r="H273" s="116" t="s">
        <v>785</v>
      </c>
      <c r="I273" s="115" t="s">
        <v>786</v>
      </c>
      <c r="J273" s="116" t="s">
        <v>787</v>
      </c>
      <c r="K273" s="109" t="s">
        <v>109</v>
      </c>
      <c r="L273" s="116" t="s">
        <v>99</v>
      </c>
      <c r="M273" s="116">
        <v>8</v>
      </c>
      <c r="N273" s="115">
        <v>307751</v>
      </c>
      <c r="O273" s="115">
        <v>599334</v>
      </c>
    </row>
    <row r="274" spans="1:15" x14ac:dyDescent="0.35">
      <c r="A274" s="112">
        <v>272</v>
      </c>
      <c r="B274" s="112">
        <v>41598968</v>
      </c>
      <c r="C274" s="113"/>
      <c r="D274" s="114">
        <v>273324</v>
      </c>
      <c r="E274" s="115" t="s">
        <v>168</v>
      </c>
      <c r="F274" s="116" t="s">
        <v>169</v>
      </c>
      <c r="G274" s="140" t="s">
        <v>788</v>
      </c>
      <c r="H274" s="143" t="s">
        <v>169</v>
      </c>
      <c r="I274" s="140" t="s">
        <v>170</v>
      </c>
      <c r="J274" s="143" t="s">
        <v>169</v>
      </c>
      <c r="K274" s="142" t="s">
        <v>1571</v>
      </c>
      <c r="L274" s="143" t="s">
        <v>1568</v>
      </c>
      <c r="M274" s="145" t="s">
        <v>1569</v>
      </c>
      <c r="N274" s="115">
        <v>336669</v>
      </c>
      <c r="O274" s="115">
        <v>611059</v>
      </c>
    </row>
    <row r="275" spans="1:15" x14ac:dyDescent="0.35">
      <c r="A275" s="112">
        <v>273</v>
      </c>
      <c r="B275" s="112">
        <v>549575673</v>
      </c>
      <c r="C275" s="113"/>
      <c r="D275" s="114">
        <v>275455</v>
      </c>
      <c r="E275" s="115" t="s">
        <v>168</v>
      </c>
      <c r="F275" s="116" t="s">
        <v>169</v>
      </c>
      <c r="G275" s="140" t="s">
        <v>788</v>
      </c>
      <c r="H275" s="143" t="s">
        <v>169</v>
      </c>
      <c r="I275" s="140" t="s">
        <v>170</v>
      </c>
      <c r="J275" s="143" t="s">
        <v>169</v>
      </c>
      <c r="K275" s="142" t="s">
        <v>1164</v>
      </c>
      <c r="L275" s="143" t="s">
        <v>1163</v>
      </c>
      <c r="M275" s="145">
        <v>2</v>
      </c>
      <c r="N275" s="115">
        <v>335153</v>
      </c>
      <c r="O275" s="115">
        <v>614160</v>
      </c>
    </row>
    <row r="276" spans="1:15" x14ac:dyDescent="0.35">
      <c r="A276" s="112">
        <v>274</v>
      </c>
      <c r="B276" s="112">
        <v>6236757</v>
      </c>
      <c r="C276" s="113"/>
      <c r="D276" s="114">
        <v>119637</v>
      </c>
      <c r="E276" s="115" t="s">
        <v>168</v>
      </c>
      <c r="F276" s="116" t="s">
        <v>789</v>
      </c>
      <c r="G276" s="115" t="s">
        <v>790</v>
      </c>
      <c r="H276" s="116" t="s">
        <v>791</v>
      </c>
      <c r="I276" s="115" t="s">
        <v>792</v>
      </c>
      <c r="J276" s="116" t="s">
        <v>793</v>
      </c>
      <c r="K276" s="109" t="s">
        <v>109</v>
      </c>
      <c r="L276" s="116" t="s">
        <v>99</v>
      </c>
      <c r="M276" s="116">
        <v>19</v>
      </c>
      <c r="N276" s="115">
        <v>345477</v>
      </c>
      <c r="O276" s="115">
        <v>640005</v>
      </c>
    </row>
    <row r="277" spans="1:15" x14ac:dyDescent="0.35">
      <c r="A277" s="112">
        <v>275</v>
      </c>
      <c r="B277" s="112">
        <v>141713113</v>
      </c>
      <c r="C277" s="113"/>
      <c r="D277" s="114">
        <v>8190</v>
      </c>
      <c r="E277" s="115" t="s">
        <v>168</v>
      </c>
      <c r="F277" s="116" t="s">
        <v>789</v>
      </c>
      <c r="G277" s="140" t="s">
        <v>1368</v>
      </c>
      <c r="H277" s="141" t="s">
        <v>1369</v>
      </c>
      <c r="I277" s="140" t="s">
        <v>1370</v>
      </c>
      <c r="J277" s="141" t="s">
        <v>1369</v>
      </c>
      <c r="K277" s="140" t="s">
        <v>1372</v>
      </c>
      <c r="L277" s="141" t="s">
        <v>1371</v>
      </c>
      <c r="M277" s="141" t="s">
        <v>1373</v>
      </c>
      <c r="N277" s="115">
        <v>343361</v>
      </c>
      <c r="O277" s="115">
        <v>587640</v>
      </c>
    </row>
    <row r="278" spans="1:15" x14ac:dyDescent="0.35">
      <c r="A278" s="112">
        <v>276</v>
      </c>
      <c r="B278" s="112">
        <v>6309849</v>
      </c>
      <c r="C278" s="113"/>
      <c r="D278" s="114">
        <v>5201</v>
      </c>
      <c r="E278" s="115" t="s">
        <v>168</v>
      </c>
      <c r="F278" s="116" t="s">
        <v>794</v>
      </c>
      <c r="G278" s="115" t="s">
        <v>795</v>
      </c>
      <c r="H278" s="116" t="s">
        <v>796</v>
      </c>
      <c r="I278" s="115" t="s">
        <v>797</v>
      </c>
      <c r="J278" s="116" t="s">
        <v>798</v>
      </c>
      <c r="K278" s="109" t="s">
        <v>109</v>
      </c>
      <c r="L278" s="116" t="s">
        <v>99</v>
      </c>
      <c r="M278" s="116">
        <v>34</v>
      </c>
      <c r="N278" s="115">
        <v>352669</v>
      </c>
      <c r="O278" s="115">
        <v>585292</v>
      </c>
    </row>
    <row r="279" spans="1:15" x14ac:dyDescent="0.35">
      <c r="A279" s="112">
        <v>277</v>
      </c>
      <c r="B279" s="112">
        <v>6312656</v>
      </c>
      <c r="C279" s="113"/>
      <c r="D279" s="114">
        <v>54083</v>
      </c>
      <c r="E279" s="115" t="s">
        <v>168</v>
      </c>
      <c r="F279" s="116" t="s">
        <v>794</v>
      </c>
      <c r="G279" s="115" t="s">
        <v>799</v>
      </c>
      <c r="H279" s="116" t="s">
        <v>800</v>
      </c>
      <c r="I279" s="115" t="s">
        <v>1048</v>
      </c>
      <c r="J279" s="116" t="s">
        <v>1049</v>
      </c>
      <c r="K279" s="109" t="s">
        <v>109</v>
      </c>
      <c r="L279" s="116" t="s">
        <v>99</v>
      </c>
      <c r="M279" s="116">
        <v>4</v>
      </c>
      <c r="N279" s="115">
        <v>349599</v>
      </c>
      <c r="O279" s="115">
        <v>578206</v>
      </c>
    </row>
    <row r="280" spans="1:15" x14ac:dyDescent="0.35">
      <c r="A280" s="112">
        <v>278</v>
      </c>
      <c r="B280" s="112">
        <v>15990070</v>
      </c>
      <c r="C280" s="113"/>
      <c r="D280" s="114">
        <v>27316</v>
      </c>
      <c r="E280" s="115" t="s">
        <v>168</v>
      </c>
      <c r="F280" s="116" t="s">
        <v>171</v>
      </c>
      <c r="G280" s="140" t="s">
        <v>1199</v>
      </c>
      <c r="H280" s="141" t="s">
        <v>1200</v>
      </c>
      <c r="I280" s="140" t="s">
        <v>1201</v>
      </c>
      <c r="J280" s="141" t="s">
        <v>1200</v>
      </c>
      <c r="K280" s="142" t="s">
        <v>1203</v>
      </c>
      <c r="L280" s="141" t="s">
        <v>1202</v>
      </c>
      <c r="M280" s="144" t="s">
        <v>1077</v>
      </c>
      <c r="N280" s="115">
        <v>328782</v>
      </c>
      <c r="O280" s="115">
        <v>670788</v>
      </c>
    </row>
    <row r="281" spans="1:15" x14ac:dyDescent="0.35">
      <c r="A281" s="112">
        <v>279</v>
      </c>
      <c r="B281" s="112">
        <v>6341526</v>
      </c>
      <c r="C281" s="113"/>
      <c r="D281" s="114">
        <v>127796</v>
      </c>
      <c r="E281" s="115" t="s">
        <v>168</v>
      </c>
      <c r="F281" s="116" t="s">
        <v>1278</v>
      </c>
      <c r="G281" s="140" t="s">
        <v>1279</v>
      </c>
      <c r="H281" s="141" t="s">
        <v>1280</v>
      </c>
      <c r="I281" s="140" t="s">
        <v>1281</v>
      </c>
      <c r="J281" s="141" t="s">
        <v>1280</v>
      </c>
      <c r="K281" s="140" t="s">
        <v>1283</v>
      </c>
      <c r="L281" s="141" t="s">
        <v>1282</v>
      </c>
      <c r="M281" s="141" t="s">
        <v>1284</v>
      </c>
      <c r="N281" s="115">
        <v>346104</v>
      </c>
      <c r="O281" s="115">
        <v>670329</v>
      </c>
    </row>
    <row r="282" spans="1:15" x14ac:dyDescent="0.35">
      <c r="A282" s="112">
        <v>280</v>
      </c>
      <c r="B282" s="112">
        <v>6362567</v>
      </c>
      <c r="C282" s="113"/>
      <c r="D282" s="114">
        <v>104667</v>
      </c>
      <c r="E282" s="115" t="s">
        <v>168</v>
      </c>
      <c r="F282" s="116" t="s">
        <v>930</v>
      </c>
      <c r="G282" s="115" t="s">
        <v>993</v>
      </c>
      <c r="H282" s="116" t="s">
        <v>931</v>
      </c>
      <c r="I282" s="115" t="s">
        <v>994</v>
      </c>
      <c r="J282" s="116" t="s">
        <v>932</v>
      </c>
      <c r="K282" s="109" t="s">
        <v>109</v>
      </c>
      <c r="L282" s="116" t="s">
        <v>99</v>
      </c>
      <c r="M282" s="116">
        <v>12</v>
      </c>
      <c r="N282" s="115">
        <v>301727</v>
      </c>
      <c r="O282" s="115">
        <v>614413</v>
      </c>
    </row>
    <row r="283" spans="1:15" x14ac:dyDescent="0.35">
      <c r="A283" s="112">
        <v>281</v>
      </c>
      <c r="B283" s="112">
        <v>6435372</v>
      </c>
      <c r="C283" s="113"/>
      <c r="D283" s="114">
        <v>43551</v>
      </c>
      <c r="E283" s="115" t="s">
        <v>168</v>
      </c>
      <c r="F283" s="116" t="s">
        <v>801</v>
      </c>
      <c r="G283" s="115" t="s">
        <v>802</v>
      </c>
      <c r="H283" s="116" t="s">
        <v>274</v>
      </c>
      <c r="I283" s="115" t="s">
        <v>803</v>
      </c>
      <c r="J283" s="116" t="s">
        <v>804</v>
      </c>
      <c r="K283" s="109" t="s">
        <v>109</v>
      </c>
      <c r="L283" s="116" t="s">
        <v>99</v>
      </c>
      <c r="M283" s="116">
        <v>31</v>
      </c>
      <c r="N283" s="115">
        <v>299137</v>
      </c>
      <c r="O283" s="115">
        <v>670785</v>
      </c>
    </row>
    <row r="284" spans="1:15" x14ac:dyDescent="0.35">
      <c r="A284" s="112">
        <v>282</v>
      </c>
      <c r="B284" s="112">
        <v>6434835</v>
      </c>
      <c r="C284" s="113"/>
      <c r="D284" s="114">
        <v>43632</v>
      </c>
      <c r="E284" s="115" t="s">
        <v>168</v>
      </c>
      <c r="F284" s="116" t="s">
        <v>801</v>
      </c>
      <c r="G284" s="115" t="s">
        <v>802</v>
      </c>
      <c r="H284" s="116" t="s">
        <v>274</v>
      </c>
      <c r="I284" s="115" t="s">
        <v>1003</v>
      </c>
      <c r="J284" s="116" t="s">
        <v>943</v>
      </c>
      <c r="K284" s="109" t="s">
        <v>109</v>
      </c>
      <c r="L284" s="116" t="s">
        <v>99</v>
      </c>
      <c r="M284" s="116">
        <v>135</v>
      </c>
      <c r="N284" s="115">
        <v>296981</v>
      </c>
      <c r="O284" s="115">
        <v>669079</v>
      </c>
    </row>
    <row r="285" spans="1:15" x14ac:dyDescent="0.35">
      <c r="A285" s="112">
        <v>283</v>
      </c>
      <c r="B285" s="112">
        <v>6437211</v>
      </c>
      <c r="C285" s="113"/>
      <c r="D285" s="114">
        <v>13244</v>
      </c>
      <c r="E285" s="115" t="s">
        <v>168</v>
      </c>
      <c r="F285" s="116" t="s">
        <v>801</v>
      </c>
      <c r="G285" s="115" t="s">
        <v>805</v>
      </c>
      <c r="H285" s="116" t="s">
        <v>806</v>
      </c>
      <c r="I285" s="115" t="s">
        <v>807</v>
      </c>
      <c r="J285" s="116" t="s">
        <v>806</v>
      </c>
      <c r="K285" s="109" t="s">
        <v>808</v>
      </c>
      <c r="L285" s="116" t="s">
        <v>809</v>
      </c>
      <c r="M285" s="116">
        <v>1</v>
      </c>
      <c r="N285" s="115">
        <v>286829</v>
      </c>
      <c r="O285" s="115">
        <v>662082</v>
      </c>
    </row>
    <row r="286" spans="1:15" x14ac:dyDescent="0.35">
      <c r="A286" s="112">
        <v>284</v>
      </c>
      <c r="B286" s="112">
        <v>6447161</v>
      </c>
      <c r="C286" s="113"/>
      <c r="D286" s="114">
        <v>129333</v>
      </c>
      <c r="E286" s="115" t="s">
        <v>168</v>
      </c>
      <c r="F286" s="116" t="s">
        <v>801</v>
      </c>
      <c r="G286" s="115" t="s">
        <v>810</v>
      </c>
      <c r="H286" s="116" t="s">
        <v>811</v>
      </c>
      <c r="I286" s="115" t="s">
        <v>812</v>
      </c>
      <c r="J286" s="116" t="s">
        <v>813</v>
      </c>
      <c r="K286" s="109" t="s">
        <v>109</v>
      </c>
      <c r="L286" s="116" t="s">
        <v>99</v>
      </c>
      <c r="M286" s="116">
        <v>100</v>
      </c>
      <c r="N286" s="115">
        <v>305352</v>
      </c>
      <c r="O286" s="115">
        <v>664059</v>
      </c>
    </row>
    <row r="287" spans="1:15" x14ac:dyDescent="0.35">
      <c r="A287" s="112">
        <v>285</v>
      </c>
      <c r="B287" s="112">
        <v>157041059</v>
      </c>
      <c r="C287" s="113"/>
      <c r="D287" s="114">
        <v>17637</v>
      </c>
      <c r="E287" s="115" t="s">
        <v>172</v>
      </c>
      <c r="F287" s="116" t="s">
        <v>1165</v>
      </c>
      <c r="G287" s="140" t="s">
        <v>1166</v>
      </c>
      <c r="H287" s="141" t="s">
        <v>1167</v>
      </c>
      <c r="I287" s="140" t="s">
        <v>1168</v>
      </c>
      <c r="J287" s="141" t="s">
        <v>1169</v>
      </c>
      <c r="K287" s="142" t="s">
        <v>109</v>
      </c>
      <c r="L287" s="141"/>
      <c r="M287" s="145">
        <v>46</v>
      </c>
      <c r="N287" s="115">
        <v>685279</v>
      </c>
      <c r="O287" s="115">
        <v>691337</v>
      </c>
    </row>
    <row r="288" spans="1:15" x14ac:dyDescent="0.35">
      <c r="A288" s="112">
        <v>286</v>
      </c>
      <c r="B288" s="112">
        <v>6600452</v>
      </c>
      <c r="C288" s="113"/>
      <c r="D288" s="114">
        <v>3523</v>
      </c>
      <c r="E288" s="115" t="s">
        <v>172</v>
      </c>
      <c r="F288" s="116" t="s">
        <v>814</v>
      </c>
      <c r="G288" s="115" t="s">
        <v>815</v>
      </c>
      <c r="H288" s="116" t="s">
        <v>816</v>
      </c>
      <c r="I288" s="115" t="s">
        <v>817</v>
      </c>
      <c r="J288" s="116" t="s">
        <v>818</v>
      </c>
      <c r="K288" s="109" t="s">
        <v>109</v>
      </c>
      <c r="L288" s="116" t="s">
        <v>99</v>
      </c>
      <c r="M288" s="116">
        <v>6</v>
      </c>
      <c r="N288" s="115">
        <v>698813</v>
      </c>
      <c r="O288" s="115">
        <v>723474</v>
      </c>
    </row>
    <row r="289" spans="1:15" x14ac:dyDescent="0.35">
      <c r="A289" s="112">
        <v>287</v>
      </c>
      <c r="B289" s="112">
        <v>6602667</v>
      </c>
      <c r="C289" s="113"/>
      <c r="D289" s="114">
        <v>79842</v>
      </c>
      <c r="E289" s="115" t="s">
        <v>172</v>
      </c>
      <c r="F289" s="116" t="s">
        <v>814</v>
      </c>
      <c r="G289" s="115" t="s">
        <v>819</v>
      </c>
      <c r="H289" s="116" t="s">
        <v>820</v>
      </c>
      <c r="I289" s="115" t="s">
        <v>821</v>
      </c>
      <c r="J289" s="116" t="s">
        <v>822</v>
      </c>
      <c r="K289" s="109" t="s">
        <v>109</v>
      </c>
      <c r="L289" s="116" t="s">
        <v>99</v>
      </c>
      <c r="M289" s="116">
        <v>14</v>
      </c>
      <c r="N289" s="115">
        <v>681182</v>
      </c>
      <c r="O289" s="115">
        <v>725611</v>
      </c>
    </row>
    <row r="290" spans="1:15" x14ac:dyDescent="0.35">
      <c r="A290" s="112">
        <v>288</v>
      </c>
      <c r="B290" s="112">
        <v>41416597</v>
      </c>
      <c r="C290" s="113"/>
      <c r="D290" s="114">
        <v>276928</v>
      </c>
      <c r="E290" s="140" t="s">
        <v>172</v>
      </c>
      <c r="F290" s="116" t="s">
        <v>772</v>
      </c>
      <c r="G290" s="149" t="s">
        <v>1114</v>
      </c>
      <c r="H290" s="141" t="s">
        <v>772</v>
      </c>
      <c r="I290" s="149" t="s">
        <v>1124</v>
      </c>
      <c r="J290" s="141" t="s">
        <v>772</v>
      </c>
      <c r="K290" s="149" t="s">
        <v>1481</v>
      </c>
      <c r="L290" s="156" t="s">
        <v>1457</v>
      </c>
      <c r="M290" s="141" t="s">
        <v>1450</v>
      </c>
      <c r="N290" s="140">
        <v>656406</v>
      </c>
      <c r="O290" s="140">
        <v>598085</v>
      </c>
    </row>
    <row r="291" spans="1:15" x14ac:dyDescent="0.35">
      <c r="A291" s="112">
        <v>289</v>
      </c>
      <c r="B291" s="112">
        <v>16038428</v>
      </c>
      <c r="C291" s="113"/>
      <c r="D291" s="114">
        <v>13671</v>
      </c>
      <c r="E291" s="115" t="s">
        <v>172</v>
      </c>
      <c r="F291" s="116" t="s">
        <v>772</v>
      </c>
      <c r="G291" s="140" t="s">
        <v>1114</v>
      </c>
      <c r="H291" s="141" t="s">
        <v>772</v>
      </c>
      <c r="I291" s="140" t="s">
        <v>1124</v>
      </c>
      <c r="J291" s="141" t="s">
        <v>772</v>
      </c>
      <c r="K291" s="140" t="s">
        <v>1386</v>
      </c>
      <c r="L291" s="141" t="s">
        <v>1385</v>
      </c>
      <c r="M291" s="145">
        <v>4</v>
      </c>
      <c r="N291" s="115">
        <v>659436</v>
      </c>
      <c r="O291" s="115">
        <v>598389</v>
      </c>
    </row>
    <row r="292" spans="1:15" x14ac:dyDescent="0.35">
      <c r="A292" s="112">
        <v>290</v>
      </c>
      <c r="B292" s="112">
        <v>6622829</v>
      </c>
      <c r="C292" s="113"/>
      <c r="D292" s="114">
        <v>25186</v>
      </c>
      <c r="E292" s="115" t="s">
        <v>172</v>
      </c>
      <c r="F292" s="116" t="s">
        <v>823</v>
      </c>
      <c r="G292" s="115" t="s">
        <v>824</v>
      </c>
      <c r="H292" s="116" t="s">
        <v>825</v>
      </c>
      <c r="I292" s="115" t="s">
        <v>826</v>
      </c>
      <c r="J292" s="116" t="s">
        <v>827</v>
      </c>
      <c r="K292" s="109" t="s">
        <v>109</v>
      </c>
      <c r="L292" s="116" t="s">
        <v>99</v>
      </c>
      <c r="M292" s="116">
        <v>25</v>
      </c>
      <c r="N292" s="115">
        <v>666563</v>
      </c>
      <c r="O292" s="115">
        <v>579335</v>
      </c>
    </row>
    <row r="293" spans="1:15" x14ac:dyDescent="0.35">
      <c r="A293" s="112">
        <v>291</v>
      </c>
      <c r="B293" s="112">
        <v>6682052</v>
      </c>
      <c r="C293" s="113"/>
      <c r="D293" s="114">
        <v>113645</v>
      </c>
      <c r="E293" s="115" t="s">
        <v>172</v>
      </c>
      <c r="F293" s="116" t="s">
        <v>828</v>
      </c>
      <c r="G293" s="115" t="s">
        <v>829</v>
      </c>
      <c r="H293" s="116" t="s">
        <v>830</v>
      </c>
      <c r="I293" s="115" t="s">
        <v>831</v>
      </c>
      <c r="J293" s="116" t="s">
        <v>830</v>
      </c>
      <c r="K293" s="109" t="s">
        <v>104</v>
      </c>
      <c r="L293" s="116" t="s">
        <v>105</v>
      </c>
      <c r="M293" s="116">
        <v>1</v>
      </c>
      <c r="N293" s="115">
        <v>700897</v>
      </c>
      <c r="O293" s="115">
        <v>686596</v>
      </c>
    </row>
    <row r="294" spans="1:15" x14ac:dyDescent="0.35">
      <c r="A294" s="112">
        <v>292</v>
      </c>
      <c r="B294" s="112">
        <v>99139794</v>
      </c>
      <c r="C294" s="113"/>
      <c r="D294" s="114">
        <v>14088</v>
      </c>
      <c r="E294" s="115" t="s">
        <v>173</v>
      </c>
      <c r="F294" s="116" t="s">
        <v>1548</v>
      </c>
      <c r="G294" s="140">
        <v>3002011</v>
      </c>
      <c r="H294" s="141" t="s">
        <v>1549</v>
      </c>
      <c r="I294" s="140" t="s">
        <v>1550</v>
      </c>
      <c r="J294" s="116" t="s">
        <v>1549</v>
      </c>
      <c r="K294" s="109" t="s">
        <v>1552</v>
      </c>
      <c r="L294" s="116" t="s">
        <v>1551</v>
      </c>
      <c r="M294" s="116">
        <v>90</v>
      </c>
      <c r="N294" s="115">
        <v>561999</v>
      </c>
      <c r="O294" s="115">
        <v>335821</v>
      </c>
    </row>
    <row r="295" spans="1:15" x14ac:dyDescent="0.35">
      <c r="A295" s="112">
        <v>293</v>
      </c>
      <c r="B295" s="112">
        <v>80914064</v>
      </c>
      <c r="C295" s="113"/>
      <c r="D295" s="114">
        <v>14088</v>
      </c>
      <c r="E295" s="115" t="s">
        <v>173</v>
      </c>
      <c r="F295" s="116" t="s">
        <v>1548</v>
      </c>
      <c r="G295" s="140">
        <v>3002011</v>
      </c>
      <c r="H295" s="141" t="s">
        <v>1549</v>
      </c>
      <c r="I295" s="140" t="s">
        <v>1550</v>
      </c>
      <c r="J295" s="116" t="s">
        <v>1549</v>
      </c>
      <c r="K295" s="109" t="s">
        <v>1552</v>
      </c>
      <c r="L295" s="116" t="s">
        <v>1551</v>
      </c>
      <c r="M295" s="116" t="s">
        <v>1553</v>
      </c>
      <c r="N295" s="115">
        <v>561970</v>
      </c>
      <c r="O295" s="115">
        <v>335823</v>
      </c>
    </row>
    <row r="296" spans="1:15" x14ac:dyDescent="0.35">
      <c r="A296" s="112">
        <v>294</v>
      </c>
      <c r="B296" s="112">
        <v>96737908</v>
      </c>
      <c r="C296" s="113"/>
      <c r="D296" s="114">
        <v>277834</v>
      </c>
      <c r="E296" s="140" t="s">
        <v>173</v>
      </c>
      <c r="F296" s="116" t="s">
        <v>832</v>
      </c>
      <c r="G296" s="115">
        <v>3003011</v>
      </c>
      <c r="H296" s="141" t="s">
        <v>834</v>
      </c>
      <c r="I296" s="151" t="s">
        <v>1459</v>
      </c>
      <c r="J296" s="141" t="s">
        <v>834</v>
      </c>
      <c r="K296" s="149" t="s">
        <v>1458</v>
      </c>
      <c r="L296" s="155" t="s">
        <v>1454</v>
      </c>
      <c r="M296" s="116">
        <v>8</v>
      </c>
      <c r="N296" s="115">
        <v>520097</v>
      </c>
      <c r="O296" s="115">
        <v>404799</v>
      </c>
    </row>
    <row r="297" spans="1:15" x14ac:dyDescent="0.35">
      <c r="A297" s="112">
        <v>295</v>
      </c>
      <c r="B297" s="112">
        <v>6748741</v>
      </c>
      <c r="C297" s="113"/>
      <c r="D297" s="114">
        <v>31909</v>
      </c>
      <c r="E297" s="115" t="s">
        <v>173</v>
      </c>
      <c r="F297" s="116" t="s">
        <v>832</v>
      </c>
      <c r="G297" s="115" t="s">
        <v>833</v>
      </c>
      <c r="H297" s="116" t="s">
        <v>834</v>
      </c>
      <c r="I297" s="115" t="s">
        <v>1002</v>
      </c>
      <c r="J297" s="116" t="s">
        <v>941</v>
      </c>
      <c r="K297" s="109" t="s">
        <v>109</v>
      </c>
      <c r="L297" s="116" t="s">
        <v>99</v>
      </c>
      <c r="M297" s="116">
        <v>27</v>
      </c>
      <c r="N297" s="115">
        <v>517842</v>
      </c>
      <c r="O297" s="115">
        <v>409780</v>
      </c>
    </row>
    <row r="298" spans="1:15" x14ac:dyDescent="0.35">
      <c r="A298" s="112">
        <v>296</v>
      </c>
      <c r="B298" s="112">
        <v>63598864</v>
      </c>
      <c r="C298" s="113"/>
      <c r="D298" s="114">
        <v>27747</v>
      </c>
      <c r="E298" s="115" t="s">
        <v>173</v>
      </c>
      <c r="F298" s="116" t="s">
        <v>832</v>
      </c>
      <c r="G298" s="115" t="s">
        <v>833</v>
      </c>
      <c r="H298" s="116" t="s">
        <v>834</v>
      </c>
      <c r="I298" s="115" t="s">
        <v>1032</v>
      </c>
      <c r="J298" s="116" t="s">
        <v>967</v>
      </c>
      <c r="K298" s="109" t="s">
        <v>109</v>
      </c>
      <c r="L298" s="116"/>
      <c r="M298" s="116">
        <v>136</v>
      </c>
      <c r="N298" s="115">
        <v>525536</v>
      </c>
      <c r="O298" s="115">
        <v>402538</v>
      </c>
    </row>
    <row r="299" spans="1:15" x14ac:dyDescent="0.35">
      <c r="A299" s="112">
        <v>297</v>
      </c>
      <c r="B299" s="112">
        <v>58286284</v>
      </c>
      <c r="C299" s="113"/>
      <c r="D299" s="114">
        <v>59707</v>
      </c>
      <c r="E299" s="115" t="s">
        <v>173</v>
      </c>
      <c r="F299" s="116" t="s">
        <v>1342</v>
      </c>
      <c r="G299" s="140" t="s">
        <v>1343</v>
      </c>
      <c r="H299" s="141" t="s">
        <v>1344</v>
      </c>
      <c r="I299" s="140" t="s">
        <v>1345</v>
      </c>
      <c r="J299" s="141" t="s">
        <v>1346</v>
      </c>
      <c r="K299" s="140" t="s">
        <v>109</v>
      </c>
      <c r="L299" s="141"/>
      <c r="M299" s="141" t="s">
        <v>1081</v>
      </c>
      <c r="N299" s="115">
        <v>460254</v>
      </c>
      <c r="O299" s="115">
        <v>403368</v>
      </c>
    </row>
    <row r="300" spans="1:15" x14ac:dyDescent="0.35">
      <c r="A300" s="112">
        <v>298</v>
      </c>
      <c r="B300" s="112">
        <v>6855351</v>
      </c>
      <c r="C300" s="113"/>
      <c r="D300" s="114">
        <v>88151</v>
      </c>
      <c r="E300" s="115" t="s">
        <v>173</v>
      </c>
      <c r="F300" s="116" t="s">
        <v>835</v>
      </c>
      <c r="G300" s="115" t="s">
        <v>836</v>
      </c>
      <c r="H300" s="116" t="s">
        <v>837</v>
      </c>
      <c r="I300" s="115" t="s">
        <v>838</v>
      </c>
      <c r="J300" s="116" t="s">
        <v>839</v>
      </c>
      <c r="K300" s="109" t="s">
        <v>109</v>
      </c>
      <c r="L300" s="116" t="s">
        <v>99</v>
      </c>
      <c r="M300" s="116">
        <v>21</v>
      </c>
      <c r="N300" s="115">
        <v>477008</v>
      </c>
      <c r="O300" s="115">
        <v>489570</v>
      </c>
    </row>
    <row r="301" spans="1:15" x14ac:dyDescent="0.35">
      <c r="A301" s="112">
        <v>299</v>
      </c>
      <c r="B301" s="112">
        <v>98639820</v>
      </c>
      <c r="C301" s="113"/>
      <c r="D301" s="114">
        <v>277697</v>
      </c>
      <c r="E301" s="140" t="s">
        <v>173</v>
      </c>
      <c r="F301" s="116" t="s">
        <v>1453</v>
      </c>
      <c r="G301" s="148" t="s">
        <v>1480</v>
      </c>
      <c r="H301" s="116" t="s">
        <v>1453</v>
      </c>
      <c r="I301" s="149" t="s">
        <v>1479</v>
      </c>
      <c r="J301" s="116" t="s">
        <v>1453</v>
      </c>
      <c r="K301" s="148" t="s">
        <v>1478</v>
      </c>
      <c r="L301" s="155" t="s">
        <v>1456</v>
      </c>
      <c r="M301" s="116">
        <v>3</v>
      </c>
      <c r="N301" s="140">
        <v>485764</v>
      </c>
      <c r="O301" s="140">
        <v>449377</v>
      </c>
    </row>
    <row r="302" spans="1:15" x14ac:dyDescent="0.35">
      <c r="A302" s="112">
        <v>300</v>
      </c>
      <c r="B302" s="112">
        <v>6874356</v>
      </c>
      <c r="C302" s="113"/>
      <c r="D302" s="114">
        <v>3704</v>
      </c>
      <c r="E302" s="115" t="s">
        <v>173</v>
      </c>
      <c r="F302" s="116" t="s">
        <v>840</v>
      </c>
      <c r="G302" s="115" t="s">
        <v>995</v>
      </c>
      <c r="H302" s="116" t="s">
        <v>933</v>
      </c>
      <c r="I302" s="115" t="s">
        <v>996</v>
      </c>
      <c r="J302" s="116" t="s">
        <v>934</v>
      </c>
      <c r="K302" s="109" t="s">
        <v>109</v>
      </c>
      <c r="L302" s="116" t="s">
        <v>99</v>
      </c>
      <c r="M302" s="116" t="s">
        <v>935</v>
      </c>
      <c r="N302" s="115">
        <v>476940</v>
      </c>
      <c r="O302" s="115">
        <v>457184</v>
      </c>
    </row>
    <row r="303" spans="1:15" x14ac:dyDescent="0.35">
      <c r="A303" s="112">
        <v>301</v>
      </c>
      <c r="B303" s="112">
        <v>6875494</v>
      </c>
      <c r="C303" s="113"/>
      <c r="D303" s="114">
        <v>11580</v>
      </c>
      <c r="E303" s="115" t="s">
        <v>173</v>
      </c>
      <c r="F303" s="116" t="s">
        <v>840</v>
      </c>
      <c r="G303" s="115" t="s">
        <v>841</v>
      </c>
      <c r="H303" s="116" t="s">
        <v>842</v>
      </c>
      <c r="I303" s="115" t="s">
        <v>843</v>
      </c>
      <c r="J303" s="116" t="s">
        <v>844</v>
      </c>
      <c r="K303" s="109" t="s">
        <v>109</v>
      </c>
      <c r="L303" s="116" t="s">
        <v>99</v>
      </c>
      <c r="M303" s="116">
        <v>72</v>
      </c>
      <c r="N303" s="115">
        <v>460037</v>
      </c>
      <c r="O303" s="115">
        <v>441315</v>
      </c>
    </row>
    <row r="304" spans="1:15" x14ac:dyDescent="0.35">
      <c r="A304" s="112">
        <v>302</v>
      </c>
      <c r="B304" s="112">
        <v>4830438</v>
      </c>
      <c r="C304" s="113"/>
      <c r="D304" s="114">
        <v>104004</v>
      </c>
      <c r="E304" s="115" t="s">
        <v>173</v>
      </c>
      <c r="F304" s="116" t="s">
        <v>174</v>
      </c>
      <c r="G304" s="115" t="s">
        <v>845</v>
      </c>
      <c r="H304" s="116" t="s">
        <v>978</v>
      </c>
      <c r="I304" s="115" t="s">
        <v>1041</v>
      </c>
      <c r="J304" s="116" t="s">
        <v>979</v>
      </c>
      <c r="K304" s="109" t="s">
        <v>109</v>
      </c>
      <c r="L304" s="116"/>
      <c r="M304" s="116">
        <v>19</v>
      </c>
      <c r="N304" s="115">
        <v>488059</v>
      </c>
      <c r="O304" s="115">
        <v>289574</v>
      </c>
    </row>
    <row r="305" spans="1:15" x14ac:dyDescent="0.35">
      <c r="A305" s="112">
        <v>303</v>
      </c>
      <c r="B305" s="112">
        <v>7012650</v>
      </c>
      <c r="C305" s="113"/>
      <c r="D305" s="114">
        <v>62081</v>
      </c>
      <c r="E305" s="115" t="s">
        <v>173</v>
      </c>
      <c r="F305" s="116" t="s">
        <v>575</v>
      </c>
      <c r="G305" s="115">
        <v>3017082</v>
      </c>
      <c r="H305" s="116" t="s">
        <v>1417</v>
      </c>
      <c r="I305" s="151" t="s">
        <v>1419</v>
      </c>
      <c r="J305" s="116" t="s">
        <v>1418</v>
      </c>
      <c r="K305" s="109" t="s">
        <v>109</v>
      </c>
      <c r="L305" s="116"/>
      <c r="M305" s="116">
        <v>3</v>
      </c>
      <c r="N305" s="115">
        <v>396030</v>
      </c>
      <c r="O305" s="115">
        <v>407490</v>
      </c>
    </row>
    <row r="306" spans="1:15" x14ac:dyDescent="0.35">
      <c r="A306" s="112">
        <v>304</v>
      </c>
      <c r="B306" s="112">
        <v>64731149</v>
      </c>
      <c r="C306" s="113"/>
      <c r="D306" s="114">
        <v>277934</v>
      </c>
      <c r="E306" s="140" t="s">
        <v>173</v>
      </c>
      <c r="F306" s="141" t="s">
        <v>1489</v>
      </c>
      <c r="G306" s="149" t="s">
        <v>1496</v>
      </c>
      <c r="H306" s="141" t="s">
        <v>1489</v>
      </c>
      <c r="I306" s="149" t="s">
        <v>1495</v>
      </c>
      <c r="J306" s="141" t="s">
        <v>1489</v>
      </c>
      <c r="K306" s="149" t="s">
        <v>1494</v>
      </c>
      <c r="L306" s="155" t="s">
        <v>1472</v>
      </c>
      <c r="M306" s="116">
        <v>16</v>
      </c>
      <c r="N306" s="140">
        <v>509119</v>
      </c>
      <c r="O306" s="140">
        <v>360749</v>
      </c>
    </row>
    <row r="307" spans="1:15" x14ac:dyDescent="0.35">
      <c r="A307" s="112">
        <v>305</v>
      </c>
      <c r="B307" s="112">
        <v>7128302</v>
      </c>
      <c r="C307" s="113"/>
      <c r="D307" s="114">
        <v>80010</v>
      </c>
      <c r="E307" s="115" t="s">
        <v>173</v>
      </c>
      <c r="F307" s="141" t="s">
        <v>175</v>
      </c>
      <c r="G307" s="140">
        <v>3021114</v>
      </c>
      <c r="H307" s="141" t="s">
        <v>1565</v>
      </c>
      <c r="I307" s="140" t="s">
        <v>1573</v>
      </c>
      <c r="J307" s="141" t="s">
        <v>1565</v>
      </c>
      <c r="K307" s="140" t="s">
        <v>1574</v>
      </c>
      <c r="L307" s="116" t="s">
        <v>1566</v>
      </c>
      <c r="M307" s="116">
        <v>10</v>
      </c>
      <c r="N307" s="115">
        <v>525209</v>
      </c>
      <c r="O307" s="115">
        <v>364600</v>
      </c>
    </row>
    <row r="308" spans="1:15" x14ac:dyDescent="0.35">
      <c r="A308" s="112">
        <v>306</v>
      </c>
      <c r="B308" s="112">
        <v>18807025</v>
      </c>
      <c r="C308" s="113"/>
      <c r="D308" s="114">
        <v>34711</v>
      </c>
      <c r="E308" s="115" t="s">
        <v>173</v>
      </c>
      <c r="F308" s="116" t="s">
        <v>175</v>
      </c>
      <c r="G308" s="115" t="s">
        <v>1034</v>
      </c>
      <c r="H308" s="116" t="s">
        <v>969</v>
      </c>
      <c r="I308" s="115" t="s">
        <v>1035</v>
      </c>
      <c r="J308" s="116" t="s">
        <v>970</v>
      </c>
      <c r="K308" s="109" t="s">
        <v>1036</v>
      </c>
      <c r="L308" s="116" t="s">
        <v>971</v>
      </c>
      <c r="M308" s="116">
        <v>12</v>
      </c>
      <c r="N308" s="115">
        <v>496882</v>
      </c>
      <c r="O308" s="115">
        <v>336071</v>
      </c>
    </row>
    <row r="309" spans="1:15" x14ac:dyDescent="0.35">
      <c r="A309" s="112">
        <v>307</v>
      </c>
      <c r="B309" s="112">
        <v>45427376</v>
      </c>
      <c r="C309" s="113"/>
      <c r="D309" s="114">
        <v>277898</v>
      </c>
      <c r="E309" s="140" t="s">
        <v>173</v>
      </c>
      <c r="F309" s="116" t="s">
        <v>175</v>
      </c>
      <c r="G309" s="149" t="s">
        <v>1506</v>
      </c>
      <c r="H309" s="141" t="s">
        <v>1461</v>
      </c>
      <c r="I309" s="149" t="s">
        <v>1505</v>
      </c>
      <c r="J309" s="141" t="s">
        <v>1461</v>
      </c>
      <c r="K309" s="149" t="s">
        <v>1504</v>
      </c>
      <c r="L309" s="155" t="s">
        <v>1476</v>
      </c>
      <c r="M309" s="116">
        <v>124</v>
      </c>
      <c r="N309" s="140">
        <v>514404</v>
      </c>
      <c r="O309" s="140">
        <v>355574</v>
      </c>
    </row>
    <row r="310" spans="1:15" x14ac:dyDescent="0.35">
      <c r="A310" s="112">
        <v>308</v>
      </c>
      <c r="B310" s="112">
        <v>7162444</v>
      </c>
      <c r="C310" s="113"/>
      <c r="D310" s="114">
        <v>85154</v>
      </c>
      <c r="E310" s="115" t="s">
        <v>173</v>
      </c>
      <c r="F310" s="116" t="s">
        <v>175</v>
      </c>
      <c r="G310" s="115" t="s">
        <v>846</v>
      </c>
      <c r="H310" s="116" t="s">
        <v>847</v>
      </c>
      <c r="I310" s="115" t="s">
        <v>848</v>
      </c>
      <c r="J310" s="116" t="s">
        <v>849</v>
      </c>
      <c r="K310" s="109" t="s">
        <v>850</v>
      </c>
      <c r="L310" s="116" t="s">
        <v>851</v>
      </c>
      <c r="M310" s="116">
        <v>3</v>
      </c>
      <c r="N310" s="115">
        <v>515266</v>
      </c>
      <c r="O310" s="115">
        <v>370426</v>
      </c>
    </row>
    <row r="311" spans="1:15" x14ac:dyDescent="0.35">
      <c r="A311" s="112">
        <v>309</v>
      </c>
      <c r="B311" s="112">
        <v>14911507</v>
      </c>
      <c r="C311" s="113"/>
      <c r="D311" s="114">
        <v>196378</v>
      </c>
      <c r="E311" s="115" t="s">
        <v>173</v>
      </c>
      <c r="F311" s="116" t="s">
        <v>175</v>
      </c>
      <c r="G311" s="115">
        <v>3021172</v>
      </c>
      <c r="H311" s="116" t="s">
        <v>1427</v>
      </c>
      <c r="I311" s="151" t="s">
        <v>1432</v>
      </c>
      <c r="J311" s="116" t="s">
        <v>1427</v>
      </c>
      <c r="K311" s="109">
        <v>17394</v>
      </c>
      <c r="L311" s="116" t="s">
        <v>176</v>
      </c>
      <c r="M311" s="116" t="s">
        <v>1429</v>
      </c>
      <c r="N311" s="115">
        <v>513221</v>
      </c>
      <c r="O311" s="115">
        <v>340429</v>
      </c>
    </row>
    <row r="312" spans="1:15" x14ac:dyDescent="0.35">
      <c r="A312" s="112">
        <v>310</v>
      </c>
      <c r="B312" s="112">
        <v>7220356</v>
      </c>
      <c r="C312" s="113"/>
      <c r="D312" s="114">
        <v>133818</v>
      </c>
      <c r="E312" s="115" t="s">
        <v>173</v>
      </c>
      <c r="F312" s="116" t="s">
        <v>852</v>
      </c>
      <c r="G312" s="115" t="s">
        <v>853</v>
      </c>
      <c r="H312" s="116" t="s">
        <v>854</v>
      </c>
      <c r="I312" s="115" t="s">
        <v>855</v>
      </c>
      <c r="J312" s="116" t="s">
        <v>856</v>
      </c>
      <c r="K312" s="109" t="s">
        <v>109</v>
      </c>
      <c r="L312" s="116" t="s">
        <v>99</v>
      </c>
      <c r="M312" s="116">
        <v>25</v>
      </c>
      <c r="N312" s="115">
        <v>496336</v>
      </c>
      <c r="O312" s="115">
        <v>389362</v>
      </c>
    </row>
    <row r="313" spans="1:15" x14ac:dyDescent="0.35">
      <c r="A313" s="112">
        <v>311</v>
      </c>
      <c r="B313" s="112">
        <v>7229908</v>
      </c>
      <c r="C313" s="113"/>
      <c r="D313" s="114">
        <v>34280</v>
      </c>
      <c r="E313" s="115" t="s">
        <v>173</v>
      </c>
      <c r="F313" s="116" t="s">
        <v>852</v>
      </c>
      <c r="G313" s="140" t="s">
        <v>857</v>
      </c>
      <c r="H313" s="141" t="s">
        <v>858</v>
      </c>
      <c r="I313" s="140" t="s">
        <v>1170</v>
      </c>
      <c r="J313" s="141" t="s">
        <v>1171</v>
      </c>
      <c r="K313" s="142" t="s">
        <v>243</v>
      </c>
      <c r="L313" s="141" t="s">
        <v>176</v>
      </c>
      <c r="M313" s="145">
        <v>12</v>
      </c>
      <c r="N313" s="115">
        <v>478931</v>
      </c>
      <c r="O313" s="115">
        <v>373778</v>
      </c>
    </row>
    <row r="314" spans="1:15" x14ac:dyDescent="0.35">
      <c r="A314" s="112">
        <v>312</v>
      </c>
      <c r="B314" s="112">
        <v>7230132</v>
      </c>
      <c r="C314" s="113"/>
      <c r="D314" s="114">
        <v>31817</v>
      </c>
      <c r="E314" s="115" t="s">
        <v>173</v>
      </c>
      <c r="F314" s="116" t="s">
        <v>852</v>
      </c>
      <c r="G314" s="115" t="s">
        <v>857</v>
      </c>
      <c r="H314" s="116" t="s">
        <v>858</v>
      </c>
      <c r="I314" s="115" t="s">
        <v>859</v>
      </c>
      <c r="J314" s="116" t="s">
        <v>860</v>
      </c>
      <c r="K314" s="109" t="s">
        <v>109</v>
      </c>
      <c r="L314" s="116" t="s">
        <v>99</v>
      </c>
      <c r="M314" s="116" t="s">
        <v>381</v>
      </c>
      <c r="N314" s="115">
        <v>481048</v>
      </c>
      <c r="O314" s="115">
        <v>380170</v>
      </c>
    </row>
    <row r="315" spans="1:15" x14ac:dyDescent="0.35">
      <c r="A315" s="112">
        <v>313</v>
      </c>
      <c r="B315" s="112">
        <v>7238439</v>
      </c>
      <c r="C315" s="113"/>
      <c r="D315" s="114">
        <v>52778</v>
      </c>
      <c r="E315" s="115" t="s">
        <v>173</v>
      </c>
      <c r="F315" s="116" t="s">
        <v>1286</v>
      </c>
      <c r="G315" s="140" t="s">
        <v>1287</v>
      </c>
      <c r="H315" s="141" t="s">
        <v>1288</v>
      </c>
      <c r="I315" s="140" t="s">
        <v>1289</v>
      </c>
      <c r="J315" s="141" t="s">
        <v>1288</v>
      </c>
      <c r="K315" s="140" t="s">
        <v>1290</v>
      </c>
      <c r="L315" s="141" t="s">
        <v>1110</v>
      </c>
      <c r="M315" s="141" t="s">
        <v>1074</v>
      </c>
      <c r="N315" s="115">
        <v>471469</v>
      </c>
      <c r="O315" s="115">
        <v>364755</v>
      </c>
    </row>
    <row r="316" spans="1:15" x14ac:dyDescent="0.35">
      <c r="A316" s="112">
        <v>314</v>
      </c>
      <c r="B316" s="112">
        <v>80518798</v>
      </c>
      <c r="C316" s="113"/>
      <c r="D316" s="114">
        <v>52778</v>
      </c>
      <c r="E316" s="115" t="s">
        <v>173</v>
      </c>
      <c r="F316" s="116" t="s">
        <v>1286</v>
      </c>
      <c r="G316" s="140" t="s">
        <v>1535</v>
      </c>
      <c r="H316" s="116" t="s">
        <v>1288</v>
      </c>
      <c r="I316" s="148" t="s">
        <v>1289</v>
      </c>
      <c r="J316" s="141" t="s">
        <v>1288</v>
      </c>
      <c r="K316" s="140" t="s">
        <v>1290</v>
      </c>
      <c r="L316" s="141" t="s">
        <v>1110</v>
      </c>
      <c r="M316" s="141" t="s">
        <v>1379</v>
      </c>
      <c r="N316" s="115">
        <v>471500</v>
      </c>
      <c r="O316" s="115">
        <v>364722</v>
      </c>
    </row>
    <row r="317" spans="1:15" x14ac:dyDescent="0.35">
      <c r="A317" s="112">
        <v>315</v>
      </c>
      <c r="B317" s="112">
        <v>7246755</v>
      </c>
      <c r="C317" s="113"/>
      <c r="D317" s="114">
        <v>56245</v>
      </c>
      <c r="E317" s="115" t="s">
        <v>173</v>
      </c>
      <c r="F317" s="116" t="s">
        <v>861</v>
      </c>
      <c r="G317" s="115" t="s">
        <v>862</v>
      </c>
      <c r="H317" s="116" t="s">
        <v>863</v>
      </c>
      <c r="I317" s="115" t="s">
        <v>864</v>
      </c>
      <c r="J317" s="116" t="s">
        <v>865</v>
      </c>
      <c r="K317" s="109" t="s">
        <v>109</v>
      </c>
      <c r="L317" s="116" t="s">
        <v>99</v>
      </c>
      <c r="M317" s="116">
        <v>2</v>
      </c>
      <c r="N317" s="115">
        <v>467422</v>
      </c>
      <c r="O317" s="115">
        <v>477679</v>
      </c>
    </row>
    <row r="318" spans="1:15" x14ac:dyDescent="0.35">
      <c r="A318" s="112">
        <v>316</v>
      </c>
      <c r="B318" s="112">
        <v>9136618</v>
      </c>
      <c r="C318" s="113"/>
      <c r="D318" s="114">
        <v>22887</v>
      </c>
      <c r="E318" s="115" t="s">
        <v>173</v>
      </c>
      <c r="F318" s="116" t="s">
        <v>1304</v>
      </c>
      <c r="G318" s="140" t="s">
        <v>1305</v>
      </c>
      <c r="H318" s="141" t="s">
        <v>1306</v>
      </c>
      <c r="I318" s="140" t="s">
        <v>1307</v>
      </c>
      <c r="J318" s="141" t="s">
        <v>1308</v>
      </c>
      <c r="K318" s="140" t="s">
        <v>109</v>
      </c>
      <c r="L318" s="141"/>
      <c r="M318" s="141" t="s">
        <v>1309</v>
      </c>
      <c r="N318" s="115">
        <v>562931</v>
      </c>
      <c r="O318" s="115">
        <v>388543</v>
      </c>
    </row>
    <row r="319" spans="1:15" x14ac:dyDescent="0.35">
      <c r="A319" s="112">
        <v>317</v>
      </c>
      <c r="B319" s="112">
        <v>82487035</v>
      </c>
      <c r="C319" s="113"/>
      <c r="D319" s="114">
        <v>86248</v>
      </c>
      <c r="E319" s="115" t="s">
        <v>173</v>
      </c>
      <c r="F319" s="116" t="s">
        <v>1304</v>
      </c>
      <c r="G319" s="140">
        <v>3028011</v>
      </c>
      <c r="H319" s="116" t="s">
        <v>1420</v>
      </c>
      <c r="I319" s="148" t="s">
        <v>1433</v>
      </c>
      <c r="J319" s="116" t="s">
        <v>1420</v>
      </c>
      <c r="K319" s="148" t="s">
        <v>1434</v>
      </c>
      <c r="L319" s="141" t="s">
        <v>1428</v>
      </c>
      <c r="M319" s="116" t="s">
        <v>1430</v>
      </c>
      <c r="N319" s="115">
        <v>551245</v>
      </c>
      <c r="O319" s="115">
        <v>379966</v>
      </c>
    </row>
    <row r="320" spans="1:15" x14ac:dyDescent="0.35">
      <c r="A320" s="112">
        <v>318</v>
      </c>
      <c r="B320" s="112">
        <v>7276077</v>
      </c>
      <c r="C320" s="113"/>
      <c r="D320" s="114">
        <v>83499</v>
      </c>
      <c r="E320" s="115" t="s">
        <v>173</v>
      </c>
      <c r="F320" s="116" t="s">
        <v>1304</v>
      </c>
      <c r="G320" s="140">
        <v>3028072</v>
      </c>
      <c r="H320" s="116" t="s">
        <v>1420</v>
      </c>
      <c r="I320" s="148" t="s">
        <v>1422</v>
      </c>
      <c r="J320" s="116" t="s">
        <v>1421</v>
      </c>
      <c r="K320" s="140">
        <v>99999</v>
      </c>
      <c r="L320" s="141"/>
      <c r="M320" s="153">
        <v>27</v>
      </c>
      <c r="N320" s="115">
        <v>545187</v>
      </c>
      <c r="O320" s="115">
        <v>378670</v>
      </c>
    </row>
    <row r="321" spans="1:15" x14ac:dyDescent="0.35">
      <c r="A321" s="112">
        <v>319</v>
      </c>
      <c r="B321" s="112">
        <v>52718977</v>
      </c>
      <c r="C321" s="113"/>
      <c r="D321" s="114">
        <v>123929</v>
      </c>
      <c r="E321" s="115" t="s">
        <v>173</v>
      </c>
      <c r="F321" s="116" t="s">
        <v>1331</v>
      </c>
      <c r="G321" s="140" t="s">
        <v>1332</v>
      </c>
      <c r="H321" s="141" t="s">
        <v>1333</v>
      </c>
      <c r="I321" s="140" t="s">
        <v>1334</v>
      </c>
      <c r="J321" s="141" t="s">
        <v>1335</v>
      </c>
      <c r="K321" s="140" t="s">
        <v>109</v>
      </c>
      <c r="L321" s="141"/>
      <c r="M321" s="141" t="s">
        <v>1336</v>
      </c>
      <c r="N321" s="115">
        <v>478693</v>
      </c>
      <c r="O321" s="115">
        <v>417498</v>
      </c>
    </row>
    <row r="322" spans="1:15" x14ac:dyDescent="0.35">
      <c r="A322" s="112">
        <v>320</v>
      </c>
      <c r="B322" s="112">
        <v>84082081</v>
      </c>
      <c r="C322" s="113"/>
      <c r="D322" s="114">
        <v>272176</v>
      </c>
      <c r="E322" s="115" t="s">
        <v>173</v>
      </c>
      <c r="F322" s="116" t="s">
        <v>1331</v>
      </c>
      <c r="G322" s="140">
        <v>3030054</v>
      </c>
      <c r="H322" s="141" t="s">
        <v>1431</v>
      </c>
      <c r="I322" s="148" t="s">
        <v>1435</v>
      </c>
      <c r="J322" s="141" t="s">
        <v>1431</v>
      </c>
      <c r="K322" s="140">
        <v>24628</v>
      </c>
      <c r="L322" s="141" t="s">
        <v>120</v>
      </c>
      <c r="M322" s="116" t="s">
        <v>1394</v>
      </c>
      <c r="N322" s="115">
        <v>496554</v>
      </c>
      <c r="O322" s="115">
        <v>403184</v>
      </c>
    </row>
    <row r="323" spans="1:15" x14ac:dyDescent="0.35">
      <c r="A323" s="112">
        <v>321</v>
      </c>
      <c r="B323" s="112">
        <v>63582765</v>
      </c>
      <c r="C323" s="113"/>
      <c r="D323" s="114">
        <v>58395</v>
      </c>
      <c r="E323" s="115" t="s">
        <v>173</v>
      </c>
      <c r="F323" s="116" t="s">
        <v>1347</v>
      </c>
      <c r="G323" s="140" t="s">
        <v>1348</v>
      </c>
      <c r="H323" s="141" t="s">
        <v>1349</v>
      </c>
      <c r="I323" s="140" t="s">
        <v>1350</v>
      </c>
      <c r="J323" s="141" t="s">
        <v>1351</v>
      </c>
      <c r="K323" s="140" t="s">
        <v>1036</v>
      </c>
      <c r="L323" s="141" t="s">
        <v>971</v>
      </c>
      <c r="M323" s="141" t="s">
        <v>1078</v>
      </c>
      <c r="N323" s="115">
        <v>640099</v>
      </c>
      <c r="O323" s="115">
        <v>354705</v>
      </c>
    </row>
    <row r="324" spans="1:15" x14ac:dyDescent="0.35">
      <c r="A324" s="112">
        <v>322</v>
      </c>
      <c r="B324" s="112">
        <v>45149975</v>
      </c>
      <c r="C324" s="113"/>
      <c r="D324" s="138" t="s">
        <v>1534</v>
      </c>
      <c r="E324" s="139" t="s">
        <v>177</v>
      </c>
      <c r="F324" s="150" t="s">
        <v>1528</v>
      </c>
      <c r="G324" s="160">
        <v>3203015</v>
      </c>
      <c r="H324" s="150" t="s">
        <v>1530</v>
      </c>
      <c r="I324" s="161" t="s">
        <v>1537</v>
      </c>
      <c r="J324" s="157" t="s">
        <v>1531</v>
      </c>
      <c r="K324" s="160" t="s">
        <v>109</v>
      </c>
      <c r="L324" s="157"/>
      <c r="M324" s="158">
        <v>91</v>
      </c>
      <c r="N324" s="115">
        <v>631065</v>
      </c>
      <c r="O324" s="115">
        <v>320953</v>
      </c>
    </row>
    <row r="325" spans="1:15" x14ac:dyDescent="0.35">
      <c r="A325" s="112">
        <v>323</v>
      </c>
      <c r="B325" s="112">
        <v>7698781</v>
      </c>
      <c r="C325" s="113"/>
      <c r="D325" s="114">
        <v>44225</v>
      </c>
      <c r="E325" s="115" t="s">
        <v>177</v>
      </c>
      <c r="F325" s="116" t="s">
        <v>866</v>
      </c>
      <c r="G325" s="115" t="s">
        <v>1101</v>
      </c>
      <c r="H325" s="116" t="s">
        <v>1063</v>
      </c>
      <c r="I325" s="115" t="s">
        <v>1106</v>
      </c>
      <c r="J325" s="116" t="s">
        <v>1069</v>
      </c>
      <c r="K325" s="109" t="s">
        <v>109</v>
      </c>
      <c r="L325" s="116" t="s">
        <v>99</v>
      </c>
      <c r="M325" s="116" t="s">
        <v>1084</v>
      </c>
      <c r="N325" s="115">
        <v>675674</v>
      </c>
      <c r="O325" s="115">
        <v>258245</v>
      </c>
    </row>
    <row r="326" spans="1:15" x14ac:dyDescent="0.35">
      <c r="A326" s="112">
        <v>324</v>
      </c>
      <c r="B326" s="112">
        <v>9633193</v>
      </c>
      <c r="C326" s="113"/>
      <c r="D326" s="114">
        <v>119099</v>
      </c>
      <c r="E326" s="115" t="s">
        <v>177</v>
      </c>
      <c r="F326" s="116" t="s">
        <v>867</v>
      </c>
      <c r="G326" s="115" t="s">
        <v>868</v>
      </c>
      <c r="H326" s="116" t="s">
        <v>869</v>
      </c>
      <c r="I326" s="115" t="s">
        <v>870</v>
      </c>
      <c r="J326" s="116" t="s">
        <v>871</v>
      </c>
      <c r="K326" s="109" t="s">
        <v>109</v>
      </c>
      <c r="L326" s="116" t="s">
        <v>99</v>
      </c>
      <c r="M326" s="116" t="s">
        <v>942</v>
      </c>
      <c r="N326" s="115">
        <v>603471</v>
      </c>
      <c r="O326" s="115">
        <v>197806</v>
      </c>
    </row>
    <row r="327" spans="1:15" x14ac:dyDescent="0.35">
      <c r="A327" s="112">
        <v>325</v>
      </c>
      <c r="B327" s="112">
        <v>7630093</v>
      </c>
      <c r="C327" s="113"/>
      <c r="D327" s="114">
        <v>31286</v>
      </c>
      <c r="E327" s="115" t="s">
        <v>177</v>
      </c>
      <c r="F327" s="116" t="s">
        <v>872</v>
      </c>
      <c r="G327" s="115" t="s">
        <v>873</v>
      </c>
      <c r="H327" s="116" t="s">
        <v>872</v>
      </c>
      <c r="I327" s="115" t="s">
        <v>874</v>
      </c>
      <c r="J327" s="116" t="s">
        <v>872</v>
      </c>
      <c r="K327" s="109" t="s">
        <v>119</v>
      </c>
      <c r="L327" s="116" t="s">
        <v>120</v>
      </c>
      <c r="M327" s="116">
        <v>83</v>
      </c>
      <c r="N327" s="115">
        <v>705375</v>
      </c>
      <c r="O327" s="115">
        <v>318621</v>
      </c>
    </row>
    <row r="328" spans="1:15" x14ac:dyDescent="0.35">
      <c r="A328" s="112">
        <v>326</v>
      </c>
      <c r="B328" s="112">
        <v>929649941</v>
      </c>
      <c r="C328" s="113"/>
      <c r="D328" s="114" t="s">
        <v>1139</v>
      </c>
      <c r="E328" s="115" t="s">
        <v>177</v>
      </c>
      <c r="F328" s="116" t="s">
        <v>1374</v>
      </c>
      <c r="G328" s="140" t="s">
        <v>1375</v>
      </c>
      <c r="H328" s="141" t="s">
        <v>1376</v>
      </c>
      <c r="I328" s="140" t="s">
        <v>1377</v>
      </c>
      <c r="J328" s="141" t="s">
        <v>1378</v>
      </c>
      <c r="K328" s="140" t="s">
        <v>447</v>
      </c>
      <c r="L328" s="141" t="s">
        <v>448</v>
      </c>
      <c r="M328" s="141" t="s">
        <v>1379</v>
      </c>
      <c r="N328" s="115">
        <v>576457</v>
      </c>
      <c r="O328" s="115">
        <v>245702</v>
      </c>
    </row>
    <row r="329" spans="1:15" x14ac:dyDescent="0.35">
      <c r="A329" s="112">
        <v>327</v>
      </c>
      <c r="B329" s="112">
        <v>39054414</v>
      </c>
      <c r="C329" s="113"/>
      <c r="D329" s="114" t="s">
        <v>1139</v>
      </c>
      <c r="E329" s="115" t="s">
        <v>177</v>
      </c>
      <c r="F329" s="116" t="s">
        <v>1374</v>
      </c>
      <c r="G329" s="140" t="s">
        <v>1375</v>
      </c>
      <c r="H329" s="141" t="s">
        <v>1376</v>
      </c>
      <c r="I329" s="140" t="s">
        <v>1377</v>
      </c>
      <c r="J329" s="141" t="s">
        <v>1378</v>
      </c>
      <c r="K329" s="140" t="s">
        <v>447</v>
      </c>
      <c r="L329" s="141" t="s">
        <v>448</v>
      </c>
      <c r="M329" s="141" t="s">
        <v>1380</v>
      </c>
      <c r="N329" s="115">
        <v>576427</v>
      </c>
      <c r="O329" s="115">
        <v>245600</v>
      </c>
    </row>
    <row r="330" spans="1:15" x14ac:dyDescent="0.35">
      <c r="A330" s="112">
        <v>328</v>
      </c>
      <c r="B330" s="112">
        <v>7542079</v>
      </c>
      <c r="C330" s="113"/>
      <c r="D330" s="114">
        <v>275019</v>
      </c>
      <c r="E330" s="115" t="s">
        <v>177</v>
      </c>
      <c r="F330" s="116" t="s">
        <v>1291</v>
      </c>
      <c r="G330" s="140" t="s">
        <v>1292</v>
      </c>
      <c r="H330" s="141" t="s">
        <v>1293</v>
      </c>
      <c r="I330" s="140" t="s">
        <v>1294</v>
      </c>
      <c r="J330" s="141" t="s">
        <v>1295</v>
      </c>
      <c r="K330" s="140" t="s">
        <v>1297</v>
      </c>
      <c r="L330" s="141" t="s">
        <v>1296</v>
      </c>
      <c r="M330" s="141" t="s">
        <v>1078</v>
      </c>
      <c r="N330" s="115">
        <v>626253</v>
      </c>
      <c r="O330" s="115">
        <v>197587</v>
      </c>
    </row>
    <row r="331" spans="1:15" x14ac:dyDescent="0.35">
      <c r="A331" s="112">
        <v>329</v>
      </c>
      <c r="B331" s="112">
        <v>57033914</v>
      </c>
      <c r="C331" s="113"/>
      <c r="D331" s="114">
        <v>73035</v>
      </c>
      <c r="E331" s="115" t="s">
        <v>177</v>
      </c>
      <c r="F331" s="116" t="s">
        <v>1291</v>
      </c>
      <c r="G331" s="148" t="s">
        <v>1438</v>
      </c>
      <c r="H331" s="141" t="s">
        <v>1437</v>
      </c>
      <c r="I331" s="148" t="s">
        <v>1436</v>
      </c>
      <c r="J331" s="141" t="s">
        <v>1437</v>
      </c>
      <c r="K331" s="148" t="s">
        <v>1439</v>
      </c>
      <c r="L331" s="141" t="s">
        <v>1440</v>
      </c>
      <c r="M331" s="141" t="s">
        <v>1441</v>
      </c>
      <c r="N331" s="115">
        <v>640215</v>
      </c>
      <c r="O331" s="115">
        <v>204650</v>
      </c>
    </row>
    <row r="332" spans="1:15" x14ac:dyDescent="0.35">
      <c r="A332" s="112">
        <v>330</v>
      </c>
      <c r="B332" s="112">
        <v>87380594</v>
      </c>
      <c r="C332" s="113"/>
      <c r="D332" s="114">
        <v>9297</v>
      </c>
      <c r="E332" s="115" t="s">
        <v>177</v>
      </c>
      <c r="F332" s="116" t="s">
        <v>178</v>
      </c>
      <c r="G332" s="140" t="s">
        <v>1364</v>
      </c>
      <c r="H332" s="141" t="s">
        <v>1365</v>
      </c>
      <c r="I332" s="140" t="s">
        <v>1366</v>
      </c>
      <c r="J332" s="141" t="s">
        <v>1367</v>
      </c>
      <c r="K332" s="140" t="s">
        <v>109</v>
      </c>
      <c r="L332" s="141"/>
      <c r="M332" s="141" t="s">
        <v>1087</v>
      </c>
      <c r="N332" s="115">
        <v>724622</v>
      </c>
      <c r="O332" s="115">
        <v>351500</v>
      </c>
    </row>
    <row r="333" spans="1:15" x14ac:dyDescent="0.35">
      <c r="A333" s="112">
        <v>331</v>
      </c>
      <c r="B333" s="112">
        <v>7634534</v>
      </c>
      <c r="C333" s="113"/>
      <c r="D333" s="114">
        <v>13226</v>
      </c>
      <c r="E333" s="115" t="s">
        <v>177</v>
      </c>
      <c r="F333" s="116" t="s">
        <v>179</v>
      </c>
      <c r="G333" s="115" t="s">
        <v>875</v>
      </c>
      <c r="H333" s="116" t="s">
        <v>179</v>
      </c>
      <c r="I333" s="115" t="s">
        <v>180</v>
      </c>
      <c r="J333" s="116" t="s">
        <v>179</v>
      </c>
      <c r="K333" s="109" t="s">
        <v>876</v>
      </c>
      <c r="L333" s="116" t="s">
        <v>877</v>
      </c>
      <c r="M333" s="116">
        <v>29</v>
      </c>
      <c r="N333" s="115">
        <v>637151</v>
      </c>
      <c r="O333" s="115">
        <v>208960</v>
      </c>
    </row>
    <row r="334" spans="1:15" x14ac:dyDescent="0.35">
      <c r="A334" s="112">
        <v>332</v>
      </c>
      <c r="B334" s="112">
        <v>2993122</v>
      </c>
      <c r="C334" s="113"/>
      <c r="D334" s="114">
        <v>118638</v>
      </c>
      <c r="E334" s="115" t="s">
        <v>177</v>
      </c>
      <c r="F334" s="116" t="s">
        <v>179</v>
      </c>
      <c r="G334" s="140" t="s">
        <v>875</v>
      </c>
      <c r="H334" s="141" t="s">
        <v>179</v>
      </c>
      <c r="I334" s="140" t="s">
        <v>180</v>
      </c>
      <c r="J334" s="141" t="s">
        <v>179</v>
      </c>
      <c r="K334" s="140" t="s">
        <v>1247</v>
      </c>
      <c r="L334" s="141" t="s">
        <v>1246</v>
      </c>
      <c r="M334" s="146" t="s">
        <v>1391</v>
      </c>
      <c r="N334" s="115">
        <v>628658</v>
      </c>
      <c r="O334" s="115">
        <v>203083</v>
      </c>
    </row>
    <row r="335" spans="1:15" x14ac:dyDescent="0.35">
      <c r="A335" s="112">
        <v>333</v>
      </c>
      <c r="B335" s="112">
        <v>7670742</v>
      </c>
      <c r="C335" s="113"/>
      <c r="D335" s="114">
        <v>5317</v>
      </c>
      <c r="E335" s="115" t="s">
        <v>177</v>
      </c>
      <c r="F335" s="116" t="s">
        <v>179</v>
      </c>
      <c r="G335" s="115" t="s">
        <v>875</v>
      </c>
      <c r="H335" s="116" t="s">
        <v>179</v>
      </c>
      <c r="I335" s="115" t="s">
        <v>180</v>
      </c>
      <c r="J335" s="116" t="s">
        <v>179</v>
      </c>
      <c r="K335" s="140" t="s">
        <v>878</v>
      </c>
      <c r="L335" s="141" t="s">
        <v>879</v>
      </c>
      <c r="M335" s="116" t="s">
        <v>880</v>
      </c>
      <c r="N335" s="115">
        <v>631456</v>
      </c>
      <c r="O335" s="115">
        <v>207528</v>
      </c>
    </row>
  </sheetData>
  <sheetProtection algorithmName="SHA-512" hashValue="Y4Sj0G3ZkXOWy+KdJ++C3SG4xA5FJ9DTzFE90a1vm/+GDEf1ZVa7iCy+QJkTzv1pYdOVwxDzlIvGYw/MHTSQrg==" saltValue="yAQHezdgdNMf0xFp+YNgBw==" spinCount="100000" sheet="1" objects="1" scenarios="1" autoFilter="0"/>
  <autoFilter ref="A2:O335" xr:uid="{B43BF6A9-EAF9-4E3D-B1B4-01BF6217E38F}"/>
  <sortState xmlns:xlrd2="http://schemas.microsoft.com/office/spreadsheetml/2017/richdata2" ref="A3:O335">
    <sortCondition ref="E3:E335"/>
    <sortCondition ref="F3:F335"/>
    <sortCondition ref="H3:H335"/>
    <sortCondition ref="K3:K335"/>
    <sortCondition ref="L3:L335"/>
    <sortCondition ref="M3:M335"/>
  </sortState>
  <phoneticPr fontId="5" type="noConversion"/>
  <pageMargins left="0.70866141732283472" right="0.70866141732283472" top="0.74803149606299213" bottom="0.74803149606299213" header="0.31496062992125984" footer="0.31496062992125984"/>
  <pageSetup paperSize="8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DA6D6-22B5-49C5-B157-9A365C059410}">
  <dimension ref="B2:E11"/>
  <sheetViews>
    <sheetView workbookViewId="0">
      <selection activeCell="D7" sqref="D7"/>
    </sheetView>
  </sheetViews>
  <sheetFormatPr defaultRowHeight="14.5" x14ac:dyDescent="0.35"/>
  <cols>
    <col min="2" max="2" width="51" style="1" customWidth="1"/>
    <col min="3" max="4" width="16.81640625" customWidth="1"/>
  </cols>
  <sheetData>
    <row r="2" spans="2:5" x14ac:dyDescent="0.35">
      <c r="C2" s="18" t="s">
        <v>16</v>
      </c>
      <c r="D2" s="18" t="s">
        <v>17</v>
      </c>
      <c r="E2" s="18" t="s">
        <v>42</v>
      </c>
    </row>
    <row r="3" spans="2:5" ht="29" x14ac:dyDescent="0.35">
      <c r="B3" s="17" t="s">
        <v>18</v>
      </c>
      <c r="C3" s="21"/>
      <c r="D3" s="22">
        <v>2876.64</v>
      </c>
    </row>
    <row r="4" spans="2:5" ht="29" x14ac:dyDescent="0.35">
      <c r="B4" s="17" t="s">
        <v>19</v>
      </c>
      <c r="C4" s="18"/>
      <c r="D4" s="19">
        <v>12590.99</v>
      </c>
    </row>
    <row r="5" spans="2:5" x14ac:dyDescent="0.35">
      <c r="B5" s="17" t="s">
        <v>1395</v>
      </c>
      <c r="C5" s="137">
        <v>44502</v>
      </c>
      <c r="D5" s="137">
        <v>44592</v>
      </c>
    </row>
    <row r="6" spans="2:5" ht="58" x14ac:dyDescent="0.35">
      <c r="B6" s="17" t="s">
        <v>20</v>
      </c>
      <c r="C6" s="18"/>
      <c r="D6" s="19">
        <v>227</v>
      </c>
    </row>
    <row r="7" spans="2:5" ht="58" x14ac:dyDescent="0.35">
      <c r="B7" s="17" t="s">
        <v>21</v>
      </c>
      <c r="C7" s="18"/>
      <c r="D7" s="19">
        <v>250</v>
      </c>
    </row>
    <row r="8" spans="2:5" ht="58" x14ac:dyDescent="0.35">
      <c r="B8" s="17" t="s">
        <v>22</v>
      </c>
      <c r="C8" s="18"/>
      <c r="D8" s="19">
        <v>23</v>
      </c>
    </row>
    <row r="9" spans="2:5" ht="58" x14ac:dyDescent="0.35">
      <c r="B9" s="17" t="s">
        <v>53</v>
      </c>
      <c r="C9" s="18"/>
      <c r="D9" s="19">
        <v>70</v>
      </c>
    </row>
    <row r="10" spans="2:5" ht="58" x14ac:dyDescent="0.35">
      <c r="B10" s="17" t="s">
        <v>54</v>
      </c>
      <c r="C10" s="18"/>
      <c r="D10" s="19">
        <v>80</v>
      </c>
    </row>
    <row r="11" spans="2:5" x14ac:dyDescent="0.35">
      <c r="B11" s="17" t="s">
        <v>41</v>
      </c>
      <c r="C11" s="18"/>
      <c r="D11" s="20">
        <v>30</v>
      </c>
      <c r="E11" s="18" t="b">
        <f>NOT(ISERROR(VLOOKUP("BŁĄD liczby PWR",'Listy punktów styku'!$B$11:$B$41,1,FALSE)))</f>
        <v>0</v>
      </c>
    </row>
  </sheetData>
  <sheetProtection algorithmName="SHA-512" hashValue="cV3UukUXhPHywLIxHgtJRDj95czH3z0L05vV7PUMgUkwAuwXgvWSZwQZ+LhytJvAvXSgfaiOOrhyOXDDEEyNPg==" saltValue="1HJBxOzjiWrfhMAN6a9Sx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5</vt:i4>
      </vt:variant>
    </vt:vector>
  </HeadingPairs>
  <TitlesOfParts>
    <vt:vector size="9" baseType="lpstr">
      <vt:lpstr>formularz cenowy</vt:lpstr>
      <vt:lpstr>Listy punktów styku</vt:lpstr>
      <vt:lpstr>Szczegółowe dane adresowe ogł</vt:lpstr>
      <vt:lpstr>Limity</vt:lpstr>
      <vt:lpstr>data_do</vt:lpstr>
      <vt:lpstr>data_od</vt:lpstr>
      <vt:lpstr>'Listy punktów styku'!Obszar_wydruku</vt:lpstr>
      <vt:lpstr>'formularz cenowy'!Tytuły_wydruku</vt:lpstr>
      <vt:lpstr>'Szczegółowe dane adresowe ogł'!Tytuły_wydruku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Perkowski Mirosław</dc:creator>
  <cp:lastModifiedBy>Perkowski Mirosław</cp:lastModifiedBy>
  <cp:lastPrinted>2021-02-09T00:03:37Z</cp:lastPrinted>
  <dcterms:created xsi:type="dcterms:W3CDTF">2020-01-09T14:08:58Z</dcterms:created>
  <dcterms:modified xsi:type="dcterms:W3CDTF">2021-09-16T06:53:39Z</dcterms:modified>
</cp:coreProperties>
</file>