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wentoeu.sharepoint.com/sites/PROCUREMENT/OFERTY TECHNICZNE  OCENA/BESS/2026_08_BESS SUPPLY CHAŁUPKI - re-tender/NFOŚ_Tender_Q&amp;A_session/"/>
    </mc:Choice>
  </mc:AlternateContent>
  <xr:revisionPtr revIDLastSave="78" documentId="13_ncr:1_{FC9CED19-9441-44B6-8363-E911C3A30FB8}" xr6:coauthVersionLast="47" xr6:coauthVersionMax="47" xr10:uidLastSave="{90D01B4F-E26F-4784-9329-4B323DD77AA6}"/>
  <bookViews>
    <workbookView xWindow="-15105" yWindow="-16320" windowWidth="29040" windowHeight="15720" tabRatio="901" xr2:uid="{79295530-7AE0-4AEA-9E1B-5FCCDF8E0A17}"/>
  </bookViews>
  <sheets>
    <sheet name="I. BESS SUPPLY" sheetId="39" r:id="rId1"/>
    <sheet name="II. BESS LTSA" sheetId="41" r:id="rId2"/>
    <sheet name="Bid Evaluation Calculator" sheetId="42" r:id="rId3"/>
  </sheets>
  <definedNames>
    <definedName name="Aufstellwinkel">#REF!</definedName>
    <definedName name="Aufstellwinkel_Beta__Grad">#REF!</definedName>
    <definedName name="B">#REF!</definedName>
    <definedName name="Breitengrad">#REF!</definedName>
    <definedName name="Cfour">#REF!</definedName>
    <definedName name="Cmo">#REF!</definedName>
    <definedName name="coeff">#REF!</definedName>
    <definedName name="Cst">#REF!</definedName>
    <definedName name="Dachneigung_Gamma__Grad">#REF!</definedName>
    <definedName name="dasf">#REF!</definedName>
    <definedName name="dfgtdrfet">#REF!</definedName>
    <definedName name="euro">#REF!</definedName>
    <definedName name="fgbn">#REF!</definedName>
    <definedName name="fhgnj">#REF!</definedName>
    <definedName name="Grundlinie_a__m">#REF!</definedName>
    <definedName name="linia_WN">#REF!</definedName>
    <definedName name="Mindestabstand_c__m">#REF!</definedName>
    <definedName name="mo">#REF!</definedName>
    <definedName name="Modulhöhe__m">#REF!</definedName>
    <definedName name="moe">#REF!</definedName>
    <definedName name="_xlnm.Print_Area" localSheetId="0">'I. BESS SUPPLY'!$A:$J</definedName>
    <definedName name="_xlnm.Print_Area" localSheetId="1">'II. BESS LTSA'!$A:$AB</definedName>
    <definedName name="p">#REF!</definedName>
    <definedName name="Print_Titles_MI">#REF!</definedName>
    <definedName name="RAZEM__pozostałe">#REF!</definedName>
    <definedName name="Rehenaznahl">#REF!</definedName>
    <definedName name="Reihenanzahl">#REF!</definedName>
    <definedName name="Reihenlänge__m">#REF!</definedName>
    <definedName name="Reihenteilung_d__m">#REF!</definedName>
    <definedName name="Reihenteilung_d_m">#REF!</definedName>
    <definedName name="Senkrechte_Höhe_b__m">#REF!</definedName>
    <definedName name="Tytuł_kolumny_1">#REF!</definedName>
    <definedName name="Verschattungswinkel_Alpha__Grad">#REF!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5" i="39" l="1"/>
  <c r="I24" i="39"/>
  <c r="I23" i="39"/>
  <c r="I10" i="39" l="1"/>
  <c r="I22" i="39"/>
  <c r="AA17" i="41"/>
  <c r="AA16" i="41"/>
  <c r="AA15" i="41"/>
  <c r="B1" i="42"/>
  <c r="L28" i="42"/>
  <c r="AA13" i="41"/>
  <c r="AA9" i="41"/>
  <c r="AA10" i="41"/>
  <c r="AA11" i="41"/>
  <c r="AA8" i="41"/>
  <c r="A1" i="41"/>
  <c r="I16" i="39"/>
  <c r="I15" i="39"/>
  <c r="I8" i="39"/>
  <c r="AA14" i="41" l="1"/>
  <c r="E23" i="42" s="1"/>
  <c r="E25" i="42" s="1"/>
  <c r="AA7" i="41"/>
  <c r="E19" i="42" s="1"/>
  <c r="I17" i="39"/>
  <c r="I14" i="39"/>
  <c r="I13" i="39"/>
  <c r="I12" i="39"/>
  <c r="I11" i="39"/>
  <c r="I9" i="39"/>
  <c r="I20" i="39"/>
  <c r="I19" i="39"/>
  <c r="I18" i="39"/>
  <c r="I21" i="39"/>
  <c r="AA6" i="41" l="1"/>
  <c r="E24" i="42"/>
  <c r="I7" i="39"/>
  <c r="I6" i="39" s="1"/>
  <c r="E21" i="42"/>
  <c r="E27" i="42" s="1"/>
  <c r="E28" i="42" s="1"/>
  <c r="L26" i="42" s="1"/>
  <c r="E20" i="42"/>
  <c r="E10" i="42" l="1"/>
  <c r="E12" i="42" s="1"/>
  <c r="E13" i="42" s="1"/>
  <c r="L25" i="42" s="1"/>
  <c r="L33" i="42" s="1"/>
  <c r="E11" i="4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Łukasz Fiedorowicz</author>
  </authors>
  <commentList>
    <comment ref="AA22" authorId="0" shapeId="0" xr:uid="{E7D31EE9-E0A4-4BF2-BEF7-95B7B5EF1F32}">
      <text>
        <r>
          <rPr>
            <sz val="11"/>
            <color theme="1"/>
            <rFont val="Calibri"/>
            <family val="2"/>
            <charset val="238"/>
            <scheme val="minor"/>
          </rPr>
          <t>Total sum of extended scope from 6th till 20th year of  Guaranties&amp;Warranties automatic fullfilling</t>
        </r>
      </text>
    </comment>
  </commentList>
</comments>
</file>

<file path=xl/sharedStrings.xml><?xml version="1.0" encoding="utf-8"?>
<sst xmlns="http://schemas.openxmlformats.org/spreadsheetml/2006/main" count="251" uniqueCount="186">
  <si>
    <t>CHAŁUPKI BESS</t>
  </si>
  <si>
    <t>NAZWA FIRMY/COMPANY:</t>
  </si>
  <si>
    <t>Załącznik F01 -Pomocniczy Przedmiar Zakresu Prac (Bill of Quantity)</t>
  </si>
  <si>
    <t xml:space="preserve">BESS - dostawa i uruchomienie </t>
  </si>
  <si>
    <t xml:space="preserve">Ogłoszenie nr - 2026- 125392-284766 </t>
  </si>
  <si>
    <t>No.</t>
  </si>
  <si>
    <t>Zakres prac</t>
  </si>
  <si>
    <t>Opis zakresu prac</t>
  </si>
  <si>
    <t>Scope of works</t>
  </si>
  <si>
    <t>Description of scope of works</t>
  </si>
  <si>
    <t>Unit / 
Jednostka</t>
  </si>
  <si>
    <t>Quantity / 
Ilość</t>
  </si>
  <si>
    <t>Unit Net price / Cena jednostkowa netto</t>
  </si>
  <si>
    <t>Net value / 
Wartość netto
[price from I6 put into Offer Form]
[cenę z I6 należy przenieść do Formularza Oferty]</t>
  </si>
  <si>
    <t>manufacture/subcontractor
producent/podwykonawca</t>
  </si>
  <si>
    <t>I.</t>
  </si>
  <si>
    <t>Dostawa i uruchomienie urządzeń BESS i PCS i MVT</t>
  </si>
  <si>
    <t>Delivery &amp; start-up of BESS &amp; PCS &amp; MVT equipment</t>
  </si>
  <si>
    <t>&lt;= this value put into Offer Form [point 2]/ wartość tą umieszcza się w Formularzu Oferty [punkt 2]</t>
  </si>
  <si>
    <t>1.</t>
  </si>
  <si>
    <r>
      <rPr>
        <b/>
        <sz val="12"/>
        <color rgb="FF3F3F3F"/>
        <rFont val="Calibri"/>
        <family val="2"/>
        <charset val="238"/>
        <scheme val="minor"/>
      </rPr>
      <t>Dostawa i uruchomienie urządzeń BESS i PCS i MVT</t>
    </r>
    <r>
      <rPr>
        <b/>
        <sz val="12"/>
        <color rgb="FF0D0D0D"/>
        <rFont val="Calibri"/>
        <family val="2"/>
        <charset val="238"/>
        <scheme val="minor"/>
      </rPr>
      <t xml:space="preserve"> w tym: </t>
    </r>
  </si>
  <si>
    <t>Delivery &amp; start-up of BESS &amp; PCS &amp; MVT equipment, including:</t>
  </si>
  <si>
    <t>1.1</t>
  </si>
  <si>
    <t>Kontenery z bateriami (zawierające ogniwa, BMS, system zarządzania termicznego)</t>
  </si>
  <si>
    <t>Battery Containers (including cells, BMS, and Thermal mgmt. system)</t>
  </si>
  <si>
    <t>set</t>
  </si>
  <si>
    <t>1.2</t>
  </si>
  <si>
    <t>PCS / Falowniki</t>
  </si>
  <si>
    <t>Falowniki (gdy nie zabudowane w kontenerach z bateriami bądź w stacjach transformatorowych)</t>
  </si>
  <si>
    <t>PCS / Inverters</t>
  </si>
  <si>
    <t>PCS / Inverters (where not integrated into battery containers or transformer substations)</t>
  </si>
  <si>
    <t>pcs.</t>
  </si>
  <si>
    <t>1.3</t>
  </si>
  <si>
    <t>Pakiet redukcji hałasu (Low Noise Version) dla urządzeń BESS zgodnie z wymaganiami Specyfikacji Technicznej</t>
  </si>
  <si>
    <t>Pakiet redukcji hałasu / Wersja niskoszumowa (Low Noise Version) dla urządzeń BESS, w tym PCS oraz innych źródeł emisji hałasu, obejmujący wszelkie dodatkowe urządzenia, komponenty i rozwiązania techniczne niezbędne do spełnienia wymagań akustycznych określonych w Specyfikacji Technicznej.</t>
  </si>
  <si>
    <t>Noise Reduction Kit (Low Noise Version) for BESS equipment in accordance with the requirements of the Technical Specification</t>
  </si>
  <si>
    <t>Noise Reduction Kit / Low Noise Version for BESS equipment, including PCS and other noise-emitting equipment, comprising all additional equipment, components and technical solutions required to meet the acoustic requirements specified in the Technical Specification.</t>
  </si>
  <si>
    <t>1.4</t>
  </si>
  <si>
    <t>Sn/nn stacje transformatorowe</t>
  </si>
  <si>
    <t>MV/LV Transformer(s)</t>
  </si>
  <si>
    <t>1.5</t>
  </si>
  <si>
    <t>Rozdzielnie Sn z zabezpieczeniami</t>
  </si>
  <si>
    <t>MV Switchgear + Protection</t>
  </si>
  <si>
    <t>1.6</t>
  </si>
  <si>
    <t>Rozdzielnie nn z zabezpieczeniami</t>
  </si>
  <si>
    <t>LV Switchgear  + Protection</t>
  </si>
  <si>
    <t>1.7</t>
  </si>
  <si>
    <t xml:space="preserve">Funkcja PCS – Zdolność do pracy w trybie Grid Forming (regulacja napięcia i częstotliwości) oraz wsparcie realizacji funkcji Black Start </t>
  </si>
  <si>
    <t>Funkcja Black Start jest realizowana na poziomie całej instalacji BESS i zależy od rozwiązań BoS, systemu zasilania pomocniczego oraz logiki sterowania obiektu. Nie stanowi ona samodzielnej funkcjonalności PCS.</t>
  </si>
  <si>
    <t xml:space="preserve">PCS Function – Grid Forming Capability and Black Start Support (Voltage and Frequency Control) </t>
  </si>
  <si>
    <t>Black Start capability is dependent on the overall BESS facility design, including BoS systems, auxiliary power supply and plant control architecture, and shall not be considered a standalone PCS function.</t>
  </si>
  <si>
    <t>1.8</t>
  </si>
  <si>
    <t>System przeciwpożarowy i system gaszenia (FSS)</t>
  </si>
  <si>
    <t>Fire Detection and Suppression Systems (FSS)</t>
  </si>
  <si>
    <t>1.9</t>
  </si>
  <si>
    <t>System zabezpieczenia - czujniki otwarcia drzwi</t>
  </si>
  <si>
    <t>Containers' security system - access door sensors</t>
  </si>
  <si>
    <t>`</t>
  </si>
  <si>
    <t>1.10</t>
  </si>
  <si>
    <t>Części zamienne przewidziane na okres 5 lat</t>
  </si>
  <si>
    <t>Spare parts planned for 5 years</t>
  </si>
  <si>
    <t>1.11</t>
  </si>
  <si>
    <t>Dostawa / Transport urządzeń</t>
  </si>
  <si>
    <t>DDP</t>
  </si>
  <si>
    <t>Delivery / Transport of the Equipment</t>
  </si>
  <si>
    <t>1.12</t>
  </si>
  <si>
    <t>FAT (Fabryczne Próby Odbiorowe)</t>
  </si>
  <si>
    <t>FAT (Factory Acceptence Test)</t>
  </si>
  <si>
    <t>1.13</t>
  </si>
  <si>
    <t>SAT (Próby Pomontażowe Odbiorowe)</t>
  </si>
  <si>
    <t>SAT (Site Acceptence Test)</t>
  </si>
  <si>
    <t>1.14</t>
  </si>
  <si>
    <t xml:space="preserve">Szkolenie Kupującego lub wyznaczonego Wykonawcy O&amp;M w zakresie regularnej i naprawczej konserwacji (proste naprawy realizujące podstawowe działania troubleshootingowe)  </t>
  </si>
  <si>
    <t>Training of the Purchaser or the designated O&amp;M Contractor in preventive and corrective maintenance, including minor repairs and basic troubleshooting activities.</t>
  </si>
  <si>
    <t>2.</t>
  </si>
  <si>
    <t>Gwarancje wydajności, gwarancje na urządzenia</t>
  </si>
  <si>
    <t>Guaranties &amp; Warranties</t>
  </si>
  <si>
    <t>2.1.</t>
  </si>
  <si>
    <t>Gwarancja wydajności - Gwarantowana Dostępność Energii (cena ryczałtowa za 5 lat)</t>
  </si>
  <si>
    <t>Performance Guaranties - Guaranteed Energy Capacity (lump sum for 5 yeras)</t>
  </si>
  <si>
    <t>2.2.</t>
  </si>
  <si>
    <t>Gwarancja wydajności - Gwarantowana Sprawność Cyklu Pracy RTE (cena ryczałtowa za 5 lat)</t>
  </si>
  <si>
    <t>Performance Guaranties - Guaranteed Round Trip Efficiency RTE (lump sum for 5 years)</t>
  </si>
  <si>
    <t>2.3.</t>
  </si>
  <si>
    <t>Gwarancja zgodnie z § 8 Umowy na dostawę BESS (cena ryczałtowa za 5 lat)</t>
  </si>
  <si>
    <t>Guarantee in accordance with § 8 BESS Supply Agreement (lump sum for 5 yeras)</t>
  </si>
  <si>
    <t>BESS - długoterminowa umowa serwisowa (LTSA)</t>
  </si>
  <si>
    <t>Unit</t>
  </si>
  <si>
    <t>1st year / 
1-wszy rok  [NET/NETTO]</t>
  </si>
  <si>
    <t>2nd year / 
2-gi rok  [NET/NETTO]</t>
  </si>
  <si>
    <t>3rd year / 
3-ci rok  [NET/NETTO]</t>
  </si>
  <si>
    <t>4th year / 
4-ty rok  [NET/NETTO]</t>
  </si>
  <si>
    <t>5th year / 
5-ty rok  [NET/NETTO]</t>
  </si>
  <si>
    <r>
      <t xml:space="preserve">6th year / 
6-ty rok  [NET/NETTO]
</t>
    </r>
    <r>
      <rPr>
        <b/>
        <sz val="12"/>
        <color rgb="FFFF0000"/>
        <rFont val="Calibri"/>
        <family val="2"/>
        <charset val="238"/>
        <scheme val="minor"/>
      </rPr>
      <t>Bez waloryzacji 
* waloryzacja rozliczana na zasadach określonych umową</t>
    </r>
  </si>
  <si>
    <r>
      <t xml:space="preserve">7th year / 
7-my rok   [NET/NETTO]
</t>
    </r>
    <r>
      <rPr>
        <b/>
        <sz val="12"/>
        <color rgb="FFFF0000"/>
        <rFont val="Calibri"/>
        <family val="2"/>
        <charset val="238"/>
        <scheme val="minor"/>
      </rPr>
      <t>Bez waloryzacji 
* waloryzacja rozliczana na zasadach określonych umową</t>
    </r>
  </si>
  <si>
    <r>
      <t xml:space="preserve">8th year / 
8-my rok  [NET/NETTO]
</t>
    </r>
    <r>
      <rPr>
        <b/>
        <sz val="12"/>
        <color rgb="FFFF0000"/>
        <rFont val="Calibri"/>
        <family val="2"/>
        <charset val="238"/>
        <scheme val="minor"/>
      </rPr>
      <t>Bez waloryzacji 
* waloryzacja rozliczana na zasadach określonych umową</t>
    </r>
  </si>
  <si>
    <r>
      <t xml:space="preserve">9th year / 
9-ty rok   [NET/NETTO]
</t>
    </r>
    <r>
      <rPr>
        <b/>
        <sz val="12"/>
        <color rgb="FFFF0000"/>
        <rFont val="Calibri"/>
        <family val="2"/>
        <charset val="238"/>
        <scheme val="minor"/>
      </rPr>
      <t>Bez waloryzacji 
* waloryzacja rozliczana na zasadach określonych umową</t>
    </r>
  </si>
  <si>
    <r>
      <t xml:space="preserve">10th year / 10-ty rok  [NET/NETTO]
</t>
    </r>
    <r>
      <rPr>
        <b/>
        <sz val="12"/>
        <color rgb="FFFF0000"/>
        <rFont val="Calibri"/>
        <family val="2"/>
        <charset val="238"/>
        <scheme val="minor"/>
      </rPr>
      <t>Bez waloryzacji 
* waloryzacja rozliczana na zasadach określonych umową</t>
    </r>
  </si>
  <si>
    <r>
      <t xml:space="preserve">11th year / 
11-ty rok   [NET/NETTO]
</t>
    </r>
    <r>
      <rPr>
        <b/>
        <sz val="12"/>
        <color rgb="FFFF0000"/>
        <rFont val="Calibri"/>
        <family val="2"/>
        <charset val="238"/>
        <scheme val="minor"/>
      </rPr>
      <t>Bez waloryzacji 
* waloryzacja rozliczana na zasadach określonych umową</t>
    </r>
  </si>
  <si>
    <r>
      <t xml:space="preserve">12th year / 
12-ty rok  [NET/NETTO]
</t>
    </r>
    <r>
      <rPr>
        <b/>
        <sz val="12"/>
        <color rgb="FFFF0000"/>
        <rFont val="Calibri"/>
        <family val="2"/>
        <charset val="238"/>
        <scheme val="minor"/>
      </rPr>
      <t>Bez waloryzacji 
* waloryzacja rozliczana na zasadach określonych umową</t>
    </r>
  </si>
  <si>
    <r>
      <t xml:space="preserve">13th year / 
13-ty rok  [NET/NETTO]
</t>
    </r>
    <r>
      <rPr>
        <b/>
        <sz val="12"/>
        <color rgb="FFFF0000"/>
        <rFont val="Calibri"/>
        <family val="2"/>
        <charset val="238"/>
        <scheme val="minor"/>
      </rPr>
      <t>Bez waloryzacji 
* waloryzacja rozliczana na zasadach określonych umową</t>
    </r>
  </si>
  <si>
    <r>
      <t xml:space="preserve">14th year / 
14-ty rok  [NET/NETTO]
</t>
    </r>
    <r>
      <rPr>
        <b/>
        <sz val="12"/>
        <color rgb="FFFF0000"/>
        <rFont val="Calibri"/>
        <family val="2"/>
        <charset val="238"/>
        <scheme val="minor"/>
      </rPr>
      <t>Bez waloryzacji 
* waloryzacja rozliczana na zasadach określonych umową</t>
    </r>
  </si>
  <si>
    <r>
      <t xml:space="preserve">15th year / 
15-ty rok   [NET/NETTO]
</t>
    </r>
    <r>
      <rPr>
        <b/>
        <sz val="12"/>
        <color rgb="FFFF0000"/>
        <rFont val="Calibri"/>
        <family val="2"/>
        <charset val="238"/>
        <scheme val="minor"/>
      </rPr>
      <t>Bez waloryzacji 
* waloryzacja rozliczana na zasadach określonych umową</t>
    </r>
  </si>
  <si>
    <r>
      <t xml:space="preserve">16th year / 
16-ty rok  [NET/NETTO]
</t>
    </r>
    <r>
      <rPr>
        <b/>
        <sz val="12"/>
        <color rgb="FFFF0000"/>
        <rFont val="Calibri"/>
        <family val="2"/>
        <charset val="238"/>
        <scheme val="minor"/>
      </rPr>
      <t>Bez waloryzacji 
* waloryzacja rozliczana na zasadach określonych umową</t>
    </r>
  </si>
  <si>
    <r>
      <t xml:space="preserve">17th year / 
17-ty rok  [NET/NETTO]
</t>
    </r>
    <r>
      <rPr>
        <b/>
        <sz val="12"/>
        <color rgb="FFFF0000"/>
        <rFont val="Calibri"/>
        <family val="2"/>
        <charset val="238"/>
        <scheme val="minor"/>
      </rPr>
      <t>Bez waloryzacji 
* waloryzacja rozliczana na zasadach określonych umową</t>
    </r>
  </si>
  <si>
    <r>
      <t xml:space="preserve">18th year / 
18-ty rok  [NET/NETTO]
</t>
    </r>
    <r>
      <rPr>
        <b/>
        <sz val="12"/>
        <color rgb="FFFF0000"/>
        <rFont val="Calibri"/>
        <family val="2"/>
        <charset val="238"/>
        <scheme val="minor"/>
      </rPr>
      <t>Bez waloryzacji 
* waloryzacja rozliczana na zasadach określonych umową</t>
    </r>
  </si>
  <si>
    <r>
      <t xml:space="preserve">19th year / 
19-ty rok  [NET/NETTO]
</t>
    </r>
    <r>
      <rPr>
        <b/>
        <sz val="12"/>
        <color rgb="FFFF0000"/>
        <rFont val="Calibri"/>
        <family val="2"/>
        <charset val="238"/>
        <scheme val="minor"/>
      </rPr>
      <t>Bez waloryzacji 
* waloryzacja rozliczana na zasadach określonych umową</t>
    </r>
  </si>
  <si>
    <r>
      <t xml:space="preserve">20th year / 
20-ty rok [NET/NETTO]
</t>
    </r>
    <r>
      <rPr>
        <b/>
        <sz val="12"/>
        <color rgb="FFFF0000"/>
        <rFont val="Calibri"/>
        <family val="2"/>
        <charset val="238"/>
        <scheme val="minor"/>
      </rPr>
      <t>Bez waloryzacji 
* waloryzacja rozliczana na zasadach określonych umową</t>
    </r>
  </si>
  <si>
    <t>Amount for 20 years of services
[price from AA6 put into Offer Form]
Kwota za 20 lat usług
[cenę z AA6  należy przenieść do Formularza Oferty]
[NET/NETTO]</t>
  </si>
  <si>
    <t>II.</t>
  </si>
  <si>
    <t>Delivery &amp; start-up of BESS &amp; PCS &amp;MVT equipment</t>
  </si>
  <si>
    <t>Umowa Serwisowa w trakcie eksploatacji</t>
  </si>
  <si>
    <t>Long Term Service Agreement</t>
  </si>
  <si>
    <t>1.1.</t>
  </si>
  <si>
    <t>LTSA Prewencyjna (okresowa/ planowana) przeglądy (opłata roczna)</t>
  </si>
  <si>
    <t>LTSA after Completion - Preventive (periodic / scheduled) maintenance (annual rate / fee)</t>
  </si>
  <si>
    <t>1.2.</t>
  </si>
  <si>
    <t>LTSA Korekcyjna (niezaplanowane zdarzenia) przeglądy (opłata roczna)</t>
  </si>
  <si>
    <t>LTSA after Completion - Corrective (unscheduled) maintenance (annual rate / fee)</t>
  </si>
  <si>
    <t>1.3.</t>
  </si>
  <si>
    <t>LTSA monitorowanie (opłata roczna)</t>
  </si>
  <si>
    <t>LTSA after Completion - monitoring service (annual rate / fee)</t>
  </si>
  <si>
    <t>1.4.</t>
  </si>
  <si>
    <t>LTSA raportowanie (opłata roczna)</t>
  </si>
  <si>
    <t>LTSA after Completion - reporting service (annual rate / fee)</t>
  </si>
  <si>
    <t>Gwarancja Dostępności</t>
  </si>
  <si>
    <t>Availability Guaranties</t>
  </si>
  <si>
    <t>Gwarancja dostępności systemu (opłata roczna)</t>
  </si>
  <si>
    <t>System Guaranteed Availability (annual rate / fee)</t>
  </si>
  <si>
    <t>3.</t>
  </si>
  <si>
    <t>BASIC SCOPE (included in BESS SUPPLY)/ Zakres podstawowy (zawarty w Dostawie BESS)</t>
  </si>
  <si>
    <t>EXTENDED SCOPE  (annual rate/fee) / ROZSZERZONY ZAKRES (opłata roczna)</t>
  </si>
  <si>
    <t>3.1</t>
  </si>
  <si>
    <t xml:space="preserve">Gwarancja wydajności - Gwarantowana Dostępność Energii </t>
  </si>
  <si>
    <t xml:space="preserve">Performance Guaranties - Guaranteed Energy Capacity </t>
  </si>
  <si>
    <t>this values put into Offer Form [point 3]/ wartości te umieszczane są w Formularzu Oferty [punkt 3]=&gt;&gt;&gt;&gt;&gt;&gt;&gt;</t>
  </si>
  <si>
    <t>3.2</t>
  </si>
  <si>
    <t>Gwarancja wydajności - Gwarantowana Sprawność Cyklu Pracy RTE</t>
  </si>
  <si>
    <t xml:space="preserve">Performance Guaranties - Guaranteed Round Trip Efficiency RTE </t>
  </si>
  <si>
    <t>this values put into Offer Form [point 4]/ wartości te umieszczane są w Formularzu Oferty [punkt 4]=&gt;&gt;&gt;&gt;&gt;&gt;&gt;</t>
  </si>
  <si>
    <t>3.3</t>
  </si>
  <si>
    <t>Gwarancja zgodnie z § 8 Umowy na dostawę BESS</t>
  </si>
  <si>
    <t xml:space="preserve">Guarantee in accordance with § 8 BESS Supply Agreement </t>
  </si>
  <si>
    <t>this values put into Offer Form [point 5]/ wartości te umieszczane są w Formularzu Oferty [punkt 5]=&gt;&gt;&gt;&gt;&gt;&gt;&gt;</t>
  </si>
  <si>
    <r>
      <rPr>
        <b/>
        <sz val="10"/>
        <color rgb="FF000000"/>
        <rFont val="Arial"/>
        <family val="2"/>
        <charset val="238"/>
      </rPr>
      <t>Nieniszy formularz jest wyłącznie poglądowy i nie stanowi części Oferty</t>
    </r>
    <r>
      <rPr>
        <sz val="10"/>
        <color rgb="FF000000"/>
        <rFont val="Arial"/>
        <family val="2"/>
        <charset val="238"/>
      </rPr>
      <t xml:space="preserve">. Poniżej znajduje się kalkulator Oceny Ofert. Należy uzupełnić komórkę E33 tego formularza o wartość Średniej Gwarantowanej Sprawności Cyklu pracy RTE przez 20 lat z sekcji 1.3 SRFa [E31]. Wartości z zakładki BESS SUPLLY i BESS LTSA  tego formularza uzupełniane są automatycznie.
</t>
    </r>
    <r>
      <rPr>
        <b/>
        <sz val="10"/>
        <color rgb="FF000000"/>
        <rFont val="Arial"/>
        <family val="2"/>
        <charset val="238"/>
      </rPr>
      <t>This form is for reference only and is not part of the Offer</t>
    </r>
    <r>
      <rPr>
        <sz val="10"/>
        <color rgb="FF000000"/>
        <rFont val="Arial"/>
        <family val="2"/>
        <charset val="238"/>
      </rPr>
      <t>. Below is the Bid Evaluation Calculator. Fill in the E33 cell of this form with the value of the Average Guaranteed battery RTE over 20 years from section 1.3 of the SRF [E31]. The values from the BESS SUPPLY and BESS LTSA tabs of this form are filled in automatically.</t>
    </r>
  </si>
  <si>
    <t>Parametry ofertowe/Offer parameters</t>
  </si>
  <si>
    <t>Mnożniki/Coefficients</t>
  </si>
  <si>
    <t>Dostawa BESS (5 lat gwarancji)/BESS supply (5 years guarantee)</t>
  </si>
  <si>
    <t>Cena</t>
  </si>
  <si>
    <r>
      <t>W</t>
    </r>
    <r>
      <rPr>
        <b/>
        <vertAlign val="subscript"/>
        <sz val="10"/>
        <rFont val="Arial"/>
        <family val="2"/>
        <charset val="238"/>
      </rPr>
      <t>K1</t>
    </r>
  </si>
  <si>
    <t>Dostawa BESS (5 lat gwarancji) brutto/
BESS supply (5 years guarantee) gross</t>
  </si>
  <si>
    <t>Jednostka/Unit</t>
  </si>
  <si>
    <t>Dokładność/Accuracy</t>
  </si>
  <si>
    <r>
      <t>W</t>
    </r>
    <r>
      <rPr>
        <b/>
        <vertAlign val="subscript"/>
        <sz val="10"/>
        <rFont val="Arial"/>
        <family val="2"/>
        <charset val="238"/>
      </rPr>
      <t>K2</t>
    </r>
    <r>
      <rPr>
        <sz val="11"/>
        <color theme="1"/>
        <rFont val="Calibri"/>
        <family val="2"/>
        <charset val="238"/>
        <scheme val="minor"/>
      </rPr>
      <t/>
    </r>
  </si>
  <si>
    <t xml:space="preserve"> (LTSA + Rozszerzona gwarancja wydajności i na urządzenia - 6-20 lat brutto)/
(LTSA + extended guarantee 6-20 years) gross</t>
  </si>
  <si>
    <t>Cena zakupu netto/Purchase price netto</t>
  </si>
  <si>
    <t>[EUR]</t>
  </si>
  <si>
    <t>[0,01]</t>
  </si>
  <si>
    <r>
      <rPr>
        <b/>
        <sz val="10"/>
        <color rgb="FF000000"/>
        <rFont val="Arial"/>
        <family val="2"/>
        <charset val="238"/>
      </rPr>
      <t>W</t>
    </r>
    <r>
      <rPr>
        <b/>
        <vertAlign val="subscript"/>
        <sz val="10"/>
        <color rgb="FF000000"/>
        <rFont val="Arial"/>
        <family val="2"/>
        <charset val="238"/>
      </rPr>
      <t>K3</t>
    </r>
  </si>
  <si>
    <t>Średnia Gwarantowana Sprawność Cyklu pracy/
Average Guaranteed battery RTE over 20 years</t>
  </si>
  <si>
    <t>PODATEK/TAX (23% VAT)</t>
  </si>
  <si>
    <t>Cena zakupu brutto/Purchase price gross</t>
  </si>
  <si>
    <t>Cena zakupu brutto/Purchse price gross</t>
  </si>
  <si>
    <t>[mln EUR]</t>
  </si>
  <si>
    <t>[0,00000001]</t>
  </si>
  <si>
    <t xml:space="preserve"> (LTSA + rozszerzona gwarancja 6-20 lat)/(LTSA + extended guarantee 6-20 years)</t>
  </si>
  <si>
    <t>LTSA</t>
  </si>
  <si>
    <t>Wyniki punktacji/ Scoring results</t>
  </si>
  <si>
    <t>LTSA netto 20 lat/ LTSA netto 20 years</t>
  </si>
  <si>
    <t>LTSA brutto 20 lat/ LTSA gross 20 years</t>
  </si>
  <si>
    <t xml:space="preserve">Rozszerzona gwarancja wydajności i na urządzenia - 6-20 lat netto/
Extended guarantee 6-20 years netto  </t>
  </si>
  <si>
    <t xml:space="preserve">Rozszerzona gwarancja wydajności i na urządzenia - 6-20 lat brutto/                                 Extended guarantee 6-20 years gross  </t>
  </si>
  <si>
    <r>
      <t>K</t>
    </r>
    <r>
      <rPr>
        <b/>
        <vertAlign val="subscript"/>
        <sz val="10"/>
        <color rgb="FF000000"/>
        <rFont val="Arial"/>
        <family val="2"/>
        <charset val="238"/>
      </rPr>
      <t>C1</t>
    </r>
  </si>
  <si>
    <t>Punktacja Dostawy BESS (5 lat gwarancji) brutto/
Scoring of BESS supply (5 years guarantee) gross</t>
  </si>
  <si>
    <r>
      <t>K</t>
    </r>
    <r>
      <rPr>
        <b/>
        <vertAlign val="subscript"/>
        <sz val="10"/>
        <color rgb="FF000000"/>
        <rFont val="Arial"/>
        <family val="2"/>
        <charset val="238"/>
      </rPr>
      <t>C2</t>
    </r>
  </si>
  <si>
    <t>Punktacja LTSA + Rozszerzona gwarancja wydajności i na urządzenia - 6-20 lat brutto/
Scoring of LTSA + Extended guarantee 6-20 years gross</t>
  </si>
  <si>
    <t xml:space="preserve">LTSA + Rozszerzona gwarancja wydajności i na urządzenia - 6-20 lat brutto/
LTSA + Extended guarantee 6-20 years gross   </t>
  </si>
  <si>
    <t>[0,00001]</t>
  </si>
  <si>
    <r>
      <t>K</t>
    </r>
    <r>
      <rPr>
        <b/>
        <vertAlign val="subscript"/>
        <sz val="10"/>
        <color rgb="FF000000"/>
        <rFont val="Arial"/>
        <family val="2"/>
        <charset val="238"/>
      </rPr>
      <t>T</t>
    </r>
  </si>
  <si>
    <t>Punktacja/Scoring KT</t>
  </si>
  <si>
    <t>Parametry techniczne/ Technical parameters</t>
  </si>
  <si>
    <t>Parametry techniczne</t>
  </si>
  <si>
    <t>Średnia Gwarantowana Sprawność Cyklu pracy RTE przez 20 lat/
Average Guaranteed battery RTE over 20 years</t>
  </si>
  <si>
    <t>[%]</t>
  </si>
  <si>
    <t>[0,1]</t>
  </si>
  <si>
    <r>
      <t xml:space="preserve">Finalna punktacja/Final Scoring </t>
    </r>
    <r>
      <rPr>
        <b/>
        <sz val="10"/>
        <color rgb="FF000000"/>
        <rFont val="Arial"/>
        <family val="2"/>
        <charset val="238"/>
      </rPr>
      <t>K</t>
    </r>
    <r>
      <rPr>
        <sz val="10"/>
        <color rgb="FF000000"/>
        <rFont val="Arial"/>
        <family val="2"/>
        <charset val="238"/>
      </rPr>
      <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</si>
</sst>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4" formatCode="_-* #,##0.00\ &quot;zł&quot;_-;\-* #,##0.00\ &quot;zł&quot;_-;_-* &quot;-&quot;??\ &quot;zł&quot;_-;_-@_-"/>
    <numFmt numFmtId="164" formatCode="_-[$€-2]\ * #,##0.00_-;\-[$€-2]\ * #,##0.00_-;_-[$€-2]\ * &quot;-&quot;??_-;_-@_-"/>
    <numFmt numFmtId="165" formatCode="0.00000000"/>
    <numFmt numFmtId="166" formatCode="#,##0.000"/>
  </numFmts>
  <fonts count="43">
    <font>
      <sz val="11"/>
      <color theme="1"/>
      <name val="Calibri"/>
      <family val="2"/>
      <charset val="238"/>
      <scheme val="minor"/>
    </font>
    <font>
      <sz val="11"/>
      <color theme="1"/>
      <name val="Calibri"/>
      <family val="2"/>
      <charset val="238"/>
      <scheme val="minor"/>
    </font>
    <font>
      <b/>
      <sz val="16"/>
      <name val="Calibri"/>
      <family val="2"/>
      <scheme val="minor"/>
    </font>
    <font>
      <b/>
      <sz val="16"/>
      <name val="Calibri Light"/>
      <family val="2"/>
      <scheme val="major"/>
    </font>
    <font>
      <sz val="10"/>
      <color theme="1"/>
      <name val="Calibri"/>
      <family val="2"/>
      <charset val="238"/>
      <scheme val="minor"/>
    </font>
    <font>
      <b/>
      <sz val="12"/>
      <name val="Calibri"/>
      <family val="2"/>
      <scheme val="minor"/>
    </font>
    <font>
      <b/>
      <sz val="11"/>
      <color rgb="FF3F3F3F"/>
      <name val="Calibri"/>
      <family val="2"/>
      <scheme val="minor"/>
    </font>
    <font>
      <b/>
      <sz val="12"/>
      <color rgb="FF3F3F3F"/>
      <name val="Calibri"/>
      <family val="2"/>
      <scheme val="minor"/>
    </font>
    <font>
      <sz val="11"/>
      <name val="Calibri"/>
      <family val="2"/>
      <scheme val="minor"/>
    </font>
    <font>
      <sz val="11"/>
      <name val="Calibri"/>
      <family val="2"/>
      <charset val="238"/>
      <scheme val="minor"/>
    </font>
    <font>
      <sz val="11"/>
      <color theme="1"/>
      <name val="Calibri"/>
      <family val="2"/>
      <scheme val="minor"/>
    </font>
    <font>
      <b/>
      <sz val="13"/>
      <color rgb="FF3F3F3F"/>
      <name val="Calibri"/>
      <family val="2"/>
      <scheme val="minor"/>
    </font>
    <font>
      <b/>
      <sz val="13"/>
      <name val="Calibri"/>
      <family val="2"/>
      <scheme val="minor"/>
    </font>
    <font>
      <sz val="13"/>
      <color theme="1"/>
      <name val="Calibri"/>
      <family val="2"/>
      <scheme val="minor"/>
    </font>
    <font>
      <sz val="11"/>
      <color theme="1"/>
      <name val="Czcionka tekstu podstawowego"/>
      <family val="2"/>
      <charset val="238"/>
    </font>
    <font>
      <sz val="10"/>
      <name val="Arial"/>
      <family val="2"/>
      <charset val="238"/>
    </font>
    <font>
      <sz val="8"/>
      <name val="Calibri"/>
      <family val="2"/>
      <charset val="238"/>
      <scheme val="minor"/>
    </font>
    <font>
      <b/>
      <sz val="11"/>
      <color theme="1"/>
      <name val="Calibri"/>
      <family val="2"/>
      <scheme val="minor"/>
    </font>
    <font>
      <b/>
      <sz val="13"/>
      <color rgb="FFFF0000"/>
      <name val="Calibri"/>
      <family val="2"/>
      <scheme val="minor"/>
    </font>
    <font>
      <sz val="11"/>
      <color rgb="FF000000"/>
      <name val="Calibri"/>
      <family val="2"/>
      <charset val="238"/>
    </font>
    <font>
      <b/>
      <sz val="16"/>
      <name val="Calibri"/>
      <family val="2"/>
      <charset val="238"/>
      <scheme val="minor"/>
    </font>
    <font>
      <b/>
      <sz val="11"/>
      <color rgb="FF3F3F3F"/>
      <name val="Calibri"/>
      <family val="2"/>
      <charset val="238"/>
      <scheme val="minor"/>
    </font>
    <font>
      <b/>
      <sz val="16"/>
      <name val="Calibri Light"/>
      <family val="2"/>
      <charset val="238"/>
      <scheme val="major"/>
    </font>
    <font>
      <sz val="10"/>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10"/>
      <color rgb="FF3F3F3F"/>
      <name val="Arial"/>
      <family val="2"/>
      <charset val="238"/>
    </font>
    <font>
      <b/>
      <sz val="10"/>
      <color theme="1"/>
      <name val="Arial"/>
      <family val="2"/>
      <charset val="238"/>
    </font>
    <font>
      <b/>
      <vertAlign val="subscript"/>
      <sz val="10"/>
      <name val="Arial"/>
      <family val="2"/>
      <charset val="238"/>
    </font>
    <font>
      <b/>
      <vertAlign val="subscript"/>
      <sz val="10"/>
      <color rgb="FF000000"/>
      <name val="Arial"/>
      <family val="2"/>
      <charset val="238"/>
    </font>
    <font>
      <i/>
      <sz val="10"/>
      <name val="Arial"/>
      <family val="2"/>
      <charset val="238"/>
    </font>
    <font>
      <b/>
      <sz val="10"/>
      <color rgb="FFFF0000"/>
      <name val="Arial"/>
      <family val="2"/>
      <charset val="238"/>
    </font>
    <font>
      <b/>
      <sz val="12"/>
      <color rgb="FF3F3F3F"/>
      <name val="Calibri"/>
      <family val="2"/>
      <charset val="238"/>
      <scheme val="minor"/>
    </font>
    <font>
      <b/>
      <sz val="12"/>
      <color rgb="FF0D0D0D"/>
      <name val="Calibri"/>
      <family val="2"/>
      <charset val="238"/>
      <scheme val="minor"/>
    </font>
    <font>
      <sz val="11"/>
      <color rgb="FF000000"/>
      <name val="Aptos"/>
      <family val="2"/>
      <charset val="1"/>
    </font>
    <font>
      <b/>
      <sz val="12"/>
      <name val="Calibri"/>
      <family val="2"/>
      <charset val="238"/>
      <scheme val="minor"/>
    </font>
    <font>
      <b/>
      <sz val="12"/>
      <color rgb="FFFF0000"/>
      <name val="Calibri"/>
      <family val="2"/>
      <charset val="238"/>
      <scheme val="minor"/>
    </font>
    <font>
      <sz val="14"/>
      <color theme="1"/>
      <name val="Calibri"/>
      <family val="2"/>
      <charset val="238"/>
      <scheme val="minor"/>
    </font>
    <font>
      <sz val="12"/>
      <color theme="1"/>
      <name val="Calibri"/>
      <family val="2"/>
      <charset val="238"/>
      <scheme val="minor"/>
    </font>
    <font>
      <b/>
      <sz val="10"/>
      <color rgb="FF000000"/>
      <name val="Arial"/>
      <family val="2"/>
      <charset val="238"/>
    </font>
    <font>
      <sz val="10"/>
      <name val="Arial"/>
      <family val="2"/>
      <charset val="238"/>
    </font>
    <font>
      <sz val="11"/>
      <color rgb="FF3F3F3F"/>
      <name val="Calibri"/>
      <family val="2"/>
      <charset val="238"/>
      <scheme val="minor"/>
    </font>
  </fonts>
  <fills count="12">
    <fill>
      <patternFill patternType="none"/>
    </fill>
    <fill>
      <patternFill patternType="gray125"/>
    </fill>
    <fill>
      <patternFill patternType="solid">
        <fgColor rgb="FFF2F2F2"/>
      </patternFill>
    </fill>
    <fill>
      <patternFill patternType="solid">
        <fgColor rgb="FFFFFF00"/>
        <bgColor indexed="64"/>
      </patternFill>
    </fill>
    <fill>
      <patternFill patternType="solid">
        <fgColor theme="7" tint="0.39997558519241921"/>
        <bgColor indexed="64"/>
      </patternFill>
    </fill>
    <fill>
      <patternFill patternType="solid">
        <fgColor theme="4"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2"/>
        <bgColor indexed="64"/>
      </patternFill>
    </fill>
    <fill>
      <patternFill patternType="solid">
        <fgColor theme="7" tint="0.79998168889431442"/>
        <bgColor indexed="64"/>
      </patternFill>
    </fill>
  </fills>
  <borders count="38">
    <border>
      <left/>
      <right/>
      <top/>
      <bottom/>
      <diagonal/>
    </border>
    <border>
      <left style="thin">
        <color rgb="FF3F3F3F"/>
      </left>
      <right style="thin">
        <color rgb="FF3F3F3F"/>
      </right>
      <top style="thin">
        <color rgb="FF3F3F3F"/>
      </top>
      <bottom style="thin">
        <color rgb="FF3F3F3F"/>
      </bottom>
      <diagonal/>
    </border>
    <border>
      <left style="thin">
        <color auto="1"/>
      </left>
      <right style="thin">
        <color auto="1"/>
      </right>
      <top style="thin">
        <color auto="1"/>
      </top>
      <bottom style="thin">
        <color auto="1"/>
      </bottom>
      <diagonal/>
    </border>
    <border>
      <left style="thin">
        <color rgb="FF3F3F3F"/>
      </left>
      <right/>
      <top style="thin">
        <color rgb="FF3F3F3F"/>
      </top>
      <bottom/>
      <diagonal/>
    </border>
    <border>
      <left/>
      <right/>
      <top style="thin">
        <color rgb="FF3F3F3F"/>
      </top>
      <bottom/>
      <diagonal/>
    </border>
    <border>
      <left style="thin">
        <color auto="1"/>
      </left>
      <right/>
      <top style="thin">
        <color rgb="FF3F3F3F"/>
      </top>
      <bottom/>
      <diagonal/>
    </border>
    <border>
      <left style="thin">
        <color auto="1"/>
      </left>
      <right/>
      <top style="thin">
        <color auto="1"/>
      </top>
      <bottom/>
      <diagonal/>
    </border>
    <border>
      <left style="thin">
        <color auto="1"/>
      </left>
      <right/>
      <top style="thin">
        <color auto="1"/>
      </top>
      <bottom style="thin">
        <color rgb="FF3F3F3F"/>
      </bottom>
      <diagonal/>
    </border>
    <border>
      <left/>
      <right style="thin">
        <color auto="1"/>
      </right>
      <top style="thin">
        <color auto="1"/>
      </top>
      <bottom style="thin">
        <color auto="1"/>
      </bottom>
      <diagonal/>
    </border>
    <border>
      <left/>
      <right/>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diagonal/>
    </border>
    <border>
      <left style="thin">
        <color rgb="FF000000"/>
      </left>
      <right/>
      <top style="thin">
        <color rgb="FF000000"/>
      </top>
      <bottom style="thin">
        <color rgb="FF000000"/>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diagonal/>
    </border>
    <border>
      <left style="thin">
        <color rgb="FF000000"/>
      </left>
      <right style="thin">
        <color rgb="FF000000"/>
      </right>
      <top/>
      <bottom style="thin">
        <color rgb="FF000000"/>
      </bottom>
      <diagonal/>
    </border>
    <border>
      <left/>
      <right style="thin">
        <color rgb="FF000000"/>
      </right>
      <top style="thin">
        <color rgb="FF000000"/>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rgb="FF000000"/>
      </top>
      <bottom style="thin">
        <color rgb="FF000000"/>
      </bottom>
      <diagonal/>
    </border>
  </borders>
  <cellStyleXfs count="14">
    <xf numFmtId="0" fontId="0" fillId="0" borderId="0"/>
    <xf numFmtId="0" fontId="1" fillId="0" borderId="0"/>
    <xf numFmtId="0" fontId="2" fillId="0" borderId="0" applyNumberFormat="0" applyFill="0" applyProtection="0">
      <alignment vertical="center"/>
    </xf>
    <xf numFmtId="0" fontId="3" fillId="0" borderId="0" applyNumberFormat="0" applyFill="0" applyBorder="0" applyAlignment="0" applyProtection="0"/>
    <xf numFmtId="0" fontId="5" fillId="0" borderId="0" applyNumberFormat="0" applyFill="0" applyProtection="0">
      <alignment horizontal="left" vertical="center" wrapText="1"/>
    </xf>
    <xf numFmtId="0" fontId="6" fillId="2" borderId="1" applyNumberFormat="0" applyAlignment="0" applyProtection="0"/>
    <xf numFmtId="0" fontId="8" fillId="0" borderId="0" applyNumberFormat="0" applyFill="0" applyBorder="0" applyProtection="0">
      <alignment horizontal="left" vertical="center" wrapText="1"/>
    </xf>
    <xf numFmtId="0" fontId="1" fillId="0" borderId="0"/>
    <xf numFmtId="0" fontId="1" fillId="0" borderId="0"/>
    <xf numFmtId="0" fontId="1" fillId="0" borderId="0"/>
    <xf numFmtId="0" fontId="1" fillId="0" borderId="0"/>
    <xf numFmtId="0" fontId="14" fillId="0" borderId="0"/>
    <xf numFmtId="0" fontId="15" fillId="0" borderId="0"/>
    <xf numFmtId="9" fontId="10" fillId="0" borderId="0" applyFont="0" applyFill="0" applyBorder="0" applyAlignment="0" applyProtection="0"/>
  </cellStyleXfs>
  <cellXfs count="200">
    <xf numFmtId="0" fontId="0" fillId="0" borderId="0" xfId="0"/>
    <xf numFmtId="49" fontId="5" fillId="5" borderId="2" xfId="4" applyNumberFormat="1" applyFill="1" applyBorder="1" applyAlignment="1">
      <alignment horizontal="center" vertical="center" wrapText="1"/>
    </xf>
    <xf numFmtId="0" fontId="5" fillId="5" borderId="2" xfId="4" applyFill="1" applyBorder="1" applyAlignment="1">
      <alignment horizontal="center" vertical="center" wrapText="1"/>
    </xf>
    <xf numFmtId="0" fontId="7" fillId="6" borderId="2" xfId="5" applyFont="1" applyFill="1" applyBorder="1" applyAlignment="1">
      <alignment horizontal="left" vertical="center" wrapText="1"/>
    </xf>
    <xf numFmtId="44" fontId="7" fillId="6" borderId="2" xfId="5" applyNumberFormat="1" applyFont="1" applyFill="1" applyBorder="1" applyAlignment="1">
      <alignment horizontal="center" vertical="center" wrapText="1"/>
    </xf>
    <xf numFmtId="0" fontId="8" fillId="0" borderId="2" xfId="6" applyBorder="1" applyAlignment="1">
      <alignment horizontal="center" vertical="center" wrapText="1"/>
    </xf>
    <xf numFmtId="0" fontId="10" fillId="0" borderId="2" xfId="6" applyFont="1" applyBorder="1" applyAlignment="1">
      <alignment horizontal="center" vertical="center" wrapText="1"/>
    </xf>
    <xf numFmtId="44" fontId="5" fillId="5" borderId="2" xfId="4" applyNumberFormat="1" applyFill="1" applyBorder="1" applyAlignment="1">
      <alignment horizontal="center" vertical="center" wrapText="1"/>
    </xf>
    <xf numFmtId="0" fontId="11" fillId="4" borderId="2" xfId="5" applyFont="1" applyFill="1" applyBorder="1" applyAlignment="1">
      <alignment horizontal="center" vertical="center" wrapText="1"/>
    </xf>
    <xf numFmtId="44" fontId="11" fillId="4" borderId="2" xfId="5" applyNumberFormat="1" applyFont="1" applyFill="1" applyBorder="1" applyAlignment="1">
      <alignment horizontal="center" vertical="center" wrapText="1"/>
    </xf>
    <xf numFmtId="49" fontId="11" fillId="4" borderId="2" xfId="5" applyNumberFormat="1" applyFont="1" applyFill="1" applyBorder="1" applyAlignment="1">
      <alignment horizontal="center" vertical="center" wrapText="1"/>
    </xf>
    <xf numFmtId="0" fontId="7" fillId="6" borderId="2" xfId="5" applyFont="1" applyFill="1" applyBorder="1" applyAlignment="1">
      <alignment horizontal="center" vertical="center" wrapText="1"/>
    </xf>
    <xf numFmtId="0" fontId="7" fillId="6" borderId="2" xfId="5" applyFont="1" applyFill="1" applyBorder="1" applyAlignment="1">
      <alignment vertical="center" wrapText="1"/>
    </xf>
    <xf numFmtId="49" fontId="7" fillId="6" borderId="2" xfId="5" applyNumberFormat="1" applyFont="1" applyFill="1" applyBorder="1" applyAlignment="1">
      <alignment horizontal="center" vertical="center" wrapText="1"/>
    </xf>
    <xf numFmtId="0" fontId="0" fillId="0" borderId="5" xfId="0" applyBorder="1" applyAlignment="1">
      <alignment vertical="center" wrapText="1"/>
    </xf>
    <xf numFmtId="49" fontId="8" fillId="0" borderId="4" xfId="6" applyNumberFormat="1" applyBorder="1" applyAlignment="1">
      <alignment horizontal="center" vertical="center" wrapText="1"/>
    </xf>
    <xf numFmtId="0" fontId="5" fillId="5" borderId="8" xfId="4" applyFill="1" applyBorder="1" applyAlignment="1">
      <alignment horizontal="center" vertical="center" wrapText="1"/>
    </xf>
    <xf numFmtId="0" fontId="5" fillId="5" borderId="2" xfId="4" applyFill="1" applyBorder="1">
      <alignment horizontal="left" vertical="center" wrapText="1"/>
    </xf>
    <xf numFmtId="49" fontId="5" fillId="5" borderId="2" xfId="4" applyNumberFormat="1" applyFill="1" applyBorder="1">
      <alignment horizontal="left" vertical="center" wrapText="1"/>
    </xf>
    <xf numFmtId="49" fontId="8" fillId="0" borderId="4" xfId="6" applyNumberFormat="1" applyFill="1" applyBorder="1" applyAlignment="1">
      <alignment horizontal="center" vertical="center" wrapText="1"/>
    </xf>
    <xf numFmtId="49" fontId="11" fillId="4" borderId="2" xfId="5" applyNumberFormat="1" applyFont="1" applyFill="1" applyBorder="1" applyAlignment="1">
      <alignment horizontal="left" vertical="center" wrapText="1"/>
    </xf>
    <xf numFmtId="49" fontId="7" fillId="6" borderId="2" xfId="5" applyNumberFormat="1" applyFont="1" applyFill="1" applyBorder="1" applyAlignment="1">
      <alignment horizontal="left" vertical="center" wrapText="1"/>
    </xf>
    <xf numFmtId="0" fontId="8" fillId="0" borderId="5" xfId="6" applyBorder="1">
      <alignment horizontal="left" vertical="center" wrapText="1"/>
    </xf>
    <xf numFmtId="0" fontId="8" fillId="0" borderId="7" xfId="6" applyBorder="1">
      <alignment horizontal="left" vertical="center" wrapText="1"/>
    </xf>
    <xf numFmtId="0" fontId="8" fillId="0" borderId="5" xfId="6" applyFill="1" applyBorder="1">
      <alignment horizontal="left" vertical="center" wrapText="1"/>
    </xf>
    <xf numFmtId="0" fontId="8" fillId="0" borderId="2" xfId="6" applyFill="1" applyBorder="1" applyAlignment="1">
      <alignment horizontal="center" vertical="center" wrapText="1"/>
    </xf>
    <xf numFmtId="0" fontId="10" fillId="0" borderId="7" xfId="6" applyFont="1" applyBorder="1">
      <alignment horizontal="left" vertical="center" wrapText="1"/>
    </xf>
    <xf numFmtId="0" fontId="11" fillId="4" borderId="8" xfId="5" applyFont="1" applyFill="1" applyBorder="1" applyAlignment="1">
      <alignment horizontal="center" vertical="center" wrapText="1"/>
    </xf>
    <xf numFmtId="0" fontId="8" fillId="0" borderId="10" xfId="6" applyBorder="1" applyAlignment="1">
      <alignment horizontal="center" vertical="center" wrapText="1"/>
    </xf>
    <xf numFmtId="0" fontId="8" fillId="0" borderId="11" xfId="6" applyBorder="1" applyAlignment="1">
      <alignment horizontal="center" vertical="center" wrapText="1"/>
    </xf>
    <xf numFmtId="0" fontId="7" fillId="6" borderId="11" xfId="5" applyFont="1" applyFill="1" applyBorder="1" applyAlignment="1">
      <alignment horizontal="center" vertical="center" wrapText="1"/>
    </xf>
    <xf numFmtId="0" fontId="7" fillId="6" borderId="12" xfId="5" applyFont="1" applyFill="1" applyBorder="1" applyAlignment="1">
      <alignment horizontal="center" vertical="center" wrapText="1"/>
    </xf>
    <xf numFmtId="0" fontId="11" fillId="4" borderId="10" xfId="5" applyFont="1" applyFill="1" applyBorder="1" applyAlignment="1">
      <alignment horizontal="center" vertical="center" wrapText="1"/>
    </xf>
    <xf numFmtId="0" fontId="11" fillId="4" borderId="14" xfId="5" applyFont="1" applyFill="1" applyBorder="1" applyAlignment="1">
      <alignment horizontal="center" vertical="center" wrapText="1"/>
    </xf>
    <xf numFmtId="0" fontId="5" fillId="5" borderId="12" xfId="4" applyFill="1" applyBorder="1" applyAlignment="1">
      <alignment horizontal="center" vertical="center" wrapText="1"/>
    </xf>
    <xf numFmtId="49" fontId="8" fillId="0" borderId="10" xfId="6" applyNumberFormat="1" applyBorder="1" applyAlignment="1">
      <alignment horizontal="center" vertical="center" wrapText="1"/>
    </xf>
    <xf numFmtId="0" fontId="8" fillId="0" borderId="10" xfId="6" applyBorder="1">
      <alignment horizontal="left" vertical="center" wrapText="1"/>
    </xf>
    <xf numFmtId="164" fontId="6" fillId="2" borderId="10" xfId="5" applyNumberFormat="1" applyBorder="1" applyAlignment="1">
      <alignment horizontal="left" vertical="center" wrapText="1"/>
    </xf>
    <xf numFmtId="0" fontId="8" fillId="0" borderId="15" xfId="6" applyBorder="1" applyAlignment="1">
      <alignment horizontal="center" vertical="center" wrapText="1"/>
    </xf>
    <xf numFmtId="0" fontId="0" fillId="0" borderId="10" xfId="0" applyBorder="1" applyAlignment="1">
      <alignment vertical="center" wrapText="1"/>
    </xf>
    <xf numFmtId="0" fontId="8" fillId="0" borderId="16" xfId="6" applyBorder="1">
      <alignment horizontal="left" vertical="center" wrapText="1"/>
    </xf>
    <xf numFmtId="0" fontId="1" fillId="7" borderId="0" xfId="1" applyFill="1" applyAlignment="1">
      <alignment vertical="center"/>
    </xf>
    <xf numFmtId="0" fontId="1" fillId="7" borderId="0" xfId="1" applyFill="1" applyAlignment="1">
      <alignment horizontal="center" vertical="center"/>
    </xf>
    <xf numFmtId="44" fontId="1" fillId="7" borderId="0" xfId="1" applyNumberFormat="1" applyFill="1" applyAlignment="1">
      <alignment horizontal="center" vertical="center"/>
    </xf>
    <xf numFmtId="0" fontId="3" fillId="7" borderId="0" xfId="3" applyFill="1" applyAlignment="1">
      <alignment vertical="center"/>
    </xf>
    <xf numFmtId="49" fontId="1" fillId="7" borderId="0" xfId="1" applyNumberFormat="1" applyFill="1" applyAlignment="1">
      <alignment horizontal="center" vertical="center"/>
    </xf>
    <xf numFmtId="0" fontId="1" fillId="7" borderId="0" xfId="1" applyFill="1" applyAlignment="1">
      <alignment horizontal="center" vertical="center" wrapText="1"/>
    </xf>
    <xf numFmtId="0" fontId="13" fillId="7" borderId="0" xfId="0" applyFont="1" applyFill="1" applyAlignment="1">
      <alignment vertical="center" wrapText="1"/>
    </xf>
    <xf numFmtId="0" fontId="1" fillId="7" borderId="0" xfId="1" applyFill="1" applyAlignment="1">
      <alignment vertical="center" wrapText="1"/>
    </xf>
    <xf numFmtId="0" fontId="10" fillId="7" borderId="0" xfId="1" applyFont="1" applyFill="1" applyAlignment="1">
      <alignment vertical="center" wrapText="1"/>
    </xf>
    <xf numFmtId="0" fontId="0" fillId="7" borderId="0" xfId="0" applyFill="1" applyAlignment="1">
      <alignment horizontal="center" vertical="center" wrapText="1"/>
    </xf>
    <xf numFmtId="164" fontId="5" fillId="6" borderId="10" xfId="2" applyNumberFormat="1" applyFont="1" applyFill="1" applyBorder="1" applyAlignment="1">
      <alignment vertical="center" wrapText="1"/>
    </xf>
    <xf numFmtId="0" fontId="7" fillId="6" borderId="10" xfId="5" applyNumberFormat="1" applyFont="1" applyFill="1" applyBorder="1" applyAlignment="1">
      <alignment vertical="center" wrapText="1"/>
    </xf>
    <xf numFmtId="0" fontId="18" fillId="4" borderId="15" xfId="5" applyNumberFormat="1" applyFont="1" applyFill="1" applyBorder="1" applyAlignment="1">
      <alignment vertical="center" wrapText="1"/>
    </xf>
    <xf numFmtId="49" fontId="7" fillId="6" borderId="10" xfId="5" applyNumberFormat="1" applyFont="1" applyFill="1" applyBorder="1" applyAlignment="1">
      <alignment horizontal="center" vertical="center" wrapText="1"/>
    </xf>
    <xf numFmtId="0" fontId="7" fillId="6" borderId="10" xfId="5" applyFont="1" applyFill="1" applyBorder="1" applyAlignment="1">
      <alignment vertical="center" wrapText="1"/>
    </xf>
    <xf numFmtId="0" fontId="7" fillId="6" borderId="10" xfId="5" applyFont="1" applyFill="1" applyBorder="1" applyAlignment="1">
      <alignment horizontal="left" vertical="center" wrapText="1"/>
    </xf>
    <xf numFmtId="49" fontId="7" fillId="6" borderId="10" xfId="5" applyNumberFormat="1" applyFont="1" applyFill="1" applyBorder="1" applyAlignment="1">
      <alignment horizontal="left" vertical="center" wrapText="1"/>
    </xf>
    <xf numFmtId="0" fontId="8" fillId="0" borderId="10" xfId="6" applyFill="1" applyBorder="1">
      <alignment horizontal="left" vertical="center" wrapText="1"/>
    </xf>
    <xf numFmtId="0" fontId="7" fillId="6" borderId="8" xfId="5" applyFont="1" applyFill="1" applyBorder="1" applyAlignment="1">
      <alignment horizontal="center" vertical="center" wrapText="1"/>
    </xf>
    <xf numFmtId="0" fontId="8" fillId="0" borderId="14" xfId="6" applyBorder="1" applyAlignment="1">
      <alignment horizontal="center" vertical="center" wrapText="1"/>
    </xf>
    <xf numFmtId="49" fontId="11" fillId="4" borderId="15" xfId="5" applyNumberFormat="1" applyFont="1" applyFill="1" applyBorder="1" applyAlignment="1">
      <alignment horizontal="center" vertical="center" wrapText="1"/>
    </xf>
    <xf numFmtId="0" fontId="11" fillId="4" borderId="15" xfId="5" applyFont="1" applyFill="1" applyBorder="1" applyAlignment="1">
      <alignment vertical="center" wrapText="1"/>
    </xf>
    <xf numFmtId="0" fontId="11" fillId="4" borderId="15" xfId="5" applyFont="1" applyFill="1" applyBorder="1" applyAlignment="1">
      <alignment horizontal="left" vertical="center" wrapText="1"/>
    </xf>
    <xf numFmtId="49" fontId="11" fillId="4" borderId="15" xfId="5" applyNumberFormat="1" applyFont="1" applyFill="1" applyBorder="1" applyAlignment="1">
      <alignment horizontal="left" vertical="center" wrapText="1"/>
    </xf>
    <xf numFmtId="164" fontId="17" fillId="2" borderId="10" xfId="5" applyNumberFormat="1" applyFont="1" applyBorder="1" applyAlignment="1">
      <alignment horizontal="left" vertical="center" wrapText="1"/>
    </xf>
    <xf numFmtId="164" fontId="5" fillId="6" borderId="15" xfId="2" applyNumberFormat="1" applyFont="1" applyFill="1" applyBorder="1" applyAlignment="1">
      <alignment vertical="center" wrapText="1"/>
    </xf>
    <xf numFmtId="0" fontId="7" fillId="6" borderId="17" xfId="5" applyFont="1" applyFill="1" applyBorder="1" applyAlignment="1">
      <alignment horizontal="center" vertical="center" wrapText="1"/>
    </xf>
    <xf numFmtId="164" fontId="12" fillId="3" borderId="2" xfId="2" applyNumberFormat="1" applyFont="1" applyFill="1" applyBorder="1" applyAlignment="1">
      <alignment vertical="center" wrapText="1"/>
    </xf>
    <xf numFmtId="49" fontId="7" fillId="6" borderId="15" xfId="5" applyNumberFormat="1" applyFont="1" applyFill="1" applyBorder="1" applyAlignment="1">
      <alignment horizontal="center" vertical="center" wrapText="1"/>
    </xf>
    <xf numFmtId="0" fontId="7" fillId="6" borderId="15" xfId="5" applyFont="1" applyFill="1" applyBorder="1" applyAlignment="1">
      <alignment vertical="center" wrapText="1"/>
    </xf>
    <xf numFmtId="0" fontId="7" fillId="6" borderId="15" xfId="5" applyFont="1" applyFill="1" applyBorder="1" applyAlignment="1">
      <alignment horizontal="left" vertical="center" wrapText="1"/>
    </xf>
    <xf numFmtId="49" fontId="7" fillId="6" borderId="15" xfId="5" applyNumberFormat="1" applyFont="1" applyFill="1" applyBorder="1" applyAlignment="1">
      <alignment horizontal="left" vertical="center" wrapText="1"/>
    </xf>
    <xf numFmtId="0" fontId="7" fillId="6" borderId="6" xfId="5" applyFont="1" applyFill="1" applyBorder="1" applyAlignment="1">
      <alignment horizontal="center" vertical="center" wrapText="1"/>
    </xf>
    <xf numFmtId="0" fontId="7" fillId="6" borderId="18" xfId="5" applyFont="1" applyFill="1" applyBorder="1" applyAlignment="1">
      <alignment horizontal="center" vertical="center" wrapText="1"/>
    </xf>
    <xf numFmtId="164" fontId="5" fillId="6" borderId="17" xfId="2" applyNumberFormat="1" applyFont="1" applyFill="1" applyBorder="1" applyAlignment="1">
      <alignment vertical="center" wrapText="1"/>
    </xf>
    <xf numFmtId="0" fontId="19" fillId="0" borderId="5" xfId="6" applyFont="1" applyBorder="1">
      <alignment horizontal="left" vertical="center" wrapText="1"/>
    </xf>
    <xf numFmtId="0" fontId="5" fillId="5" borderId="15" xfId="4" applyFill="1" applyBorder="1" applyAlignment="1">
      <alignment horizontal="center" vertical="center" wrapText="1"/>
    </xf>
    <xf numFmtId="0" fontId="9" fillId="0" borderId="10" xfId="6" applyFont="1" applyBorder="1">
      <alignment horizontal="left" vertical="center" wrapText="1"/>
    </xf>
    <xf numFmtId="49" fontId="9" fillId="0" borderId="10" xfId="6" applyNumberFormat="1" applyFont="1" applyBorder="1" applyAlignment="1">
      <alignment horizontal="center" vertical="center" wrapText="1"/>
    </xf>
    <xf numFmtId="0" fontId="0" fillId="7" borderId="0" xfId="1" applyFont="1" applyFill="1" applyAlignment="1">
      <alignment vertical="center"/>
    </xf>
    <xf numFmtId="44" fontId="0" fillId="7" borderId="0" xfId="1" applyNumberFormat="1" applyFont="1" applyFill="1" applyAlignment="1">
      <alignment horizontal="center" vertical="center"/>
    </xf>
    <xf numFmtId="0" fontId="0" fillId="7" borderId="0" xfId="1" applyFont="1" applyFill="1" applyAlignment="1">
      <alignment horizontal="center" vertical="center"/>
    </xf>
    <xf numFmtId="0" fontId="4" fillId="7" borderId="0" xfId="1" applyFont="1" applyFill="1" applyAlignment="1">
      <alignment horizontal="left" vertical="center" wrapText="1"/>
    </xf>
    <xf numFmtId="0" fontId="9" fillId="0" borderId="13" xfId="6" applyFont="1" applyBorder="1">
      <alignment horizontal="left" vertical="center" wrapText="1"/>
    </xf>
    <xf numFmtId="0" fontId="6" fillId="2" borderId="4" xfId="5" applyBorder="1" applyAlignment="1" applyProtection="1">
      <alignment horizontal="left" vertical="center" wrapText="1"/>
      <protection locked="0"/>
    </xf>
    <xf numFmtId="0" fontId="6" fillId="2" borderId="10" xfId="5" applyNumberFormat="1" applyBorder="1" applyAlignment="1" applyProtection="1">
      <alignment vertical="center" wrapText="1"/>
      <protection locked="0"/>
    </xf>
    <xf numFmtId="164" fontId="8" fillId="0" borderId="10" xfId="6" applyNumberFormat="1" applyBorder="1" applyAlignment="1" applyProtection="1">
      <alignment horizontal="center" vertical="center" wrapText="1"/>
      <protection locked="0"/>
    </xf>
    <xf numFmtId="0" fontId="9" fillId="0" borderId="5" xfId="6" applyFont="1" applyFill="1" applyBorder="1">
      <alignment horizontal="left" vertical="center" wrapText="1"/>
    </xf>
    <xf numFmtId="0" fontId="2" fillId="7" borderId="0" xfId="2" applyFill="1" applyAlignment="1" applyProtection="1">
      <alignment horizontal="right" vertical="center"/>
      <protection locked="0"/>
    </xf>
    <xf numFmtId="0" fontId="6" fillId="2" borderId="4" xfId="5" applyBorder="1" applyAlignment="1" applyProtection="1">
      <alignment horizontal="center" vertical="center" wrapText="1"/>
      <protection locked="0"/>
    </xf>
    <xf numFmtId="0" fontId="20" fillId="7" borderId="0" xfId="2" applyFont="1" applyFill="1" applyAlignment="1" applyProtection="1">
      <alignment horizontal="right" vertical="center"/>
      <protection locked="0"/>
    </xf>
    <xf numFmtId="0" fontId="21" fillId="2" borderId="4" xfId="5" applyFont="1" applyBorder="1" applyAlignment="1" applyProtection="1">
      <alignment horizontal="left" vertical="center" wrapText="1"/>
      <protection locked="0"/>
    </xf>
    <xf numFmtId="0" fontId="22" fillId="7" borderId="0" xfId="3" applyFont="1" applyFill="1" applyAlignment="1">
      <alignment vertical="center"/>
    </xf>
    <xf numFmtId="0" fontId="6" fillId="2" borderId="17" xfId="5" applyNumberFormat="1" applyBorder="1" applyAlignment="1" applyProtection="1">
      <alignment vertical="center" wrapText="1"/>
      <protection locked="0"/>
    </xf>
    <xf numFmtId="0" fontId="2" fillId="7" borderId="0" xfId="2" applyFill="1" applyProtection="1">
      <alignment vertical="center"/>
      <protection locked="0"/>
    </xf>
    <xf numFmtId="164" fontId="6" fillId="2" borderId="3" xfId="5" applyNumberFormat="1" applyBorder="1" applyAlignment="1" applyProtection="1">
      <alignment horizontal="center" vertical="center" wrapText="1"/>
      <protection locked="0"/>
    </xf>
    <xf numFmtId="0" fontId="26" fillId="7" borderId="0" xfId="2" applyFont="1" applyFill="1" applyProtection="1">
      <alignment vertical="center"/>
      <protection locked="0"/>
    </xf>
    <xf numFmtId="0" fontId="27" fillId="2" borderId="4" xfId="5" applyFont="1" applyBorder="1" applyAlignment="1" applyProtection="1">
      <alignment horizontal="left" vertical="center" wrapText="1"/>
      <protection locked="0"/>
    </xf>
    <xf numFmtId="0" fontId="23" fillId="7" borderId="0" xfId="1" applyFont="1" applyFill="1" applyAlignment="1">
      <alignment vertical="center"/>
    </xf>
    <xf numFmtId="0" fontId="26" fillId="7" borderId="0" xfId="3" applyFont="1" applyFill="1" applyAlignment="1">
      <alignment vertical="center"/>
    </xf>
    <xf numFmtId="0" fontId="23" fillId="7" borderId="0" xfId="1" applyFont="1" applyFill="1" applyAlignment="1">
      <alignment horizontal="center" vertical="center"/>
    </xf>
    <xf numFmtId="44" fontId="23" fillId="7" borderId="0" xfId="1" applyNumberFormat="1" applyFont="1" applyFill="1" applyAlignment="1">
      <alignment horizontal="center" vertical="center"/>
    </xf>
    <xf numFmtId="0" fontId="23" fillId="0" borderId="0" xfId="0" applyFont="1"/>
    <xf numFmtId="0" fontId="23" fillId="7" borderId="0" xfId="1" applyFont="1" applyFill="1"/>
    <xf numFmtId="0" fontId="23" fillId="7" borderId="0" xfId="1" applyFont="1" applyFill="1" applyAlignment="1">
      <alignment horizontal="center"/>
    </xf>
    <xf numFmtId="0" fontId="15" fillId="7" borderId="0" xfId="1" applyFont="1" applyFill="1"/>
    <xf numFmtId="9" fontId="15" fillId="8" borderId="33" xfId="1" applyNumberFormat="1" applyFont="1" applyFill="1" applyBorder="1" applyAlignment="1" applyProtection="1">
      <alignment horizontal="center" vertical="center"/>
      <protection locked="0"/>
    </xf>
    <xf numFmtId="0" fontId="15" fillId="0" borderId="31" xfId="1" applyFont="1" applyBorder="1"/>
    <xf numFmtId="0" fontId="15" fillId="0" borderId="0" xfId="1" applyFont="1" applyAlignment="1">
      <alignment horizontal="center"/>
    </xf>
    <xf numFmtId="165" fontId="15" fillId="0" borderId="0" xfId="1" applyNumberFormat="1" applyFont="1" applyAlignment="1">
      <alignment horizontal="center"/>
    </xf>
    <xf numFmtId="0" fontId="15" fillId="0" borderId="32" xfId="1" applyFont="1" applyBorder="1"/>
    <xf numFmtId="0" fontId="15" fillId="0" borderId="0" xfId="1" applyFont="1"/>
    <xf numFmtId="0" fontId="15" fillId="0" borderId="31" xfId="1" applyFont="1" applyBorder="1" applyAlignment="1">
      <alignment vertical="center"/>
    </xf>
    <xf numFmtId="4" fontId="15" fillId="0" borderId="0" xfId="1" applyNumberFormat="1" applyFont="1" applyAlignment="1">
      <alignment horizontal="center" vertical="center"/>
    </xf>
    <xf numFmtId="0" fontId="15" fillId="0" borderId="0" xfId="1" applyFont="1" applyAlignment="1">
      <alignment horizontal="center" vertical="center"/>
    </xf>
    <xf numFmtId="0" fontId="15" fillId="0" borderId="31" xfId="1" applyFont="1" applyBorder="1" applyAlignment="1">
      <alignment horizontal="left" vertical="center"/>
    </xf>
    <xf numFmtId="4" fontId="15" fillId="0" borderId="0" xfId="1" applyNumberFormat="1" applyFont="1" applyAlignment="1">
      <alignment horizontal="center"/>
    </xf>
    <xf numFmtId="2" fontId="28" fillId="0" borderId="25" xfId="1" applyNumberFormat="1" applyFont="1" applyBorder="1" applyAlignment="1">
      <alignment horizontal="center"/>
    </xf>
    <xf numFmtId="2" fontId="28" fillId="0" borderId="26" xfId="1" applyNumberFormat="1" applyFont="1" applyBorder="1" applyAlignment="1">
      <alignment horizontal="center"/>
    </xf>
    <xf numFmtId="0" fontId="15" fillId="0" borderId="26" xfId="1" applyFont="1" applyBorder="1" applyAlignment="1">
      <alignment horizontal="right" indent="1"/>
    </xf>
    <xf numFmtId="0" fontId="15" fillId="0" borderId="27" xfId="1" applyFont="1" applyBorder="1" applyAlignment="1">
      <alignment horizontal="center" vertical="center"/>
    </xf>
    <xf numFmtId="0" fontId="26" fillId="0" borderId="31" xfId="1" applyFont="1" applyBorder="1" applyAlignment="1">
      <alignment horizontal="center" vertical="center"/>
    </xf>
    <xf numFmtId="4" fontId="23" fillId="0" borderId="32" xfId="1" applyNumberFormat="1" applyFont="1" applyBorder="1" applyAlignment="1">
      <alignment horizontal="center" vertical="center"/>
    </xf>
    <xf numFmtId="166" fontId="15" fillId="0" borderId="32" xfId="1" applyNumberFormat="1" applyFont="1" applyBorder="1" applyAlignment="1">
      <alignment horizontal="center" vertical="center"/>
    </xf>
    <xf numFmtId="0" fontId="15" fillId="0" borderId="32" xfId="1" applyFont="1" applyBorder="1" applyAlignment="1">
      <alignment horizontal="center" vertical="center"/>
    </xf>
    <xf numFmtId="0" fontId="15" fillId="0" borderId="31" xfId="1" applyFont="1" applyBorder="1" applyAlignment="1">
      <alignment horizontal="right"/>
    </xf>
    <xf numFmtId="4" fontId="15" fillId="0" borderId="32" xfId="1" applyNumberFormat="1" applyFont="1" applyBorder="1" applyAlignment="1">
      <alignment horizontal="center" vertical="center"/>
    </xf>
    <xf numFmtId="0" fontId="15" fillId="0" borderId="25" xfId="1" applyFont="1" applyBorder="1" applyAlignment="1">
      <alignment horizontal="right"/>
    </xf>
    <xf numFmtId="0" fontId="15" fillId="0" borderId="26" xfId="1" applyFont="1" applyBorder="1" applyAlignment="1">
      <alignment horizontal="center" vertical="center"/>
    </xf>
    <xf numFmtId="0" fontId="15" fillId="0" borderId="0" xfId="1" applyFont="1" applyAlignment="1">
      <alignment horizontal="right" indent="1"/>
    </xf>
    <xf numFmtId="0" fontId="15" fillId="0" borderId="0" xfId="1" applyFont="1" applyAlignment="1">
      <alignment horizontal="left"/>
    </xf>
    <xf numFmtId="2" fontId="15" fillId="0" borderId="32" xfId="1" applyNumberFormat="1" applyFont="1" applyBorder="1" applyAlignment="1">
      <alignment horizontal="center" vertical="center"/>
    </xf>
    <xf numFmtId="0" fontId="15" fillId="0" borderId="0" xfId="1" applyFont="1" applyAlignment="1">
      <alignment horizontal="left" vertical="center" wrapText="1"/>
    </xf>
    <xf numFmtId="0" fontId="24" fillId="0" borderId="31" xfId="1" applyFont="1" applyBorder="1" applyAlignment="1">
      <alignment horizontal="right" vertical="center"/>
    </xf>
    <xf numFmtId="0" fontId="15" fillId="0" borderId="0" xfId="1" applyFont="1" applyAlignment="1">
      <alignment horizontal="left" vertical="center"/>
    </xf>
    <xf numFmtId="2" fontId="15" fillId="0" borderId="32" xfId="1" applyNumberFormat="1" applyFont="1" applyBorder="1" applyAlignment="1">
      <alignment horizontal="right" indent="1"/>
    </xf>
    <xf numFmtId="2" fontId="32" fillId="0" borderId="32" xfId="1" applyNumberFormat="1" applyFont="1" applyBorder="1" applyAlignment="1">
      <alignment horizontal="center" vertical="center"/>
    </xf>
    <xf numFmtId="4" fontId="15" fillId="0" borderId="32" xfId="1" applyNumberFormat="1" applyFont="1" applyBorder="1"/>
    <xf numFmtId="0" fontId="15" fillId="0" borderId="34" xfId="1" applyFont="1" applyBorder="1"/>
    <xf numFmtId="0" fontId="15" fillId="0" borderId="35" xfId="1" applyFont="1" applyBorder="1" applyAlignment="1">
      <alignment horizontal="left"/>
    </xf>
    <xf numFmtId="0" fontId="31" fillId="0" borderId="35" xfId="1" applyFont="1" applyBorder="1" applyAlignment="1">
      <alignment horizontal="left" vertical="top"/>
    </xf>
    <xf numFmtId="2" fontId="15" fillId="0" borderId="35" xfId="1" applyNumberFormat="1" applyFont="1" applyBorder="1" applyAlignment="1">
      <alignment horizontal="center"/>
    </xf>
    <xf numFmtId="0" fontId="15" fillId="0" borderId="36" xfId="1" applyFont="1" applyBorder="1"/>
    <xf numFmtId="0" fontId="15" fillId="0" borderId="31" xfId="1" applyFont="1" applyBorder="1" applyAlignment="1">
      <alignment wrapText="1"/>
    </xf>
    <xf numFmtId="0" fontId="23" fillId="0" borderId="31" xfId="1" applyFont="1" applyBorder="1"/>
    <xf numFmtId="0" fontId="23" fillId="0" borderId="31" xfId="1" applyFont="1" applyBorder="1" applyAlignment="1">
      <alignment wrapText="1"/>
    </xf>
    <xf numFmtId="4" fontId="15" fillId="0" borderId="32" xfId="1" applyNumberFormat="1" applyFont="1" applyBorder="1" applyAlignment="1">
      <alignment horizontal="center"/>
    </xf>
    <xf numFmtId="0" fontId="33" fillId="6" borderId="2" xfId="5" applyFont="1" applyFill="1" applyBorder="1" applyAlignment="1">
      <alignment vertical="center" wrapText="1"/>
    </xf>
    <xf numFmtId="0" fontId="35" fillId="0" borderId="10" xfId="0" applyFont="1" applyBorder="1" applyAlignment="1">
      <alignment wrapText="1"/>
    </xf>
    <xf numFmtId="0" fontId="6" fillId="2" borderId="23" xfId="5" applyNumberFormat="1" applyBorder="1" applyAlignment="1" applyProtection="1">
      <alignment vertical="center" wrapText="1"/>
      <protection locked="0"/>
    </xf>
    <xf numFmtId="164" fontId="6" fillId="2" borderId="13" xfId="5" applyNumberFormat="1" applyBorder="1" applyAlignment="1">
      <alignment horizontal="left" vertical="center" wrapText="1"/>
    </xf>
    <xf numFmtId="164" fontId="36" fillId="6" borderId="10" xfId="2" applyNumberFormat="1" applyFont="1" applyFill="1" applyBorder="1" applyAlignment="1">
      <alignment vertical="center" wrapText="1"/>
    </xf>
    <xf numFmtId="164" fontId="12" fillId="3" borderId="15" xfId="2" applyNumberFormat="1" applyFont="1" applyFill="1" applyBorder="1">
      <alignment vertical="center"/>
    </xf>
    <xf numFmtId="0" fontId="8" fillId="0" borderId="10" xfId="6" applyFill="1" applyBorder="1" applyAlignment="1">
      <alignment horizontal="center" vertical="center" wrapText="1"/>
    </xf>
    <xf numFmtId="0" fontId="6" fillId="2" borderId="13" xfId="5" applyBorder="1" applyAlignment="1" applyProtection="1">
      <alignment horizontal="center" vertical="center" wrapText="1"/>
      <protection locked="0"/>
    </xf>
    <xf numFmtId="164" fontId="6" fillId="2" borderId="13" xfId="5" applyNumberFormat="1" applyBorder="1" applyAlignment="1" applyProtection="1">
      <alignment horizontal="center" vertical="center" wrapText="1"/>
      <protection locked="0"/>
    </xf>
    <xf numFmtId="0" fontId="38" fillId="7" borderId="0" xfId="1" applyFont="1" applyFill="1" applyAlignment="1">
      <alignment vertical="center"/>
    </xf>
    <xf numFmtId="0" fontId="39" fillId="7" borderId="0" xfId="1" applyFont="1" applyFill="1" applyAlignment="1">
      <alignment vertical="center"/>
    </xf>
    <xf numFmtId="0" fontId="26" fillId="7" borderId="0" xfId="2" applyFont="1" applyFill="1" applyAlignment="1" applyProtection="1">
      <alignment horizontal="left" vertical="center"/>
      <protection locked="0"/>
    </xf>
    <xf numFmtId="0" fontId="40" fillId="0" borderId="31" xfId="1" applyFont="1" applyBorder="1" applyAlignment="1">
      <alignment horizontal="center" vertical="center"/>
    </xf>
    <xf numFmtId="0" fontId="40" fillId="0" borderId="31" xfId="1" applyFont="1" applyBorder="1" applyAlignment="1">
      <alignment horizontal="right" vertical="center"/>
    </xf>
    <xf numFmtId="0" fontId="41" fillId="0" borderId="31" xfId="1" applyFont="1" applyBorder="1" applyAlignment="1">
      <alignment horizontal="right"/>
    </xf>
    <xf numFmtId="0" fontId="41" fillId="0" borderId="0" xfId="1" applyFont="1" applyAlignment="1">
      <alignment horizontal="right" indent="1"/>
    </xf>
    <xf numFmtId="0" fontId="41" fillId="0" borderId="0" xfId="1" applyFont="1" applyAlignment="1">
      <alignment horizontal="left"/>
    </xf>
    <xf numFmtId="2" fontId="41" fillId="0" borderId="32" xfId="1" applyNumberFormat="1" applyFont="1" applyBorder="1" applyAlignment="1">
      <alignment horizontal="center" vertical="center"/>
    </xf>
    <xf numFmtId="164" fontId="42" fillId="7" borderId="10" xfId="5" applyNumberFormat="1" applyFont="1" applyFill="1" applyBorder="1" applyAlignment="1" applyProtection="1">
      <alignment horizontal="left" vertical="center" wrapText="1"/>
      <protection locked="0"/>
    </xf>
    <xf numFmtId="0" fontId="9" fillId="0" borderId="37" xfId="6" applyFont="1" applyBorder="1" applyAlignment="1">
      <alignment horizontal="center" vertical="center" wrapText="1"/>
    </xf>
    <xf numFmtId="0" fontId="6" fillId="11" borderId="2" xfId="5" applyFill="1" applyBorder="1" applyAlignment="1" applyProtection="1">
      <alignment horizontal="center" vertical="center" wrapText="1"/>
      <protection locked="0"/>
    </xf>
    <xf numFmtId="164" fontId="6" fillId="11" borderId="2" xfId="5" applyNumberFormat="1" applyFill="1" applyBorder="1" applyAlignment="1" applyProtection="1">
      <alignment horizontal="center" vertical="center" wrapText="1"/>
      <protection locked="0"/>
    </xf>
    <xf numFmtId="0" fontId="4" fillId="7" borderId="9" xfId="1" applyFont="1" applyFill="1" applyBorder="1" applyAlignment="1">
      <alignment horizontal="left" vertical="center" wrapText="1"/>
    </xf>
    <xf numFmtId="0" fontId="7" fillId="10" borderId="19" xfId="5" applyFont="1" applyFill="1" applyBorder="1" applyAlignment="1">
      <alignment horizontal="center" vertical="center" wrapText="1"/>
    </xf>
    <xf numFmtId="0" fontId="7" fillId="10" borderId="20" xfId="5" applyFont="1" applyFill="1" applyBorder="1" applyAlignment="1">
      <alignment horizontal="center" vertical="center" wrapText="1"/>
    </xf>
    <xf numFmtId="0" fontId="20" fillId="7" borderId="0" xfId="2" applyFont="1" applyFill="1" applyProtection="1">
      <alignment vertical="center"/>
      <protection locked="0"/>
    </xf>
    <xf numFmtId="164" fontId="36" fillId="6" borderId="13" xfId="2" applyNumberFormat="1" applyFont="1" applyFill="1" applyBorder="1" applyAlignment="1">
      <alignment horizontal="center" vertical="center" wrapText="1"/>
    </xf>
    <xf numFmtId="164" fontId="36" fillId="6" borderId="37" xfId="2" applyNumberFormat="1" applyFont="1" applyFill="1" applyBorder="1" applyAlignment="1">
      <alignment horizontal="center" vertical="center" wrapText="1"/>
    </xf>
    <xf numFmtId="164" fontId="36" fillId="6" borderId="16" xfId="2" applyNumberFormat="1" applyFont="1" applyFill="1" applyBorder="1" applyAlignment="1">
      <alignment horizontal="center" vertical="center" wrapText="1"/>
    </xf>
    <xf numFmtId="0" fontId="7" fillId="10" borderId="21" xfId="5" applyFont="1" applyFill="1" applyBorder="1" applyAlignment="1">
      <alignment horizontal="center" vertical="center" wrapText="1"/>
    </xf>
    <xf numFmtId="0" fontId="25" fillId="0" borderId="0" xfId="1" applyFont="1" applyAlignment="1">
      <alignment horizontal="center" vertical="center"/>
    </xf>
    <xf numFmtId="0" fontId="15" fillId="0" borderId="0" xfId="1" applyFont="1" applyAlignment="1">
      <alignment horizontal="center" vertical="center"/>
    </xf>
    <xf numFmtId="0" fontId="15" fillId="0" borderId="0" xfId="1" applyFont="1" applyAlignment="1">
      <alignment horizontal="center" vertical="center" wrapText="1"/>
    </xf>
    <xf numFmtId="0" fontId="28" fillId="6" borderId="28" xfId="1" applyFont="1" applyFill="1" applyBorder="1" applyAlignment="1">
      <alignment horizontal="center"/>
    </xf>
    <xf numFmtId="0" fontId="28" fillId="6" borderId="29" xfId="1" applyFont="1" applyFill="1" applyBorder="1" applyAlignment="1">
      <alignment horizontal="center"/>
    </xf>
    <xf numFmtId="0" fontId="28" fillId="6" borderId="30" xfId="1" applyFont="1" applyFill="1" applyBorder="1" applyAlignment="1">
      <alignment horizontal="center"/>
    </xf>
    <xf numFmtId="0" fontId="25" fillId="7" borderId="18" xfId="1" applyFont="1" applyFill="1" applyBorder="1" applyAlignment="1">
      <alignment horizontal="left" vertical="center" wrapText="1"/>
    </xf>
    <xf numFmtId="0" fontId="23" fillId="7" borderId="22" xfId="1" applyFont="1" applyFill="1" applyBorder="1" applyAlignment="1">
      <alignment horizontal="left" vertical="center" wrapText="1"/>
    </xf>
    <xf numFmtId="0" fontId="23" fillId="7" borderId="24" xfId="1" applyFont="1" applyFill="1" applyBorder="1" applyAlignment="1">
      <alignment horizontal="left" vertical="center" wrapText="1"/>
    </xf>
    <xf numFmtId="0" fontId="23" fillId="7" borderId="19" xfId="1" applyFont="1" applyFill="1" applyBorder="1" applyAlignment="1">
      <alignment horizontal="left" vertical="center" wrapText="1"/>
    </xf>
    <xf numFmtId="0" fontId="23" fillId="7" borderId="20" xfId="1" applyFont="1" applyFill="1" applyBorder="1" applyAlignment="1">
      <alignment horizontal="left" vertical="center" wrapText="1"/>
    </xf>
    <xf numFmtId="0" fontId="23" fillId="7" borderId="21" xfId="1" applyFont="1" applyFill="1" applyBorder="1" applyAlignment="1">
      <alignment horizontal="left" vertical="center" wrapText="1"/>
    </xf>
    <xf numFmtId="0" fontId="28" fillId="6" borderId="25" xfId="1" applyFont="1" applyFill="1" applyBorder="1" applyAlignment="1">
      <alignment horizontal="center"/>
    </xf>
    <xf numFmtId="0" fontId="28" fillId="6" borderId="26" xfId="1" applyFont="1" applyFill="1" applyBorder="1" applyAlignment="1">
      <alignment horizontal="center"/>
    </xf>
    <xf numFmtId="0" fontId="28" fillId="6" borderId="27" xfId="1" applyFont="1" applyFill="1" applyBorder="1" applyAlignment="1">
      <alignment horizontal="center"/>
    </xf>
    <xf numFmtId="0" fontId="28" fillId="9" borderId="28" xfId="1" applyFont="1" applyFill="1" applyBorder="1" applyAlignment="1">
      <alignment horizontal="center"/>
    </xf>
    <xf numFmtId="0" fontId="28" fillId="9" borderId="29" xfId="1" applyFont="1" applyFill="1" applyBorder="1" applyAlignment="1">
      <alignment horizontal="center"/>
    </xf>
    <xf numFmtId="0" fontId="28" fillId="9" borderId="30" xfId="1" applyFont="1" applyFill="1" applyBorder="1" applyAlignment="1">
      <alignment horizontal="center"/>
    </xf>
    <xf numFmtId="0" fontId="7" fillId="6" borderId="24" xfId="5" applyFont="1" applyFill="1" applyBorder="1" applyAlignment="1" applyProtection="1">
      <alignment horizontal="center" vertical="center" wrapText="1"/>
    </xf>
    <xf numFmtId="0" fontId="7" fillId="6" borderId="10" xfId="5" applyNumberFormat="1" applyFont="1" applyFill="1" applyBorder="1" applyAlignment="1" applyProtection="1">
      <alignment vertical="center" wrapText="1"/>
    </xf>
    <xf numFmtId="0" fontId="7" fillId="6" borderId="17" xfId="5" applyFont="1" applyFill="1" applyBorder="1" applyAlignment="1" applyProtection="1">
      <alignment horizontal="center" vertical="center" wrapText="1"/>
    </xf>
    <xf numFmtId="0" fontId="33" fillId="6" borderId="10" xfId="5" applyFont="1" applyFill="1" applyBorder="1" applyAlignment="1" applyProtection="1">
      <alignment vertical="center" wrapText="1"/>
    </xf>
  </cellXfs>
  <cellStyles count="14">
    <cellStyle name="Dane wyjściowe 2" xfId="5" xr:uid="{BBFE31F8-4930-4F6E-AF23-8593F3DC00B2}"/>
    <cellStyle name="Nagłówek 1 2" xfId="2" xr:uid="{346E1073-E094-44C3-9345-335EF11C06AA}"/>
    <cellStyle name="Nagłówek 2 2" xfId="4" xr:uid="{57C6F685-D24D-4AB9-B9ED-FD19F728D699}"/>
    <cellStyle name="Normal 11 9 2" xfId="12" xr:uid="{B66F6FDA-44EA-4E17-9898-D344A4581BCE}"/>
    <cellStyle name="Normalny" xfId="0" builtinId="0"/>
    <cellStyle name="Normalny 2" xfId="1" xr:uid="{02101966-27A2-4D0D-BE03-86C75806520A}"/>
    <cellStyle name="Normalny 2 2" xfId="8" xr:uid="{80530656-2125-4D4C-A181-640DCA66C57C}"/>
    <cellStyle name="Normalny 2 2 2" xfId="10" xr:uid="{61C266A2-DB49-461B-AE08-3E6014F2ECE4}"/>
    <cellStyle name="Normalny 2 3" xfId="7" xr:uid="{629A7C23-4679-4302-9F98-69ACC66265BD}"/>
    <cellStyle name="Normalny 2 6" xfId="11" xr:uid="{1FEAE141-5F33-4069-96EA-59450C8A2263}"/>
    <cellStyle name="Normalny 9" xfId="9" xr:uid="{C4B5115A-23CB-494E-B014-10D6C37C5769}"/>
    <cellStyle name="Procentowy 2" xfId="13" xr:uid="{A061389A-97A6-4FE2-9021-50AB3CB600ED}"/>
    <cellStyle name="Tekst objaśnienia 2" xfId="6" xr:uid="{A3E3C70D-3F26-4C8A-BFB5-1B5CA32738F0}"/>
    <cellStyle name="Tytuł 2" xfId="3" xr:uid="{44128841-14EC-413D-A600-B708FBB39C45}"/>
  </cellStyles>
  <dxfs count="4">
    <dxf>
      <font>
        <b/>
        <i val="0"/>
      </font>
    </dxf>
    <dxf>
      <font>
        <b/>
        <i val="0"/>
      </font>
    </dxf>
    <dxf>
      <font>
        <b/>
        <i val="0"/>
      </font>
      <fill>
        <patternFill>
          <bgColor theme="4" tint="0.79998168889431442"/>
        </patternFill>
      </fill>
      <border>
        <left/>
        <right style="thin">
          <color theme="4" tint="0.79995117038483843"/>
        </right>
        <top/>
        <bottom/>
        <vertical/>
      </border>
    </dxf>
    <dxf>
      <font>
        <b val="0"/>
        <i val="0"/>
      </font>
      <border>
        <left/>
        <right/>
        <top/>
        <bottom/>
        <vertical style="thin">
          <color auto="1"/>
        </vertical>
        <horizontal style="thin">
          <color auto="1"/>
        </horizontal>
      </border>
    </dxf>
  </dxfs>
  <tableStyles count="1" defaultTableStyle="TableStyleMedium2" defaultPivotStyle="PivotStyleLight16">
    <tableStyle name="Lista kontrolna biznesplanu" pivot="0" count="4" xr9:uid="{42246103-A29D-468B-A4D0-F0ACC31C1F31}">
      <tableStyleElement type="wholeTable" dxfId="3"/>
      <tableStyleElement type="headerRow" dxfId="2"/>
      <tableStyleElement type="lastColumn" dxfId="1"/>
      <tableStyleElement type="secondColumn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Motyw pakietu Office 2013–2022">
  <a:themeElements>
    <a:clrScheme name="Pakiet Office 2013–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2013–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2013–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919EDD-1E3A-425C-B8C5-B5E2201FDBD0}">
  <sheetPr>
    <tabColor rgb="FFFFFF00"/>
    <outlinePr summaryBelow="0"/>
    <pageSetUpPr fitToPage="1"/>
  </sheetPr>
  <dimension ref="A1:AB27"/>
  <sheetViews>
    <sheetView tabSelected="1" topLeftCell="A6" zoomScale="70" zoomScaleNormal="70" workbookViewId="0">
      <selection activeCell="D27" sqref="D27"/>
    </sheetView>
  </sheetViews>
  <sheetFormatPr defaultColWidth="9.81640625" defaultRowHeight="15" customHeight="1"/>
  <cols>
    <col min="1" max="1" width="9.81640625" style="45"/>
    <col min="2" max="2" width="74.54296875" style="41" customWidth="1"/>
    <col min="3" max="3" width="43" style="41" customWidth="1"/>
    <col min="4" max="4" width="70.453125" style="41" customWidth="1"/>
    <col min="5" max="5" width="38.453125" style="41" customWidth="1"/>
    <col min="6" max="6" width="13.26953125" style="41" customWidth="1"/>
    <col min="7" max="7" width="15" style="42" customWidth="1"/>
    <col min="8" max="8" width="15.26953125" style="43" customWidth="1"/>
    <col min="9" max="9" width="50.81640625" style="41" customWidth="1"/>
    <col min="10" max="10" width="53.1796875" style="41" customWidth="1"/>
    <col min="11" max="11" width="61.7265625" style="41" customWidth="1"/>
    <col min="12" max="12" width="19.26953125" style="41" customWidth="1"/>
    <col min="13" max="13" width="21.7265625" style="41" customWidth="1"/>
    <col min="14" max="14" width="20.7265625" style="41" customWidth="1"/>
    <col min="15" max="15" width="20.54296875" style="41" customWidth="1"/>
    <col min="16" max="16" width="22.1796875" style="41" customWidth="1"/>
    <col min="17" max="17" width="20.453125" style="41" customWidth="1"/>
    <col min="18" max="18" width="21.26953125" style="41" customWidth="1"/>
    <col min="19" max="19" width="22.54296875" style="41" customWidth="1"/>
    <col min="20" max="20" width="21" style="41" customWidth="1"/>
    <col min="21" max="21" width="21.81640625" style="41" customWidth="1"/>
    <col min="22" max="22" width="21.26953125" style="41" customWidth="1"/>
    <col min="23" max="24" width="22.26953125" style="41" customWidth="1"/>
    <col min="25" max="25" width="21.26953125" style="41" customWidth="1"/>
    <col min="26" max="26" width="22.453125" style="41" customWidth="1"/>
    <col min="27" max="27" width="63.26953125" style="41" customWidth="1"/>
    <col min="28" max="28" width="100.26953125" style="41" customWidth="1"/>
    <col min="29" max="16384" width="9.81640625" style="41"/>
  </cols>
  <sheetData>
    <row r="1" spans="1:13" ht="24" customHeight="1">
      <c r="B1" s="95" t="s">
        <v>0</v>
      </c>
      <c r="C1" s="89" t="s">
        <v>1</v>
      </c>
      <c r="D1" s="85"/>
      <c r="F1" s="44" t="s">
        <v>2</v>
      </c>
    </row>
    <row r="2" spans="1:13" ht="24" customHeight="1">
      <c r="B2" s="93" t="s">
        <v>3</v>
      </c>
      <c r="C2" s="44"/>
      <c r="D2" s="80"/>
      <c r="E2" s="44"/>
      <c r="F2" s="157" t="s">
        <v>4</v>
      </c>
    </row>
    <row r="3" spans="1:13" ht="24" customHeight="1"/>
    <row r="4" spans="1:13" ht="18.75" customHeight="1">
      <c r="A4" s="170"/>
      <c r="B4" s="170"/>
      <c r="C4" s="170"/>
      <c r="D4" s="170"/>
      <c r="E4" s="170"/>
      <c r="F4" s="170"/>
      <c r="G4" s="170"/>
      <c r="H4" s="170"/>
      <c r="I4" s="170"/>
      <c r="J4" s="170"/>
      <c r="K4" s="83"/>
    </row>
    <row r="5" spans="1:13" s="46" customFormat="1" ht="103.5" customHeight="1">
      <c r="A5" s="1" t="s">
        <v>5</v>
      </c>
      <c r="B5" s="17" t="s">
        <v>6</v>
      </c>
      <c r="C5" s="17" t="s">
        <v>7</v>
      </c>
      <c r="D5" s="18" t="s">
        <v>8</v>
      </c>
      <c r="E5" s="18" t="s">
        <v>9</v>
      </c>
      <c r="F5" s="2" t="s">
        <v>10</v>
      </c>
      <c r="G5" s="16" t="s">
        <v>11</v>
      </c>
      <c r="H5" s="2" t="s">
        <v>12</v>
      </c>
      <c r="I5" s="7" t="s">
        <v>13</v>
      </c>
      <c r="J5" s="17" t="s">
        <v>14</v>
      </c>
    </row>
    <row r="6" spans="1:13" s="47" customFormat="1" ht="46.5" customHeight="1">
      <c r="A6" s="10" t="s">
        <v>15</v>
      </c>
      <c r="B6" s="62" t="s">
        <v>16</v>
      </c>
      <c r="C6" s="63"/>
      <c r="D6" s="62" t="s">
        <v>17</v>
      </c>
      <c r="E6" s="20"/>
      <c r="F6" s="8"/>
      <c r="G6" s="27"/>
      <c r="H6" s="9"/>
      <c r="I6" s="68">
        <f>I7+I22</f>
        <v>0</v>
      </c>
      <c r="J6" s="53" t="s">
        <v>18</v>
      </c>
      <c r="K6" s="46"/>
    </row>
    <row r="7" spans="1:13" s="48" customFormat="1" ht="15.5">
      <c r="A7" s="13" t="s">
        <v>19</v>
      </c>
      <c r="B7" s="148" t="s">
        <v>20</v>
      </c>
      <c r="C7" s="3"/>
      <c r="D7" s="12" t="s">
        <v>21</v>
      </c>
      <c r="E7" s="21"/>
      <c r="F7" s="11"/>
      <c r="G7" s="59"/>
      <c r="H7" s="4"/>
      <c r="I7" s="66">
        <f>SUBTOTAL(109,I8:I21)</f>
        <v>0</v>
      </c>
      <c r="J7" s="52"/>
      <c r="K7" s="46"/>
    </row>
    <row r="8" spans="1:13" s="48" customFormat="1" ht="14.5">
      <c r="A8" s="19" t="s">
        <v>22</v>
      </c>
      <c r="B8" s="24" t="s">
        <v>23</v>
      </c>
      <c r="C8" s="24"/>
      <c r="D8" s="14" t="s">
        <v>24</v>
      </c>
      <c r="E8" s="14"/>
      <c r="F8" s="25" t="s">
        <v>25</v>
      </c>
      <c r="G8" s="90"/>
      <c r="H8" s="96"/>
      <c r="I8" s="37">
        <f>ROUND(G8*H8,2)</f>
        <v>0</v>
      </c>
      <c r="J8" s="86"/>
      <c r="K8" s="46"/>
    </row>
    <row r="9" spans="1:13" s="48" customFormat="1" ht="43.5">
      <c r="A9" s="15" t="s">
        <v>26</v>
      </c>
      <c r="B9" s="24" t="s">
        <v>27</v>
      </c>
      <c r="C9" s="22" t="s">
        <v>28</v>
      </c>
      <c r="D9" s="14" t="s">
        <v>29</v>
      </c>
      <c r="E9" s="149" t="s">
        <v>30</v>
      </c>
      <c r="F9" s="25" t="s">
        <v>31</v>
      </c>
      <c r="G9" s="90"/>
      <c r="H9" s="96"/>
      <c r="I9" s="37">
        <f t="shared" ref="I9:I25" si="0">ROUND(G9*H9,2)</f>
        <v>0</v>
      </c>
      <c r="J9" s="86"/>
      <c r="K9" s="46"/>
    </row>
    <row r="10" spans="1:13" s="48" customFormat="1" ht="123.75" customHeight="1">
      <c r="A10" s="19" t="s">
        <v>32</v>
      </c>
      <c r="B10" s="58" t="s">
        <v>33</v>
      </c>
      <c r="C10" s="36" t="s">
        <v>34</v>
      </c>
      <c r="D10" s="39" t="s">
        <v>35</v>
      </c>
      <c r="E10" s="149" t="s">
        <v>36</v>
      </c>
      <c r="F10" s="154" t="s">
        <v>25</v>
      </c>
      <c r="G10" s="155"/>
      <c r="H10" s="156"/>
      <c r="I10" s="37">
        <f>ROUND(G10*H10,2)</f>
        <v>0</v>
      </c>
      <c r="J10" s="86"/>
    </row>
    <row r="11" spans="1:13" s="48" customFormat="1" ht="14.5">
      <c r="A11" s="19" t="s">
        <v>37</v>
      </c>
      <c r="B11" s="23" t="s">
        <v>38</v>
      </c>
      <c r="C11" s="23"/>
      <c r="D11" s="23" t="s">
        <v>39</v>
      </c>
      <c r="E11" s="23"/>
      <c r="F11" s="5" t="s">
        <v>31</v>
      </c>
      <c r="G11" s="90"/>
      <c r="H11" s="96"/>
      <c r="I11" s="37">
        <f t="shared" si="0"/>
        <v>0</v>
      </c>
      <c r="J11" s="86"/>
      <c r="K11" s="46"/>
    </row>
    <row r="12" spans="1:13" s="48" customFormat="1" ht="14.5">
      <c r="A12" s="15" t="s">
        <v>40</v>
      </c>
      <c r="B12" s="24" t="s">
        <v>41</v>
      </c>
      <c r="C12" s="22"/>
      <c r="D12" s="14" t="s">
        <v>42</v>
      </c>
      <c r="E12" s="14"/>
      <c r="F12" s="5" t="s">
        <v>25</v>
      </c>
      <c r="G12" s="90"/>
      <c r="H12" s="96"/>
      <c r="I12" s="37">
        <f t="shared" si="0"/>
        <v>0</v>
      </c>
      <c r="J12" s="86"/>
      <c r="K12" s="46"/>
    </row>
    <row r="13" spans="1:13" s="48" customFormat="1" ht="14.5">
      <c r="A13" s="19" t="s">
        <v>43</v>
      </c>
      <c r="B13" s="23" t="s">
        <v>44</v>
      </c>
      <c r="C13" s="23"/>
      <c r="D13" s="23" t="s">
        <v>45</v>
      </c>
      <c r="E13" s="23"/>
      <c r="F13" s="5" t="s">
        <v>25</v>
      </c>
      <c r="G13" s="90"/>
      <c r="H13" s="96"/>
      <c r="I13" s="37">
        <f t="shared" si="0"/>
        <v>0</v>
      </c>
      <c r="J13" s="86"/>
      <c r="K13" s="46"/>
    </row>
    <row r="14" spans="1:13" s="48" customFormat="1" ht="81" customHeight="1">
      <c r="A14" s="19" t="s">
        <v>46</v>
      </c>
      <c r="B14" s="24" t="s">
        <v>47</v>
      </c>
      <c r="C14" s="22" t="s">
        <v>48</v>
      </c>
      <c r="D14" s="23" t="s">
        <v>49</v>
      </c>
      <c r="E14" s="14" t="s">
        <v>50</v>
      </c>
      <c r="F14" s="5" t="s">
        <v>31</v>
      </c>
      <c r="G14" s="90"/>
      <c r="H14" s="96"/>
      <c r="I14" s="37">
        <f t="shared" si="0"/>
        <v>0</v>
      </c>
      <c r="J14" s="86"/>
      <c r="K14" s="46"/>
    </row>
    <row r="15" spans="1:13" s="48" customFormat="1" ht="14.5">
      <c r="A15" s="15" t="s">
        <v>51</v>
      </c>
      <c r="B15" s="23" t="s">
        <v>52</v>
      </c>
      <c r="C15" s="23"/>
      <c r="D15" s="23" t="s">
        <v>53</v>
      </c>
      <c r="E15" s="23"/>
      <c r="F15" s="5" t="s">
        <v>25</v>
      </c>
      <c r="G15" s="90"/>
      <c r="H15" s="96"/>
      <c r="I15" s="37">
        <f>ROUND(G15*H15,2)</f>
        <v>0</v>
      </c>
      <c r="J15" s="86"/>
      <c r="K15" s="46"/>
    </row>
    <row r="16" spans="1:13" s="48" customFormat="1" ht="14.5">
      <c r="A16" s="19" t="s">
        <v>54</v>
      </c>
      <c r="B16" s="24" t="s">
        <v>55</v>
      </c>
      <c r="C16" s="22"/>
      <c r="D16" s="14" t="s">
        <v>56</v>
      </c>
      <c r="E16" s="14"/>
      <c r="F16" s="5" t="s">
        <v>25</v>
      </c>
      <c r="G16" s="90"/>
      <c r="H16" s="96"/>
      <c r="I16" s="37">
        <f>ROUND(G16*H16,2)</f>
        <v>0</v>
      </c>
      <c r="J16" s="86"/>
      <c r="K16" s="46"/>
      <c r="M16" s="48" t="s">
        <v>57</v>
      </c>
    </row>
    <row r="17" spans="1:28" s="48" customFormat="1" ht="14.5">
      <c r="A17" s="19" t="s">
        <v>58</v>
      </c>
      <c r="B17" s="23" t="s">
        <v>59</v>
      </c>
      <c r="C17" s="23"/>
      <c r="D17" s="23" t="s">
        <v>60</v>
      </c>
      <c r="E17" s="23"/>
      <c r="F17" s="5" t="s">
        <v>25</v>
      </c>
      <c r="G17" s="90"/>
      <c r="H17" s="96"/>
      <c r="I17" s="37">
        <f t="shared" si="0"/>
        <v>0</v>
      </c>
      <c r="J17" s="86"/>
      <c r="K17" s="46"/>
    </row>
    <row r="18" spans="1:28" s="48" customFormat="1" ht="14.5">
      <c r="A18" s="15" t="s">
        <v>61</v>
      </c>
      <c r="B18" s="24" t="s">
        <v>62</v>
      </c>
      <c r="C18" s="22" t="s">
        <v>63</v>
      </c>
      <c r="D18" s="14" t="s">
        <v>64</v>
      </c>
      <c r="E18" s="14" t="s">
        <v>63</v>
      </c>
      <c r="F18" s="5" t="s">
        <v>25</v>
      </c>
      <c r="G18" s="90"/>
      <c r="H18" s="96"/>
      <c r="I18" s="37">
        <f t="shared" si="0"/>
        <v>0</v>
      </c>
      <c r="J18" s="86"/>
      <c r="K18" s="46"/>
    </row>
    <row r="19" spans="1:28" s="49" customFormat="1" ht="14.5">
      <c r="A19" s="19" t="s">
        <v>65</v>
      </c>
      <c r="B19" s="26" t="s">
        <v>66</v>
      </c>
      <c r="C19" s="26"/>
      <c r="D19" s="26" t="s">
        <v>67</v>
      </c>
      <c r="E19" s="26"/>
      <c r="F19" s="6" t="s">
        <v>25</v>
      </c>
      <c r="G19" s="90"/>
      <c r="H19" s="96"/>
      <c r="I19" s="65">
        <f t="shared" si="0"/>
        <v>0</v>
      </c>
      <c r="J19" s="86"/>
      <c r="K19" s="46"/>
    </row>
    <row r="20" spans="1:28" s="48" customFormat="1" ht="24.75" customHeight="1">
      <c r="A20" s="19" t="s">
        <v>68</v>
      </c>
      <c r="B20" s="24" t="s">
        <v>69</v>
      </c>
      <c r="C20" s="22"/>
      <c r="D20" s="14" t="s">
        <v>70</v>
      </c>
      <c r="E20" s="14"/>
      <c r="F20" s="38" t="s">
        <v>25</v>
      </c>
      <c r="G20" s="90"/>
      <c r="H20" s="96"/>
      <c r="I20" s="37">
        <f t="shared" si="0"/>
        <v>0</v>
      </c>
      <c r="J20" s="86"/>
    </row>
    <row r="21" spans="1:28" s="48" customFormat="1" ht="43.5" customHeight="1">
      <c r="A21" s="15" t="s">
        <v>71</v>
      </c>
      <c r="B21" s="36" t="s">
        <v>72</v>
      </c>
      <c r="C21" s="40"/>
      <c r="D21" s="39" t="s">
        <v>73</v>
      </c>
      <c r="E21" s="39"/>
      <c r="F21" s="28" t="s">
        <v>25</v>
      </c>
      <c r="G21" s="90"/>
      <c r="H21" s="96"/>
      <c r="I21" s="37">
        <f t="shared" si="0"/>
        <v>0</v>
      </c>
      <c r="J21" s="86"/>
    </row>
    <row r="22" spans="1:28" ht="39.75" customHeight="1">
      <c r="A22" s="13" t="s">
        <v>74</v>
      </c>
      <c r="B22" s="12" t="s">
        <v>75</v>
      </c>
      <c r="C22" s="3"/>
      <c r="D22" s="12" t="s">
        <v>76</v>
      </c>
      <c r="E22" s="21"/>
      <c r="F22" s="30"/>
      <c r="G22" s="67"/>
      <c r="H22" s="74"/>
      <c r="I22" s="75">
        <f>SUBTOTAL(109,I23:I25)</f>
        <v>0</v>
      </c>
      <c r="J22" s="196"/>
    </row>
    <row r="23" spans="1:28" ht="32.25" customHeight="1">
      <c r="A23" s="15" t="s">
        <v>77</v>
      </c>
      <c r="B23" s="88" t="s">
        <v>78</v>
      </c>
      <c r="C23" s="22"/>
      <c r="D23" s="76" t="s">
        <v>79</v>
      </c>
      <c r="E23" s="22"/>
      <c r="F23" s="29" t="s">
        <v>25</v>
      </c>
      <c r="G23" s="168"/>
      <c r="H23" s="169"/>
      <c r="I23" s="37">
        <f t="shared" si="0"/>
        <v>0</v>
      </c>
      <c r="J23" s="86"/>
    </row>
    <row r="24" spans="1:28" ht="39.65" customHeight="1">
      <c r="A24" s="15" t="s">
        <v>80</v>
      </c>
      <c r="B24" s="88" t="s">
        <v>81</v>
      </c>
      <c r="C24" s="22"/>
      <c r="D24" s="76" t="s">
        <v>82</v>
      </c>
      <c r="E24" s="22"/>
      <c r="F24" s="29" t="s">
        <v>25</v>
      </c>
      <c r="G24" s="168"/>
      <c r="H24" s="169"/>
      <c r="I24" s="37">
        <f t="shared" si="0"/>
        <v>0</v>
      </c>
      <c r="J24" s="86"/>
    </row>
    <row r="25" spans="1:28" ht="30" customHeight="1">
      <c r="A25" s="79" t="s">
        <v>83</v>
      </c>
      <c r="B25" s="84" t="s">
        <v>84</v>
      </c>
      <c r="C25" s="78"/>
      <c r="D25" s="78" t="s">
        <v>85</v>
      </c>
      <c r="E25" s="78"/>
      <c r="F25" s="167" t="s">
        <v>25</v>
      </c>
      <c r="G25" s="168"/>
      <c r="H25" s="169"/>
      <c r="I25" s="37">
        <f t="shared" si="0"/>
        <v>0</v>
      </c>
      <c r="J25" s="86"/>
    </row>
    <row r="26" spans="1:28" ht="14.5"/>
    <row r="27" spans="1:28" ht="24" customHeight="1">
      <c r="A27"/>
      <c r="B27" s="80"/>
      <c r="C27" s="80"/>
      <c r="D27" s="80"/>
      <c r="E27" s="80"/>
      <c r="F27" s="80"/>
      <c r="G27" s="82"/>
      <c r="H27" s="81"/>
      <c r="AB27" s="49"/>
    </row>
  </sheetData>
  <sheetProtection algorithmName="SHA-512" hashValue="1+aX0JcuTvzKjcCCdQxhAaHyHnKQ2h1XFLR3HWEaSH+D0CPOeN8gMh3lMh1yBdVb3Wrha2V3cKzAK2v8J53Xdw==" saltValue="O5ZNaUmD03nlbiiclFl5Mg==" spinCount="100000" sheet="1" formatCells="0" formatColumns="0" formatRows="0"/>
  <mergeCells count="1">
    <mergeCell ref="A4:J4"/>
  </mergeCells>
  <phoneticPr fontId="16" type="noConversion"/>
  <dataValidations count="2">
    <dataValidation allowBlank="1" showInputMessage="1" showErrorMessage="1" prompt="W tej komórce wprowadź nazwę firmy" sqref="B1:C1" xr:uid="{A8F655A5-B6DE-4B8F-9A02-12D4F396C717}"/>
    <dataValidation allowBlank="1" showInputMessage="1" showErrorMessage="1" prompt="W tej komórce znajduje się tytuł tego arkusza" sqref="F1" xr:uid="{1E31EEF6-0955-412C-A244-4B36D77884E4}"/>
  </dataValidations>
  <pageMargins left="0.70866141732283472" right="0.70866141732283472" top="0.74803149606299213" bottom="0.74803149606299213" header="0.31496062992125984" footer="0.31496062992125984"/>
  <pageSetup paperSize="9" scale="35" fitToHeight="0" orientation="landscape"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B371D-6D43-45EF-B52F-80C013AEE635}">
  <sheetPr>
    <tabColor rgb="FFFFFF00"/>
    <outlinePr summaryBelow="0"/>
    <pageSetUpPr fitToPage="1"/>
  </sheetPr>
  <dimension ref="A1:AD19"/>
  <sheetViews>
    <sheetView topLeftCell="F1" zoomScale="55" zoomScaleNormal="55" workbookViewId="0">
      <selection activeCell="K25" sqref="K25"/>
    </sheetView>
  </sheetViews>
  <sheetFormatPr defaultColWidth="9.81640625" defaultRowHeight="15" customHeight="1"/>
  <cols>
    <col min="1" max="1" width="9.81640625" style="45"/>
    <col min="2" max="2" width="57.54296875" style="41" customWidth="1"/>
    <col min="3" max="3" width="37.1796875" style="41" customWidth="1"/>
    <col min="4" max="4" width="56.26953125" style="41" customWidth="1"/>
    <col min="5" max="5" width="14.54296875" style="41" customWidth="1"/>
    <col min="6" max="6" width="13.26953125" style="41" customWidth="1"/>
    <col min="7" max="7" width="16" style="41" customWidth="1"/>
    <col min="8" max="8" width="16.54296875" style="41" customWidth="1"/>
    <col min="9" max="9" width="13.26953125" style="41" customWidth="1"/>
    <col min="10" max="11" width="19.54296875" style="41" customWidth="1"/>
    <col min="12" max="26" width="13.26953125" style="41" customWidth="1"/>
    <col min="27" max="27" width="38.54296875" style="41" customWidth="1"/>
    <col min="28" max="28" width="57.7265625" style="41" customWidth="1"/>
    <col min="29" max="29" width="61.7265625" style="41" customWidth="1"/>
    <col min="30" max="16384" width="9.81640625" style="41"/>
  </cols>
  <sheetData>
    <row r="1" spans="1:30" ht="21" customHeight="1">
      <c r="A1" s="173" t="str">
        <f>'I. BESS SUPPLY'!B1</f>
        <v>CHAŁUPKI BESS</v>
      </c>
      <c r="B1" s="173"/>
      <c r="C1" s="91" t="s">
        <v>1</v>
      </c>
      <c r="D1" s="92"/>
      <c r="F1" s="93" t="s">
        <v>2</v>
      </c>
      <c r="G1" s="82"/>
      <c r="K1" s="80"/>
      <c r="L1" s="80"/>
      <c r="M1" s="80"/>
      <c r="N1" s="80"/>
      <c r="P1" s="80"/>
      <c r="Q1" s="80"/>
    </row>
    <row r="2" spans="1:30" ht="21" customHeight="1">
      <c r="A2" s="44" t="s">
        <v>86</v>
      </c>
      <c r="B2" s="44"/>
      <c r="C2" s="44"/>
      <c r="F2" s="157" t="s">
        <v>4</v>
      </c>
    </row>
    <row r="3" spans="1:30" ht="21" customHeight="1"/>
    <row r="4" spans="1:30" ht="21.75" customHeight="1">
      <c r="A4" s="170"/>
      <c r="B4" s="170"/>
      <c r="C4" s="170"/>
      <c r="D4" s="170"/>
      <c r="E4" s="170"/>
      <c r="F4" s="170"/>
      <c r="G4" s="170"/>
      <c r="H4" s="170"/>
      <c r="I4" s="170"/>
      <c r="J4" s="170"/>
      <c r="K4" s="170"/>
      <c r="L4" s="170"/>
      <c r="M4" s="170"/>
      <c r="N4" s="170"/>
      <c r="O4" s="170"/>
      <c r="P4" s="170"/>
      <c r="Q4" s="170"/>
      <c r="R4" s="170"/>
      <c r="S4" s="170"/>
      <c r="T4" s="170"/>
      <c r="U4" s="170"/>
      <c r="V4" s="170"/>
      <c r="W4" s="170"/>
      <c r="X4" s="170"/>
      <c r="Y4" s="170"/>
      <c r="Z4" s="170"/>
      <c r="AA4" s="170"/>
      <c r="AB4" s="170"/>
    </row>
    <row r="5" spans="1:30" s="46" customFormat="1" ht="186">
      <c r="A5" s="1" t="s">
        <v>5</v>
      </c>
      <c r="B5" s="17" t="s">
        <v>6</v>
      </c>
      <c r="C5" s="17" t="s">
        <v>7</v>
      </c>
      <c r="D5" s="18" t="s">
        <v>8</v>
      </c>
      <c r="E5" s="18" t="s">
        <v>9</v>
      </c>
      <c r="F5" s="2" t="s">
        <v>87</v>
      </c>
      <c r="G5" s="2" t="s">
        <v>88</v>
      </c>
      <c r="H5" s="2" t="s">
        <v>89</v>
      </c>
      <c r="I5" s="2" t="s">
        <v>90</v>
      </c>
      <c r="J5" s="2" t="s">
        <v>91</v>
      </c>
      <c r="K5" s="2" t="s">
        <v>92</v>
      </c>
      <c r="L5" s="77" t="s">
        <v>93</v>
      </c>
      <c r="M5" s="77" t="s">
        <v>94</v>
      </c>
      <c r="N5" s="77" t="s">
        <v>95</v>
      </c>
      <c r="O5" s="77" t="s">
        <v>96</v>
      </c>
      <c r="P5" s="77" t="s">
        <v>97</v>
      </c>
      <c r="Q5" s="77" t="s">
        <v>98</v>
      </c>
      <c r="R5" s="77" t="s">
        <v>99</v>
      </c>
      <c r="S5" s="77" t="s">
        <v>100</v>
      </c>
      <c r="T5" s="34" t="s">
        <v>101</v>
      </c>
      <c r="U5" s="34" t="s">
        <v>102</v>
      </c>
      <c r="V5" s="34" t="s">
        <v>103</v>
      </c>
      <c r="W5" s="34" t="s">
        <v>104</v>
      </c>
      <c r="X5" s="34" t="s">
        <v>105</v>
      </c>
      <c r="Y5" s="34" t="s">
        <v>106</v>
      </c>
      <c r="Z5" s="34" t="s">
        <v>107</v>
      </c>
      <c r="AA5" s="7" t="s">
        <v>108</v>
      </c>
      <c r="AB5" s="2" t="s">
        <v>14</v>
      </c>
    </row>
    <row r="6" spans="1:30" s="47" customFormat="1" ht="41.25" customHeight="1">
      <c r="A6" s="61" t="s">
        <v>109</v>
      </c>
      <c r="B6" s="62" t="s">
        <v>16</v>
      </c>
      <c r="C6" s="63"/>
      <c r="D6" s="62" t="s">
        <v>110</v>
      </c>
      <c r="E6" s="64"/>
      <c r="F6" s="8"/>
      <c r="G6" s="27"/>
      <c r="H6" s="27"/>
      <c r="I6" s="27"/>
      <c r="J6" s="27"/>
      <c r="K6" s="33"/>
      <c r="L6" s="32"/>
      <c r="M6" s="32"/>
      <c r="N6" s="32"/>
      <c r="O6" s="32"/>
      <c r="P6" s="32"/>
      <c r="Q6" s="32"/>
      <c r="R6" s="32"/>
      <c r="S6" s="32"/>
      <c r="T6" s="32"/>
      <c r="U6" s="32"/>
      <c r="V6" s="32"/>
      <c r="W6" s="32"/>
      <c r="X6" s="32"/>
      <c r="Y6" s="32"/>
      <c r="Z6" s="32"/>
      <c r="AA6" s="153">
        <f>AA7+AA13+AA14</f>
        <v>0</v>
      </c>
      <c r="AB6" s="53" t="s">
        <v>18</v>
      </c>
    </row>
    <row r="7" spans="1:30" s="48" customFormat="1" ht="16.5" customHeight="1">
      <c r="A7" s="54" t="s">
        <v>19</v>
      </c>
      <c r="B7" s="55" t="s">
        <v>111</v>
      </c>
      <c r="C7" s="56"/>
      <c r="D7" s="55" t="s">
        <v>112</v>
      </c>
      <c r="E7" s="57"/>
      <c r="F7" s="59"/>
      <c r="G7" s="31"/>
      <c r="H7" s="31"/>
      <c r="I7" s="31"/>
      <c r="J7" s="31"/>
      <c r="K7" s="31"/>
      <c r="L7" s="31"/>
      <c r="M7" s="31"/>
      <c r="N7" s="31"/>
      <c r="O7" s="31"/>
      <c r="P7" s="31"/>
      <c r="Q7" s="31"/>
      <c r="R7" s="31"/>
      <c r="S7" s="31"/>
      <c r="T7" s="31"/>
      <c r="U7" s="31"/>
      <c r="V7" s="31"/>
      <c r="W7" s="31"/>
      <c r="X7" s="31"/>
      <c r="Y7" s="31"/>
      <c r="Z7" s="31"/>
      <c r="AA7" s="51">
        <f>SUM(AA8:AA11)</f>
        <v>0</v>
      </c>
      <c r="AB7" s="197"/>
    </row>
    <row r="8" spans="1:30" s="48" customFormat="1" ht="29">
      <c r="A8" s="35" t="s">
        <v>113</v>
      </c>
      <c r="B8" s="58" t="s">
        <v>114</v>
      </c>
      <c r="C8" s="36"/>
      <c r="D8" s="36" t="s">
        <v>115</v>
      </c>
      <c r="E8" s="36"/>
      <c r="F8" s="60" t="s">
        <v>25</v>
      </c>
      <c r="G8" s="87"/>
      <c r="H8" s="87"/>
      <c r="I8" s="87"/>
      <c r="J8" s="87"/>
      <c r="K8" s="87"/>
      <c r="L8" s="87"/>
      <c r="M8" s="87"/>
      <c r="N8" s="87"/>
      <c r="O8" s="87"/>
      <c r="P8" s="87"/>
      <c r="Q8" s="87"/>
      <c r="R8" s="87"/>
      <c r="S8" s="87"/>
      <c r="T8" s="87"/>
      <c r="U8" s="87"/>
      <c r="V8" s="87"/>
      <c r="W8" s="87"/>
      <c r="X8" s="87"/>
      <c r="Y8" s="87"/>
      <c r="Z8" s="87"/>
      <c r="AA8" s="37">
        <f>SUM(G8:Z8)</f>
        <v>0</v>
      </c>
      <c r="AB8" s="86"/>
    </row>
    <row r="9" spans="1:30" s="48" customFormat="1" ht="29">
      <c r="A9" s="35" t="s">
        <v>116</v>
      </c>
      <c r="B9" s="58" t="s">
        <v>117</v>
      </c>
      <c r="C9" s="36"/>
      <c r="D9" s="36" t="s">
        <v>118</v>
      </c>
      <c r="E9" s="36"/>
      <c r="F9" s="60" t="s">
        <v>25</v>
      </c>
      <c r="G9" s="87"/>
      <c r="H9" s="87"/>
      <c r="I9" s="87"/>
      <c r="J9" s="87"/>
      <c r="K9" s="87"/>
      <c r="L9" s="87"/>
      <c r="M9" s="87"/>
      <c r="N9" s="87"/>
      <c r="O9" s="87"/>
      <c r="P9" s="87"/>
      <c r="Q9" s="87"/>
      <c r="R9" s="87"/>
      <c r="S9" s="87"/>
      <c r="T9" s="87"/>
      <c r="U9" s="87"/>
      <c r="V9" s="87"/>
      <c r="W9" s="87"/>
      <c r="X9" s="87"/>
      <c r="Y9" s="87"/>
      <c r="Z9" s="87"/>
      <c r="AA9" s="37">
        <f t="shared" ref="AA9:AA11" si="0">SUM(G9:Z9)</f>
        <v>0</v>
      </c>
      <c r="AB9" s="86"/>
    </row>
    <row r="10" spans="1:30" s="48" customFormat="1" ht="14.5">
      <c r="A10" s="35" t="s">
        <v>119</v>
      </c>
      <c r="B10" s="58" t="s">
        <v>120</v>
      </c>
      <c r="C10" s="36"/>
      <c r="D10" s="36" t="s">
        <v>121</v>
      </c>
      <c r="E10" s="36"/>
      <c r="F10" s="60" t="s">
        <v>25</v>
      </c>
      <c r="G10" s="87"/>
      <c r="H10" s="87"/>
      <c r="I10" s="87"/>
      <c r="J10" s="87"/>
      <c r="K10" s="87"/>
      <c r="L10" s="87"/>
      <c r="M10" s="87"/>
      <c r="N10" s="87"/>
      <c r="O10" s="87"/>
      <c r="P10" s="87"/>
      <c r="Q10" s="87"/>
      <c r="R10" s="87"/>
      <c r="S10" s="87"/>
      <c r="T10" s="87"/>
      <c r="U10" s="87"/>
      <c r="V10" s="87"/>
      <c r="W10" s="87"/>
      <c r="X10" s="87"/>
      <c r="Y10" s="87"/>
      <c r="Z10" s="87"/>
      <c r="AA10" s="37">
        <f t="shared" si="0"/>
        <v>0</v>
      </c>
      <c r="AB10" s="86"/>
    </row>
    <row r="11" spans="1:30" s="48" customFormat="1" ht="14.5">
      <c r="A11" s="35" t="s">
        <v>122</v>
      </c>
      <c r="B11" s="58" t="s">
        <v>123</v>
      </c>
      <c r="C11" s="36"/>
      <c r="D11" s="36" t="s">
        <v>124</v>
      </c>
      <c r="E11" s="36"/>
      <c r="F11" s="60" t="s">
        <v>25</v>
      </c>
      <c r="G11" s="87"/>
      <c r="H11" s="87"/>
      <c r="I11" s="87"/>
      <c r="J11" s="87"/>
      <c r="K11" s="87"/>
      <c r="L11" s="87"/>
      <c r="M11" s="87"/>
      <c r="N11" s="87"/>
      <c r="O11" s="87"/>
      <c r="P11" s="87"/>
      <c r="Q11" s="87"/>
      <c r="R11" s="87"/>
      <c r="S11" s="87"/>
      <c r="T11" s="87"/>
      <c r="U11" s="87"/>
      <c r="V11" s="87"/>
      <c r="W11" s="87"/>
      <c r="X11" s="87"/>
      <c r="Y11" s="87"/>
      <c r="Z11" s="87"/>
      <c r="AA11" s="37">
        <f t="shared" si="0"/>
        <v>0</v>
      </c>
      <c r="AB11" s="94"/>
    </row>
    <row r="12" spans="1:30" s="48" customFormat="1" ht="16.5" customHeight="1">
      <c r="A12" s="69" t="s">
        <v>74</v>
      </c>
      <c r="B12" s="70" t="s">
        <v>125</v>
      </c>
      <c r="C12" s="71"/>
      <c r="D12" s="70" t="s">
        <v>126</v>
      </c>
      <c r="E12" s="72"/>
      <c r="F12" s="73"/>
      <c r="G12" s="67"/>
      <c r="H12" s="74"/>
      <c r="I12" s="74"/>
      <c r="J12" s="74"/>
      <c r="K12" s="74"/>
      <c r="L12" s="74"/>
      <c r="M12" s="74"/>
      <c r="N12" s="74"/>
      <c r="O12" s="74"/>
      <c r="P12" s="74"/>
      <c r="Q12" s="74"/>
      <c r="R12" s="74"/>
      <c r="S12" s="74"/>
      <c r="T12" s="74"/>
      <c r="U12" s="74"/>
      <c r="V12" s="74"/>
      <c r="W12" s="74"/>
      <c r="X12" s="74"/>
      <c r="Y12" s="74"/>
      <c r="Z12" s="74"/>
      <c r="AA12" s="74"/>
      <c r="AB12" s="198"/>
      <c r="AD12" s="41"/>
    </row>
    <row r="13" spans="1:30" s="50" customFormat="1" ht="14.5">
      <c r="A13" s="35" t="s">
        <v>77</v>
      </c>
      <c r="B13" s="58" t="s">
        <v>127</v>
      </c>
      <c r="C13" s="36"/>
      <c r="D13" s="36" t="s">
        <v>128</v>
      </c>
      <c r="E13" s="36"/>
      <c r="F13" s="28" t="s">
        <v>25</v>
      </c>
      <c r="G13" s="87"/>
      <c r="H13" s="87"/>
      <c r="I13" s="87"/>
      <c r="J13" s="87"/>
      <c r="K13" s="87"/>
      <c r="L13" s="87"/>
      <c r="M13" s="87"/>
      <c r="N13" s="87"/>
      <c r="O13" s="87"/>
      <c r="P13" s="87"/>
      <c r="Q13" s="87"/>
      <c r="R13" s="87"/>
      <c r="S13" s="87"/>
      <c r="T13" s="87"/>
      <c r="U13" s="87"/>
      <c r="V13" s="87"/>
      <c r="W13" s="87"/>
      <c r="X13" s="87"/>
      <c r="Y13" s="87"/>
      <c r="Z13" s="87"/>
      <c r="AA13" s="37">
        <f>SUM(G13:Z13)</f>
        <v>0</v>
      </c>
      <c r="AB13" s="94"/>
      <c r="AC13" s="48"/>
      <c r="AD13" s="41"/>
    </row>
    <row r="14" spans="1:30" s="48" customFormat="1" ht="24" customHeight="1">
      <c r="A14" s="13" t="s">
        <v>129</v>
      </c>
      <c r="B14" s="12" t="s">
        <v>75</v>
      </c>
      <c r="C14" s="3"/>
      <c r="D14" s="12" t="s">
        <v>76</v>
      </c>
      <c r="E14" s="21"/>
      <c r="F14" s="72"/>
      <c r="G14" s="174" t="s">
        <v>130</v>
      </c>
      <c r="H14" s="175"/>
      <c r="I14" s="175"/>
      <c r="J14" s="175"/>
      <c r="K14" s="176"/>
      <c r="L14" s="171" t="s">
        <v>131</v>
      </c>
      <c r="M14" s="172"/>
      <c r="N14" s="172"/>
      <c r="O14" s="172"/>
      <c r="P14" s="172"/>
      <c r="Q14" s="172"/>
      <c r="R14" s="172"/>
      <c r="S14" s="172"/>
      <c r="T14" s="172"/>
      <c r="U14" s="172"/>
      <c r="V14" s="172"/>
      <c r="W14" s="172"/>
      <c r="X14" s="172"/>
      <c r="Y14" s="172"/>
      <c r="Z14" s="177"/>
      <c r="AA14" s="152">
        <f>SUM(AA15:AA17)</f>
        <v>0</v>
      </c>
      <c r="AB14" s="199"/>
    </row>
    <row r="15" spans="1:30" s="48" customFormat="1" ht="30.75" customHeight="1">
      <c r="A15" s="15" t="s">
        <v>132</v>
      </c>
      <c r="B15" s="88" t="s">
        <v>133</v>
      </c>
      <c r="C15" s="22"/>
      <c r="D15" s="76" t="s">
        <v>134</v>
      </c>
      <c r="E15" s="36"/>
      <c r="F15" s="60" t="s">
        <v>25</v>
      </c>
      <c r="G15" s="171" t="s">
        <v>135</v>
      </c>
      <c r="H15" s="172"/>
      <c r="I15" s="172"/>
      <c r="J15" s="172"/>
      <c r="K15" s="172"/>
      <c r="L15" s="166"/>
      <c r="M15" s="166"/>
      <c r="N15" s="166"/>
      <c r="O15" s="166"/>
      <c r="P15" s="166"/>
      <c r="Q15" s="166"/>
      <c r="R15" s="166"/>
      <c r="S15" s="166"/>
      <c r="T15" s="166"/>
      <c r="U15" s="166"/>
      <c r="V15" s="166"/>
      <c r="W15" s="166"/>
      <c r="X15" s="166"/>
      <c r="Y15" s="166"/>
      <c r="Z15" s="166"/>
      <c r="AA15" s="37">
        <f>SUM(G15:Z15)</f>
        <v>0</v>
      </c>
      <c r="AB15" s="150"/>
    </row>
    <row r="16" spans="1:30" s="48" customFormat="1" ht="34.5" customHeight="1">
      <c r="A16" s="15" t="s">
        <v>136</v>
      </c>
      <c r="B16" s="88" t="s">
        <v>137</v>
      </c>
      <c r="C16" s="22"/>
      <c r="D16" s="76" t="s">
        <v>138</v>
      </c>
      <c r="E16" s="36"/>
      <c r="F16" s="60" t="s">
        <v>25</v>
      </c>
      <c r="G16" s="171" t="s">
        <v>139</v>
      </c>
      <c r="H16" s="172"/>
      <c r="I16" s="172"/>
      <c r="J16" s="172"/>
      <c r="K16" s="172"/>
      <c r="L16" s="166"/>
      <c r="M16" s="166"/>
      <c r="N16" s="166"/>
      <c r="O16" s="166"/>
      <c r="P16" s="166"/>
      <c r="Q16" s="166"/>
      <c r="R16" s="166"/>
      <c r="S16" s="166"/>
      <c r="T16" s="166"/>
      <c r="U16" s="166"/>
      <c r="V16" s="166"/>
      <c r="W16" s="166"/>
      <c r="X16" s="166"/>
      <c r="Y16" s="166"/>
      <c r="Z16" s="166"/>
      <c r="AA16" s="37">
        <f>SUM(G16:Z16)</f>
        <v>0</v>
      </c>
      <c r="AB16" s="94"/>
    </row>
    <row r="17" spans="1:29" ht="28.5" customHeight="1">
      <c r="A17" s="79" t="s">
        <v>140</v>
      </c>
      <c r="B17" s="84" t="s">
        <v>141</v>
      </c>
      <c r="C17" s="78"/>
      <c r="D17" s="78" t="s">
        <v>142</v>
      </c>
      <c r="E17" s="36"/>
      <c r="F17" s="60" t="s">
        <v>25</v>
      </c>
      <c r="G17" s="171" t="s">
        <v>143</v>
      </c>
      <c r="H17" s="172"/>
      <c r="I17" s="172"/>
      <c r="J17" s="172"/>
      <c r="K17" s="172"/>
      <c r="L17" s="166"/>
      <c r="M17" s="166"/>
      <c r="N17" s="166"/>
      <c r="O17" s="166"/>
      <c r="P17" s="166"/>
      <c r="Q17" s="166"/>
      <c r="R17" s="166"/>
      <c r="S17" s="166"/>
      <c r="T17" s="166"/>
      <c r="U17" s="166"/>
      <c r="V17" s="166"/>
      <c r="W17" s="166"/>
      <c r="X17" s="166"/>
      <c r="Y17" s="166"/>
      <c r="Z17" s="166"/>
      <c r="AA17" s="151">
        <f>SUM(G17:Z17)</f>
        <v>0</v>
      </c>
      <c r="AB17" s="86"/>
      <c r="AC17" s="48"/>
    </row>
    <row r="18" spans="1:29" ht="15" customHeight="1">
      <c r="AC18" s="48"/>
    </row>
    <row r="19" spans="1:29" ht="15" customHeight="1">
      <c r="AC19" s="48"/>
    </row>
  </sheetData>
  <sheetProtection algorithmName="SHA-512" hashValue="c/N8t7F0CfPVbw0H7MJA2T5VRdGpOZUfYJAPyMBv2NE2fZFSuLZRfDFd7fnJ108Y1PxBuYvAh3j3AIom49I3JA==" saltValue="9Kf1hSNp7nnhOZN0sbzPhw==" spinCount="100000" sheet="1" formatCells="0" formatColumns="0" formatRows="0"/>
  <mergeCells count="7">
    <mergeCell ref="G17:K17"/>
    <mergeCell ref="A1:B1"/>
    <mergeCell ref="A4:AB4"/>
    <mergeCell ref="G15:K15"/>
    <mergeCell ref="G16:K16"/>
    <mergeCell ref="G14:K14"/>
    <mergeCell ref="L14:Z14"/>
  </mergeCells>
  <dataValidations count="2">
    <dataValidation allowBlank="1" showInputMessage="1" showErrorMessage="1" prompt="W tej komórce znajduje się tytuł tego arkusza" sqref="F1" xr:uid="{4605308F-8AAE-4780-BD1B-57413B2ECD01}"/>
    <dataValidation allowBlank="1" showInputMessage="1" showErrorMessage="1" prompt="W tej komórce wprowadź nazwę firmy" sqref="C1 A1" xr:uid="{71532F6C-4FCA-4909-9FAF-278E7C2525FD}"/>
  </dataValidations>
  <pageMargins left="0.70866141732283472" right="0.70866141732283472" top="0.74803149606299213" bottom="0.74803149606299213" header="0.31496062992125984" footer="0.31496062992125984"/>
  <pageSetup paperSize="9" scale="23"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33152-757B-4FF7-B39B-2D6F411E36D9}">
  <sheetPr>
    <tabColor theme="6"/>
  </sheetPr>
  <dimension ref="A1:L35"/>
  <sheetViews>
    <sheetView showGridLines="0" topLeftCell="A4" zoomScale="40" zoomScaleNormal="40" workbookViewId="0">
      <selection activeCell="E23" sqref="E23"/>
    </sheetView>
  </sheetViews>
  <sheetFormatPr defaultColWidth="9.1796875" defaultRowHeight="12.5"/>
  <cols>
    <col min="1" max="1" width="9.1796875" style="103" customWidth="1"/>
    <col min="2" max="2" width="84" style="103" customWidth="1"/>
    <col min="3" max="3" width="26.453125" style="103" customWidth="1"/>
    <col min="4" max="4" width="23" style="103" customWidth="1"/>
    <col min="5" max="5" width="16.81640625" style="103" customWidth="1"/>
    <col min="6" max="6" width="6.54296875" style="103" customWidth="1"/>
    <col min="7" max="7" width="15" style="103" customWidth="1"/>
    <col min="8" max="8" width="13.1796875" style="103" customWidth="1"/>
    <col min="9" max="9" width="10.453125" style="103" customWidth="1"/>
    <col min="10" max="10" width="53.26953125" style="103" customWidth="1"/>
    <col min="11" max="11" width="7.81640625" style="103" customWidth="1"/>
    <col min="12" max="12" width="14.54296875" style="103" customWidth="1"/>
    <col min="13" max="13" width="9.1796875" style="103" customWidth="1"/>
    <col min="14" max="16384" width="9.1796875" style="103"/>
  </cols>
  <sheetData>
    <row r="1" spans="1:12" ht="21" customHeight="1">
      <c r="B1" s="97" t="str">
        <f>'I. BESS SUPPLY'!B1</f>
        <v>CHAŁUPKI BESS</v>
      </c>
      <c r="C1" s="159" t="s">
        <v>1</v>
      </c>
      <c r="D1" s="98"/>
      <c r="E1" s="99"/>
      <c r="F1" s="100" t="s">
        <v>2</v>
      </c>
      <c r="G1" s="101"/>
      <c r="H1" s="102"/>
      <c r="I1" s="99"/>
      <c r="J1" s="99"/>
    </row>
    <row r="2" spans="1:12" ht="21" customHeight="1">
      <c r="A2" s="100"/>
      <c r="B2" s="100"/>
      <c r="D2" s="100"/>
      <c r="F2" s="158" t="s">
        <v>4</v>
      </c>
      <c r="G2" s="101"/>
      <c r="H2" s="102"/>
      <c r="I2" s="99"/>
      <c r="J2" s="99"/>
    </row>
    <row r="3" spans="1:12" ht="21" customHeight="1">
      <c r="A3" s="184" t="s">
        <v>144</v>
      </c>
      <c r="B3" s="185"/>
      <c r="C3" s="185"/>
      <c r="D3" s="185"/>
      <c r="E3" s="185"/>
      <c r="F3" s="185"/>
      <c r="G3" s="185"/>
      <c r="H3" s="185"/>
      <c r="I3" s="185"/>
      <c r="J3" s="186"/>
    </row>
    <row r="4" spans="1:12" ht="49.5" customHeight="1">
      <c r="A4" s="187"/>
      <c r="B4" s="188"/>
      <c r="C4" s="188"/>
      <c r="D4" s="188"/>
      <c r="E4" s="188"/>
      <c r="F4" s="188"/>
      <c r="G4" s="188"/>
      <c r="H4" s="188"/>
      <c r="I4" s="188"/>
      <c r="J4" s="189"/>
    </row>
    <row r="5" spans="1:12">
      <c r="A5" s="104"/>
      <c r="B5" s="104"/>
      <c r="C5" s="105"/>
      <c r="D5" s="105"/>
      <c r="E5" s="104"/>
      <c r="F5" s="104"/>
      <c r="G5" s="104"/>
      <c r="H5" s="104"/>
      <c r="I5" s="104"/>
      <c r="J5" s="104"/>
      <c r="K5" s="104"/>
      <c r="L5" s="104"/>
    </row>
    <row r="6" spans="1:12" ht="13">
      <c r="A6" s="104"/>
      <c r="B6" s="190" t="s">
        <v>145</v>
      </c>
      <c r="C6" s="191"/>
      <c r="D6" s="191"/>
      <c r="E6" s="191"/>
      <c r="F6" s="192"/>
      <c r="G6" s="104"/>
      <c r="H6" s="181" t="s">
        <v>146</v>
      </c>
      <c r="I6" s="182"/>
      <c r="J6" s="182"/>
      <c r="K6" s="182"/>
      <c r="L6" s="183"/>
    </row>
    <row r="7" spans="1:12" ht="19.5" customHeight="1">
      <c r="A7" s="104"/>
      <c r="B7" s="193" t="s">
        <v>147</v>
      </c>
      <c r="C7" s="194"/>
      <c r="D7" s="194" t="s">
        <v>148</v>
      </c>
      <c r="E7" s="194"/>
      <c r="F7" s="195"/>
      <c r="G7" s="104"/>
      <c r="H7" s="118"/>
      <c r="I7" s="119"/>
      <c r="J7" s="119"/>
      <c r="K7" s="120"/>
      <c r="L7" s="121"/>
    </row>
    <row r="8" spans="1:12" ht="33" customHeight="1">
      <c r="A8" s="104"/>
      <c r="B8" s="108"/>
      <c r="C8" s="109"/>
      <c r="D8" s="109"/>
      <c r="E8" s="110"/>
      <c r="F8" s="111"/>
      <c r="G8" s="106"/>
      <c r="H8" s="122" t="s">
        <v>149</v>
      </c>
      <c r="I8" s="180" t="s">
        <v>150</v>
      </c>
      <c r="J8" s="180"/>
      <c r="K8" s="180"/>
      <c r="L8" s="123">
        <v>-1</v>
      </c>
    </row>
    <row r="9" spans="1:12" ht="31.5" customHeight="1">
      <c r="A9" s="104"/>
      <c r="B9" s="108"/>
      <c r="C9" s="109" t="s">
        <v>151</v>
      </c>
      <c r="D9" s="109" t="s">
        <v>152</v>
      </c>
      <c r="E9" s="112"/>
      <c r="F9" s="111"/>
      <c r="G9" s="106"/>
      <c r="H9" s="122" t="s">
        <v>153</v>
      </c>
      <c r="I9" s="180" t="s">
        <v>154</v>
      </c>
      <c r="J9" s="180"/>
      <c r="K9" s="180"/>
      <c r="L9" s="123">
        <v>-0.46068712687879498</v>
      </c>
    </row>
    <row r="10" spans="1:12" ht="30" customHeight="1">
      <c r="A10" s="104"/>
      <c r="B10" s="113" t="s">
        <v>155</v>
      </c>
      <c r="C10" s="114" t="s">
        <v>156</v>
      </c>
      <c r="D10" s="115" t="s">
        <v>157</v>
      </c>
      <c r="E10" s="114">
        <f>'I. BESS SUPPLY'!I6</f>
        <v>0</v>
      </c>
      <c r="F10" s="111"/>
      <c r="G10" s="106"/>
      <c r="H10" s="160" t="s">
        <v>158</v>
      </c>
      <c r="I10" s="180" t="s">
        <v>159</v>
      </c>
      <c r="J10" s="180"/>
      <c r="K10" s="180"/>
      <c r="L10" s="124">
        <v>1.371</v>
      </c>
    </row>
    <row r="11" spans="1:12" ht="54" customHeight="1">
      <c r="A11" s="104"/>
      <c r="B11" s="116" t="s">
        <v>160</v>
      </c>
      <c r="C11" s="114" t="s">
        <v>156</v>
      </c>
      <c r="D11" s="115" t="s">
        <v>157</v>
      </c>
      <c r="E11" s="114">
        <f>E10*0.23</f>
        <v>0</v>
      </c>
      <c r="F11" s="111"/>
      <c r="G11" s="106"/>
      <c r="H11" s="122"/>
      <c r="I11" s="180"/>
      <c r="J11" s="180"/>
      <c r="K11" s="180"/>
      <c r="L11" s="125"/>
    </row>
    <row r="12" spans="1:12">
      <c r="A12" s="104"/>
      <c r="B12" s="116" t="s">
        <v>161</v>
      </c>
      <c r="C12" s="114" t="s">
        <v>156</v>
      </c>
      <c r="D12" s="115" t="s">
        <v>157</v>
      </c>
      <c r="E12" s="114">
        <f>E10*1.23</f>
        <v>0</v>
      </c>
      <c r="F12" s="111"/>
      <c r="G12" s="106"/>
      <c r="H12" s="126"/>
      <c r="I12" s="115"/>
      <c r="J12" s="115"/>
      <c r="K12" s="115"/>
      <c r="L12" s="127"/>
    </row>
    <row r="13" spans="1:12">
      <c r="A13" s="104"/>
      <c r="B13" s="113" t="s">
        <v>162</v>
      </c>
      <c r="C13" s="115" t="s">
        <v>163</v>
      </c>
      <c r="D13" s="115" t="s">
        <v>164</v>
      </c>
      <c r="E13" s="114">
        <f>E12/10^6</f>
        <v>0</v>
      </c>
      <c r="F13" s="111"/>
      <c r="G13" s="106"/>
      <c r="H13" s="126"/>
      <c r="I13" s="115"/>
      <c r="J13" s="115"/>
      <c r="K13" s="115"/>
      <c r="L13" s="127"/>
    </row>
    <row r="14" spans="1:12">
      <c r="A14" s="104"/>
      <c r="B14" s="108"/>
      <c r="C14" s="109"/>
      <c r="D14" s="109"/>
      <c r="E14" s="117"/>
      <c r="F14" s="111"/>
      <c r="G14" s="106"/>
      <c r="H14" s="126"/>
      <c r="I14" s="179"/>
      <c r="J14" s="179"/>
      <c r="K14" s="179"/>
      <c r="L14" s="125"/>
    </row>
    <row r="15" spans="1:12">
      <c r="A15" s="104"/>
      <c r="B15" s="108"/>
      <c r="C15" s="109"/>
      <c r="D15" s="109"/>
      <c r="E15" s="109"/>
      <c r="F15" s="111"/>
      <c r="G15" s="106"/>
      <c r="H15" s="126"/>
      <c r="I15" s="112"/>
      <c r="J15" s="112"/>
      <c r="K15" s="112"/>
      <c r="L15" s="111"/>
    </row>
    <row r="16" spans="1:12" ht="13">
      <c r="A16" s="104"/>
      <c r="B16" s="181" t="s">
        <v>165</v>
      </c>
      <c r="C16" s="182"/>
      <c r="D16" s="182" t="s">
        <v>166</v>
      </c>
      <c r="E16" s="182"/>
      <c r="F16" s="183"/>
      <c r="G16" s="106"/>
      <c r="H16" s="181" t="s">
        <v>167</v>
      </c>
      <c r="I16" s="182"/>
      <c r="J16" s="182"/>
      <c r="K16" s="182"/>
      <c r="L16" s="183"/>
    </row>
    <row r="17" spans="1:12">
      <c r="A17" s="104"/>
      <c r="B17" s="108"/>
      <c r="C17" s="109"/>
      <c r="D17" s="109"/>
      <c r="E17" s="110"/>
      <c r="F17" s="111"/>
      <c r="G17" s="106"/>
      <c r="H17" s="128"/>
      <c r="I17" s="129"/>
      <c r="J17" s="129"/>
      <c r="K17" s="129"/>
      <c r="L17" s="121"/>
    </row>
    <row r="18" spans="1:12">
      <c r="A18" s="104"/>
      <c r="B18" s="108"/>
      <c r="C18" s="109"/>
      <c r="D18" s="109"/>
      <c r="E18" s="109"/>
      <c r="F18" s="111"/>
      <c r="G18" s="106"/>
      <c r="H18" s="126"/>
      <c r="I18" s="130"/>
      <c r="J18" s="131"/>
      <c r="K18" s="130"/>
      <c r="L18" s="132"/>
    </row>
    <row r="19" spans="1:12">
      <c r="A19" s="104"/>
      <c r="B19" s="108" t="s">
        <v>168</v>
      </c>
      <c r="C19" s="117" t="s">
        <v>156</v>
      </c>
      <c r="D19" s="109" t="s">
        <v>157</v>
      </c>
      <c r="E19" s="114">
        <f>'II. BESS LTSA'!AA7+'II. BESS LTSA'!AA13</f>
        <v>0</v>
      </c>
      <c r="F19" s="138"/>
      <c r="G19" s="106"/>
      <c r="H19" s="126"/>
      <c r="I19" s="130"/>
      <c r="J19" s="131"/>
      <c r="K19" s="130"/>
      <c r="L19" s="132"/>
    </row>
    <row r="20" spans="1:12">
      <c r="A20" s="104"/>
      <c r="B20" s="108" t="s">
        <v>160</v>
      </c>
      <c r="C20" s="117" t="s">
        <v>156</v>
      </c>
      <c r="D20" s="109" t="s">
        <v>157</v>
      </c>
      <c r="E20" s="114">
        <f>E19*0.23</f>
        <v>0</v>
      </c>
      <c r="F20" s="138"/>
      <c r="G20" s="106"/>
      <c r="H20" s="126"/>
      <c r="I20" s="130"/>
      <c r="J20" s="131"/>
      <c r="K20" s="130"/>
      <c r="L20" s="132"/>
    </row>
    <row r="21" spans="1:12">
      <c r="A21" s="104"/>
      <c r="B21" s="108" t="s">
        <v>169</v>
      </c>
      <c r="C21" s="117" t="s">
        <v>156</v>
      </c>
      <c r="D21" s="109" t="s">
        <v>157</v>
      </c>
      <c r="E21" s="114">
        <f>E19*1.23</f>
        <v>0</v>
      </c>
      <c r="F21" s="138"/>
      <c r="G21" s="106"/>
      <c r="H21" s="126"/>
      <c r="I21" s="130"/>
      <c r="J21" s="131"/>
      <c r="K21" s="130"/>
      <c r="L21" s="132"/>
    </row>
    <row r="22" spans="1:12">
      <c r="A22" s="104"/>
      <c r="B22" s="108"/>
      <c r="C22" s="117"/>
      <c r="D22" s="109"/>
      <c r="E22" s="114"/>
      <c r="F22" s="138"/>
      <c r="G22" s="106"/>
      <c r="H22" s="126"/>
      <c r="I22" s="130"/>
      <c r="J22" s="131"/>
      <c r="K22" s="130"/>
      <c r="L22" s="132"/>
    </row>
    <row r="23" spans="1:12" ht="27" customHeight="1">
      <c r="A23" s="104"/>
      <c r="B23" s="144" t="s">
        <v>170</v>
      </c>
      <c r="C23" s="114" t="s">
        <v>156</v>
      </c>
      <c r="D23" s="115" t="s">
        <v>157</v>
      </c>
      <c r="E23" s="114">
        <f>'II. BESS LTSA'!AA14</f>
        <v>0</v>
      </c>
      <c r="F23" s="138"/>
      <c r="G23" s="106"/>
      <c r="H23" s="126"/>
      <c r="I23" s="130"/>
      <c r="J23" s="131"/>
      <c r="K23" s="130"/>
      <c r="L23" s="132"/>
    </row>
    <row r="24" spans="1:12">
      <c r="A24" s="104"/>
      <c r="B24" s="108" t="s">
        <v>160</v>
      </c>
      <c r="C24" s="117" t="s">
        <v>156</v>
      </c>
      <c r="D24" s="109" t="s">
        <v>157</v>
      </c>
      <c r="E24" s="117">
        <f>E23*0.23</f>
        <v>0</v>
      </c>
      <c r="F24" s="138"/>
      <c r="G24" s="106"/>
      <c r="H24" s="126"/>
      <c r="I24" s="130"/>
      <c r="J24" s="131"/>
      <c r="K24" s="130"/>
      <c r="L24" s="132"/>
    </row>
    <row r="25" spans="1:12" ht="47.25" customHeight="1">
      <c r="A25" s="104"/>
      <c r="B25" s="144" t="s">
        <v>171</v>
      </c>
      <c r="C25" s="114" t="s">
        <v>156</v>
      </c>
      <c r="D25" s="115" t="s">
        <v>157</v>
      </c>
      <c r="E25" s="114">
        <f>E23*1.23</f>
        <v>0</v>
      </c>
      <c r="F25" s="138"/>
      <c r="G25" s="106"/>
      <c r="H25" s="161" t="s">
        <v>172</v>
      </c>
      <c r="I25" s="112"/>
      <c r="J25" s="133" t="s">
        <v>173</v>
      </c>
      <c r="K25" s="112"/>
      <c r="L25" s="132">
        <f>L8*E13</f>
        <v>0</v>
      </c>
    </row>
    <row r="26" spans="1:12" ht="46.5" customHeight="1">
      <c r="A26" s="104"/>
      <c r="B26" s="108"/>
      <c r="C26" s="117"/>
      <c r="D26" s="109"/>
      <c r="E26" s="117"/>
      <c r="F26" s="138"/>
      <c r="G26" s="106"/>
      <c r="H26" s="161" t="s">
        <v>174</v>
      </c>
      <c r="I26" s="130"/>
      <c r="J26" s="133" t="s">
        <v>175</v>
      </c>
      <c r="K26" s="130"/>
      <c r="L26" s="132">
        <f>E28*L9</f>
        <v>0</v>
      </c>
    </row>
    <row r="27" spans="1:12" ht="25">
      <c r="A27" s="104"/>
      <c r="B27" s="144" t="s">
        <v>176</v>
      </c>
      <c r="C27" s="114" t="s">
        <v>156</v>
      </c>
      <c r="D27" s="115" t="s">
        <v>157</v>
      </c>
      <c r="E27" s="114">
        <f>E25+E21</f>
        <v>0</v>
      </c>
      <c r="F27" s="138"/>
      <c r="G27" s="106"/>
      <c r="H27" s="134"/>
      <c r="I27" s="130"/>
      <c r="J27" s="135"/>
      <c r="K27" s="130"/>
      <c r="L27" s="132"/>
    </row>
    <row r="28" spans="1:12" ht="25">
      <c r="A28" s="104"/>
      <c r="B28" s="144" t="s">
        <v>176</v>
      </c>
      <c r="C28" s="115" t="s">
        <v>163</v>
      </c>
      <c r="D28" s="115" t="s">
        <v>177</v>
      </c>
      <c r="E28" s="114">
        <f>E27/10^6</f>
        <v>0</v>
      </c>
      <c r="F28" s="111"/>
      <c r="G28" s="106"/>
      <c r="H28" s="134" t="s">
        <v>178</v>
      </c>
      <c r="I28" s="130"/>
      <c r="J28" s="131" t="s">
        <v>179</v>
      </c>
      <c r="K28" s="130"/>
      <c r="L28" s="132">
        <f>L10*(E33-86%)*100</f>
        <v>-117.90600000000001</v>
      </c>
    </row>
    <row r="29" spans="1:12" ht="13">
      <c r="A29" s="104"/>
      <c r="B29" s="139"/>
      <c r="C29" s="140"/>
      <c r="D29" s="141"/>
      <c r="E29" s="142"/>
      <c r="F29" s="143"/>
      <c r="G29" s="106"/>
      <c r="H29" s="126"/>
      <c r="I29" s="130"/>
      <c r="J29" s="131"/>
      <c r="K29" s="130"/>
      <c r="L29" s="132"/>
    </row>
    <row r="30" spans="1:12" ht="13">
      <c r="A30" s="104"/>
      <c r="B30" s="181" t="s">
        <v>180</v>
      </c>
      <c r="C30" s="182"/>
      <c r="D30" s="182" t="s">
        <v>181</v>
      </c>
      <c r="E30" s="182"/>
      <c r="F30" s="183"/>
      <c r="G30" s="106"/>
      <c r="H30" s="162"/>
      <c r="I30" s="163"/>
      <c r="J30" s="164"/>
      <c r="K30" s="163"/>
      <c r="L30" s="165"/>
    </row>
    <row r="31" spans="1:12" ht="13">
      <c r="A31" s="104"/>
      <c r="B31" s="108"/>
      <c r="C31" s="109"/>
      <c r="D31" s="109"/>
      <c r="E31" s="112"/>
      <c r="F31" s="111"/>
      <c r="G31" s="106"/>
      <c r="H31" s="134"/>
      <c r="I31" s="130"/>
      <c r="J31" s="131"/>
      <c r="K31" s="130"/>
      <c r="L31" s="132"/>
    </row>
    <row r="32" spans="1:12" ht="13" thickBot="1">
      <c r="A32" s="104"/>
      <c r="B32" s="145"/>
      <c r="C32" s="109"/>
      <c r="D32" s="109"/>
      <c r="E32" s="109"/>
      <c r="F32" s="147"/>
      <c r="G32" s="106"/>
      <c r="H32" s="126"/>
      <c r="I32" s="130"/>
      <c r="J32" s="130"/>
      <c r="K32" s="130"/>
      <c r="L32" s="136"/>
    </row>
    <row r="33" spans="1:12" ht="25.5" thickBot="1">
      <c r="A33" s="104"/>
      <c r="B33" s="146" t="s">
        <v>182</v>
      </c>
      <c r="C33" s="115" t="s">
        <v>183</v>
      </c>
      <c r="D33" s="115" t="s">
        <v>184</v>
      </c>
      <c r="E33" s="107"/>
      <c r="F33" s="147"/>
      <c r="G33" s="106"/>
      <c r="H33" s="126"/>
      <c r="I33" s="178" t="s">
        <v>185</v>
      </c>
      <c r="J33" s="179"/>
      <c r="K33" s="179"/>
      <c r="L33" s="137">
        <f>L25+L26+L28+1000</f>
        <v>882.09400000000005</v>
      </c>
    </row>
    <row r="34" spans="1:12" ht="13.5" thickBot="1">
      <c r="A34" s="104"/>
      <c r="B34" s="139"/>
      <c r="C34" s="140"/>
      <c r="D34" s="141"/>
      <c r="E34" s="142"/>
      <c r="F34" s="143"/>
      <c r="G34" s="104"/>
      <c r="H34" s="139"/>
      <c r="I34" s="140"/>
      <c r="J34" s="141"/>
      <c r="K34" s="142"/>
      <c r="L34" s="143"/>
    </row>
    <row r="35" spans="1:12">
      <c r="A35" s="104"/>
      <c r="B35" s="104"/>
      <c r="C35" s="105"/>
      <c r="D35" s="105"/>
      <c r="E35" s="104"/>
      <c r="F35" s="104"/>
      <c r="G35" s="104"/>
      <c r="H35" s="104"/>
      <c r="I35" s="104"/>
      <c r="J35" s="104"/>
      <c r="K35" s="104"/>
      <c r="L35" s="104"/>
    </row>
  </sheetData>
  <sheetProtection algorithmName="SHA-512" hashValue="GDk/kmotWOHtzN75xN+qgWCl8xNuDXHv4Z3FMVadOApNvqo9D12ekXzCrKA38YTQVE1lB8sFs/KKxm3NBsWKRw==" saltValue="Q80vFLFzGjeEWEWGXYJvPg==" spinCount="100000" sheet="1" objects="1" scenarios="1"/>
  <protectedRanges>
    <protectedRange sqref="E33" name="Zakres1"/>
  </protectedRanges>
  <mergeCells count="13">
    <mergeCell ref="I9:K9"/>
    <mergeCell ref="A3:J4"/>
    <mergeCell ref="B6:F6"/>
    <mergeCell ref="H6:L6"/>
    <mergeCell ref="B7:F7"/>
    <mergeCell ref="I8:K8"/>
    <mergeCell ref="I33:K33"/>
    <mergeCell ref="I10:K10"/>
    <mergeCell ref="I11:K11"/>
    <mergeCell ref="I14:K14"/>
    <mergeCell ref="B16:F16"/>
    <mergeCell ref="H16:L16"/>
    <mergeCell ref="B30:F30"/>
  </mergeCells>
  <dataValidations xWindow="744" yWindow="415" count="3">
    <dataValidation allowBlank="1" showInputMessage="1" showErrorMessage="1" prompt="W tej komórce znajduje się tytuł tego arkusza" sqref="F1" xr:uid="{EBB475D9-721C-4897-8C4C-4720AFA307B3}"/>
    <dataValidation allowBlank="1" showInputMessage="1" showErrorMessage="1" prompt="W tej komórce wprowadź nazwę firmy" sqref="B1:C1" xr:uid="{4C4537E1-A10F-404B-B7F7-A75D51D0BDB9}"/>
    <dataValidation allowBlank="1" showInputMessage="1" showErrorMessage="1" prompt="Wpisz wartość / Input value" sqref="E33" xr:uid="{D59C0BCD-2B0A-4CE9-BBF4-9CF65DA644D4}"/>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0433637140D1904B9732AF8F38CF352E" ma:contentTypeVersion="10" ma:contentTypeDescription="Utwórz nowy dokument." ma:contentTypeScope="" ma:versionID="8b4011b50f17cfa5c151f39d006b3871">
  <xsd:schema xmlns:xsd="http://www.w3.org/2001/XMLSchema" xmlns:xs="http://www.w3.org/2001/XMLSchema" xmlns:p="http://schemas.microsoft.com/office/2006/metadata/properties" xmlns:ns2="e24fdb9c-f491-4c91-aeb6-444015248771" xmlns:ns3="60a9899f-c0f4-42d5-b8fe-fa36383017ad" targetNamespace="http://schemas.microsoft.com/office/2006/metadata/properties" ma:root="true" ma:fieldsID="9a761666b6f75a1f3008e3f6c52cf2d6" ns2:_="" ns3:_="">
    <xsd:import namespace="e24fdb9c-f491-4c91-aeb6-444015248771"/>
    <xsd:import namespace="60a9899f-c0f4-42d5-b8fe-fa36383017a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4fdb9c-f491-4c91-aeb6-44401524877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Tagi obrazów" ma:readOnly="false" ma:fieldId="{5cf76f15-5ced-4ddc-b409-7134ff3c332f}" ma:taxonomyMulti="true" ma:sspId="05dcc702-d88d-424b-9783-987da5b9698f"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0a9899f-c0f4-42d5-b8fe-fa36383017a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99b28c4-6fc3-49ea-a8f6-10ce43273609}" ma:internalName="TaxCatchAll" ma:showField="CatchAllData" ma:web="60a9899f-c0f4-42d5-b8fe-fa36383017a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0a9899f-c0f4-42d5-b8fe-fa36383017ad" xsi:nil="true"/>
    <lcf76f155ced4ddcb4097134ff3c332f xmlns="e24fdb9c-f491-4c91-aeb6-44401524877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57D01D1-E502-4B0F-96FD-4CCAB6639E1D}">
  <ds:schemaRefs>
    <ds:schemaRef ds:uri="http://schemas.microsoft.com/sharepoint/v3/contenttype/forms"/>
  </ds:schemaRefs>
</ds:datastoreItem>
</file>

<file path=customXml/itemProps2.xml><?xml version="1.0" encoding="utf-8"?>
<ds:datastoreItem xmlns:ds="http://schemas.openxmlformats.org/officeDocument/2006/customXml" ds:itemID="{722A48C4-1B78-4A8C-9F83-AC0D687998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4fdb9c-f491-4c91-aeb6-444015248771"/>
    <ds:schemaRef ds:uri="60a9899f-c0f4-42d5-b8fe-fa36383017a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E869151-F791-43AD-B231-6268416569FF}">
  <ds:schemaRefs>
    <ds:schemaRef ds:uri="http://schemas.microsoft.com/office/2006/documentManagement/types"/>
    <ds:schemaRef ds:uri="http://schemas.microsoft.com/office/infopath/2007/PartnerControls"/>
    <ds:schemaRef ds:uri="http://www.w3.org/XML/1998/namespace"/>
    <ds:schemaRef ds:uri="http://schemas.microsoft.com/office/2006/metadata/properties"/>
    <ds:schemaRef ds:uri="http://purl.org/dc/elements/1.1/"/>
    <ds:schemaRef ds:uri="http://purl.org/dc/dcmitype/"/>
    <ds:schemaRef ds:uri="60a9899f-c0f4-42d5-b8fe-fa36383017ad"/>
    <ds:schemaRef ds:uri="e24fdb9c-f491-4c91-aeb6-444015248771"/>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I. BESS SUPPLY</vt:lpstr>
      <vt:lpstr>II. BESS LTSA</vt:lpstr>
      <vt:lpstr>Bid Evaluation Calculator</vt:lpstr>
      <vt:lpstr>'I. BESS SUPPLY'!Obszar_wydruku</vt:lpstr>
      <vt:lpstr>'II. BESS LTSA'!Obszar_wydruku</vt:lpstr>
    </vt:vector>
  </TitlesOfParts>
  <Manager/>
  <Company>Wento</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Bill of Quantity - price form</dc:subject>
  <dc:creator>Łukasz Fiedorowicz</dc:creator>
  <cp:keywords/>
  <dc:description/>
  <cp:lastModifiedBy>Olga Dziakowska</cp:lastModifiedBy>
  <cp:revision/>
  <dcterms:created xsi:type="dcterms:W3CDTF">2023-10-13T09:25:07Z</dcterms:created>
  <dcterms:modified xsi:type="dcterms:W3CDTF">2026-10-12T12:00:08Z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0x0101000433637140D1904B9732AF8F38CF352E</vt:lpwstr>
  </property>
  <property fmtid="{D5CDD505-2E9C-101B-9397-08002B2CF9AE}" pid="3" name="MediaServiceImageTags">
    <vt:lpwstr/>
  </property>
</Properties>
</file>