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2" windowWidth="13392" windowHeight="11760" activeTab="1"/>
  </bookViews>
  <sheets>
    <sheet name="Woda" sheetId="1" r:id="rId1"/>
    <sheet name="Kanalizacja" sheetId="2" r:id="rId2"/>
    <sheet name="Grzewcza" sheetId="3" r:id="rId3"/>
    <sheet name="Chłodu" sheetId="4" r:id="rId4"/>
    <sheet name="Wentylacja " sheetId="9" r:id="rId5"/>
    <sheet name="Wodna ppoż." sheetId="7" r:id="rId6"/>
    <sheet name="Klimakonwektory" sheetId="8" r:id="rId7"/>
  </sheets>
  <calcPr calcId="152511"/>
</workbook>
</file>

<file path=xl/calcChain.xml><?xml version="1.0" encoding="utf-8"?>
<calcChain xmlns="http://schemas.openxmlformats.org/spreadsheetml/2006/main">
  <c r="F36" i="2" l="1"/>
  <c r="F35" i="2"/>
  <c r="F87" i="2"/>
  <c r="F86" i="2"/>
  <c r="F24" i="2" l="1"/>
  <c r="F25" i="2"/>
  <c r="F26" i="1"/>
  <c r="F24" i="1"/>
  <c r="F13" i="7" l="1"/>
  <c r="F11" i="7"/>
  <c r="F10" i="7"/>
  <c r="F4" i="7"/>
  <c r="F39" i="2" l="1"/>
  <c r="F34" i="2"/>
  <c r="F29" i="2"/>
  <c r="F20" i="2"/>
  <c r="F18" i="2"/>
  <c r="F17" i="2"/>
  <c r="F16" i="2"/>
  <c r="F15" i="2"/>
  <c r="F14" i="2"/>
  <c r="F13" i="2"/>
  <c r="F12" i="2"/>
  <c r="F11" i="2"/>
  <c r="F9" i="2"/>
  <c r="F22" i="1" l="1"/>
  <c r="F28" i="1"/>
  <c r="F27" i="1"/>
  <c r="F21" i="1"/>
</calcChain>
</file>

<file path=xl/sharedStrings.xml><?xml version="1.0" encoding="utf-8"?>
<sst xmlns="http://schemas.openxmlformats.org/spreadsheetml/2006/main" count="2819" uniqueCount="979">
  <si>
    <t>szt.</t>
  </si>
  <si>
    <t>kpl.</t>
  </si>
  <si>
    <t>Lp.</t>
  </si>
  <si>
    <t>dn15</t>
  </si>
  <si>
    <t>zasuwa odcinająca</t>
  </si>
  <si>
    <t xml:space="preserve">zawór antyskażeniowy </t>
  </si>
  <si>
    <t>dn 40</t>
  </si>
  <si>
    <t xml:space="preserve">zasuwa odcinająca elektromagnetyczna </t>
  </si>
  <si>
    <t>dn40</t>
  </si>
  <si>
    <t>zawór odcinający kulowy</t>
  </si>
  <si>
    <t>dn 25</t>
  </si>
  <si>
    <t>JS 2,5-03 Smart+ dn15</t>
  </si>
  <si>
    <t>Apator</t>
  </si>
  <si>
    <t>EA dn 25</t>
  </si>
  <si>
    <t>zawór czerpalny ze złączką do węża zlokalizowany w skrzynce na poziomie podłoża</t>
  </si>
  <si>
    <t>zawór odcianjący ze spustem</t>
  </si>
  <si>
    <t>zawór czerpalny na elewacji</t>
  </si>
  <si>
    <t>wodomierz woda zimna</t>
  </si>
  <si>
    <t>JS 1,6-03 Smart +</t>
  </si>
  <si>
    <t>m</t>
  </si>
  <si>
    <t>KAN ULTRALINE AL</t>
  </si>
  <si>
    <t>25x2,5</t>
  </si>
  <si>
    <t>20x2,8</t>
  </si>
  <si>
    <t>16x2,2</t>
  </si>
  <si>
    <t>14x2</t>
  </si>
  <si>
    <t>50x6,9</t>
  </si>
  <si>
    <t>40x5,5</t>
  </si>
  <si>
    <t>32x4,4</t>
  </si>
  <si>
    <t>25x3,5</t>
  </si>
  <si>
    <t>40</t>
  </si>
  <si>
    <t>32</t>
  </si>
  <si>
    <t>25</t>
  </si>
  <si>
    <t>20</t>
  </si>
  <si>
    <t>15</t>
  </si>
  <si>
    <t>Rury</t>
  </si>
  <si>
    <t>Armatura</t>
  </si>
  <si>
    <t>Kan-Therm</t>
  </si>
  <si>
    <t>-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</si>
  <si>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</si>
  <si>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</si>
  <si>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</si>
  <si>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</si>
  <si>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</si>
  <si>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</si>
  <si>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</si>
  <si>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</si>
  <si>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</si>
  <si>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</si>
  <si>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</si>
  <si>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</si>
  <si>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</si>
  <si>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</si>
  <si>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</si>
  <si>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</si>
  <si>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</si>
  <si>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</si>
  <si>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MUFA</t>
  </si>
  <si>
    <t>15/15</t>
  </si>
  <si>
    <t>REDUKCJA</t>
  </si>
  <si>
    <t>32/25</t>
  </si>
  <si>
    <t>50/40</t>
  </si>
  <si>
    <t>40/32</t>
  </si>
  <si>
    <t>ŁĄCZNIK P</t>
  </si>
  <si>
    <t>16x2,2/14x2</t>
  </si>
  <si>
    <t>25x2,5/20x2,8</t>
  </si>
  <si>
    <t>25x2,5/16x2,2</t>
  </si>
  <si>
    <t>TULEJA</t>
  </si>
  <si>
    <t>14x2/14x2</t>
  </si>
  <si>
    <t>16x2,2/16x2,2</t>
  </si>
  <si>
    <t>20x2,8/20x2,8</t>
  </si>
  <si>
    <t>25x2,5/25x2,5</t>
  </si>
  <si>
    <t>ZŁĄCZ P GW</t>
  </si>
  <si>
    <t>16x2,2/15</t>
  </si>
  <si>
    <t>20x2,8/15</t>
  </si>
  <si>
    <t>ZŁĄCZ P GZ</t>
  </si>
  <si>
    <t>14x2/15</t>
  </si>
  <si>
    <t>25x2,5/20</t>
  </si>
  <si>
    <t>MUFA GW</t>
  </si>
  <si>
    <t>25x3,5/15</t>
  </si>
  <si>
    <t>25x3,5/20</t>
  </si>
  <si>
    <t>32x4,4/25</t>
  </si>
  <si>
    <t>40x5,5/32</t>
  </si>
  <si>
    <t>50x6,9/40</t>
  </si>
  <si>
    <t>MUFA GZ</t>
  </si>
  <si>
    <t>40/20</t>
  </si>
  <si>
    <t>ŁUK 90</t>
  </si>
  <si>
    <t>KOLANO 90 K</t>
  </si>
  <si>
    <t>25x3,5/25x3,5</t>
  </si>
  <si>
    <t>32x4,4/32x4,4</t>
  </si>
  <si>
    <t>40x5,5/40x5,5</t>
  </si>
  <si>
    <t>50x6,9/50x6,9</t>
  </si>
  <si>
    <t>ŁUK90</t>
  </si>
  <si>
    <t>50</t>
  </si>
  <si>
    <t>80</t>
  </si>
  <si>
    <t>REDUKCJA K</t>
  </si>
  <si>
    <t>40x5,5/32x4,4</t>
  </si>
  <si>
    <t>50x6,9/32x4,4</t>
  </si>
  <si>
    <t>REDUKCJA KAN</t>
  </si>
  <si>
    <t>25/20</t>
  </si>
  <si>
    <t>TRÓJNIK P</t>
  </si>
  <si>
    <t>14x2/14x2/14x2</t>
  </si>
  <si>
    <t>14x2/16x2,2/14x2</t>
  </si>
  <si>
    <t>16x2,2/14x2/14x2</t>
  </si>
  <si>
    <t>16x2,2/20x2,8/16x2,2</t>
  </si>
  <si>
    <t>20x2,8/20x2,8/20x2,8</t>
  </si>
  <si>
    <t>20x2,8/14x2/14x2</t>
  </si>
  <si>
    <t>25x2,5/25x2,5/25x2,5</t>
  </si>
  <si>
    <t>25x2,5/14x2/25x2,5</t>
  </si>
  <si>
    <t>25x2,5/20x2,8/16x2,2</t>
  </si>
  <si>
    <t>TRÓJNIK GW</t>
  </si>
  <si>
    <t>15/15/15</t>
  </si>
  <si>
    <t>20/15/20</t>
  </si>
  <si>
    <t>32/20/32</t>
  </si>
  <si>
    <t>32/40/32</t>
  </si>
  <si>
    <t>40/32/40</t>
  </si>
  <si>
    <t>80/50/80</t>
  </si>
  <si>
    <t>TRÓJNIK K</t>
  </si>
  <si>
    <t>25x3,5/20x2,8/25x3,5</t>
  </si>
  <si>
    <t>40x5,5/25x3,5/40x5,5</t>
  </si>
  <si>
    <t>40x5,5/40x5,5/40x5,5</t>
  </si>
  <si>
    <t>50x6,9/25x3,5/50x6,9</t>
  </si>
  <si>
    <t>50x6,9/40x5,5/50x6,9</t>
  </si>
  <si>
    <t>50x6,9/50x6,9/50x6,9</t>
  </si>
  <si>
    <t>32x4,4/20x2,8/32x4,4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</si>
  <si>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</si>
  <si>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</si>
  <si>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</si>
  <si>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</si>
  <si>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</si>
  <si>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</si>
  <si>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</si>
  <si>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</si>
  <si>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</si>
  <si>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</si>
  <si>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</si>
  <si>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</si>
  <si>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</si>
  <si>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</si>
  <si>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</si>
  <si>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</si>
  <si>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</si>
  <si>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</si>
  <si>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</si>
  <si>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</si>
  <si>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</si>
  <si>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</si>
  <si>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</si>
  <si>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</si>
  <si>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</si>
  <si>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</si>
  <si>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</si>
  <si>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</si>
  <si>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</si>
  <si>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</si>
  <si>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</si>
  <si>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</si>
  <si>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</si>
  <si>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</si>
  <si>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</si>
  <si>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</si>
  <si>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</si>
  <si>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</si>
  <si>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</si>
  <si>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</si>
  <si>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</si>
  <si>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</si>
  <si>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</si>
  <si>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</si>
  <si>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</si>
  <si>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</si>
  <si>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</si>
  <si>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</si>
  <si>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</si>
  <si>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</si>
  <si>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</si>
  <si>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</si>
  <si>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</si>
  <si>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</si>
  <si>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</si>
  <si>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dn 20</t>
  </si>
  <si>
    <t>zawór cyrkulacyjny</t>
  </si>
  <si>
    <t>ALWA KOMBI 4 50-60 dn15</t>
  </si>
  <si>
    <t>Honeywell</t>
  </si>
  <si>
    <t>Kształtki</t>
  </si>
  <si>
    <t>Rodzaj</t>
  </si>
  <si>
    <t>Typ/wymiar</t>
  </si>
  <si>
    <t>Producent</t>
  </si>
  <si>
    <t>Obmiar</t>
  </si>
  <si>
    <t>Ilość</t>
  </si>
  <si>
    <t>Zestawienie materiałów - instalacja wody</t>
  </si>
  <si>
    <t>Kable grzewcze</t>
  </si>
  <si>
    <t>Pipeguard-10</t>
  </si>
  <si>
    <t>Devi</t>
  </si>
  <si>
    <t>KANALIZACJA SANITARNA</t>
  </si>
  <si>
    <t>studzienka schładzająca z pompą zatapialną</t>
  </si>
  <si>
    <t>Drain TMW 32/8-10 m</t>
  </si>
  <si>
    <t>Wilo</t>
  </si>
  <si>
    <t>wpust z przepompowią</t>
  </si>
  <si>
    <t>Minilift S</t>
  </si>
  <si>
    <t>Kessel</t>
  </si>
  <si>
    <t>wpust żeliwny</t>
  </si>
  <si>
    <t>wpust podłogowy</t>
  </si>
  <si>
    <t>wpust pogłodowy śmietnikowy</t>
  </si>
  <si>
    <t>wpust podłogowy (WC)</t>
  </si>
  <si>
    <t>rura żeliwna</t>
  </si>
  <si>
    <t>d=100</t>
  </si>
  <si>
    <t>rura PEHD</t>
  </si>
  <si>
    <t>rura PP</t>
  </si>
  <si>
    <t>d=32</t>
  </si>
  <si>
    <t>d=40</t>
  </si>
  <si>
    <t>rura PP-HT</t>
  </si>
  <si>
    <t>d=50</t>
  </si>
  <si>
    <t>d=75</t>
  </si>
  <si>
    <t>d=110</t>
  </si>
  <si>
    <t>rura PVC-U</t>
  </si>
  <si>
    <t>d=160</t>
  </si>
  <si>
    <t>rewizja</t>
  </si>
  <si>
    <t>kabel grzewczy</t>
  </si>
  <si>
    <t>wywiewka kanalizacyjna</t>
  </si>
  <si>
    <t>ODWODNIENIE</t>
  </si>
  <si>
    <t>separator koalescencyjny PEHD z osadnikiem i komorą pomp</t>
  </si>
  <si>
    <t>Biosep-OP-KP 1,5/150</t>
  </si>
  <si>
    <t>Biocent</t>
  </si>
  <si>
    <t xml:space="preserve">przepompowania wody deszczowej z odwodnienia liniowego </t>
  </si>
  <si>
    <t>2x pompa Drain TS 40/14 (pompa główna+rezerwa)</t>
  </si>
  <si>
    <t>odwodnienie liniowe garażu</t>
  </si>
  <si>
    <t>Faserfix Park 100 typ 60 z rusztem kratowym GUGI MW 15/25, B125</t>
  </si>
  <si>
    <t>Hauraton</t>
  </si>
  <si>
    <t>odwodnienie liniowe</t>
  </si>
  <si>
    <t>Faserfix KS200 z rusztem żeliwnym prętowym D400</t>
  </si>
  <si>
    <t>wpust terenowy</t>
  </si>
  <si>
    <t>wpust tarasowy</t>
  </si>
  <si>
    <t xml:space="preserve">rura PEHD </t>
  </si>
  <si>
    <t>ODWODNIENIE DACHU</t>
  </si>
  <si>
    <t>wpust dachowy z kołnierzem</t>
  </si>
  <si>
    <t>d56 DAF</t>
  </si>
  <si>
    <t>Geberit Pluvia</t>
  </si>
  <si>
    <t>pierścień ochronny od żwiru 8/16</t>
  </si>
  <si>
    <t>zestaw uzupełniający tarasowy lekki</t>
  </si>
  <si>
    <t>podgrzewacz wpustu</t>
  </si>
  <si>
    <t>typ 7 d56</t>
  </si>
  <si>
    <t>rura PE</t>
  </si>
  <si>
    <t>d=56</t>
  </si>
  <si>
    <t>Kolano PE d40/45st.</t>
  </si>
  <si>
    <t>Kolano PE d40/90st.</t>
  </si>
  <si>
    <t>Kielich kompensacyjny PE d40</t>
  </si>
  <si>
    <t>Elektromufa PE d40</t>
  </si>
  <si>
    <t>Kolano PE d50/45st.</t>
  </si>
  <si>
    <t>Kolano PE d50/90st.</t>
  </si>
  <si>
    <t>Trójnik PE skośny 45st. d50/50</t>
  </si>
  <si>
    <t>Zwężka niesymetryczna PE d50/40</t>
  </si>
  <si>
    <t>Zwężka symetryczna PE d50/40</t>
  </si>
  <si>
    <t>Kielich kompensacyjny PE d50</t>
  </si>
  <si>
    <t>Kompletna zaślepka PE d50</t>
  </si>
  <si>
    <t>Elektromufa PE d50</t>
  </si>
  <si>
    <t>Zwężka symetryczna PE d56/40</t>
  </si>
  <si>
    <t>Zwężka symetryczna PE d56/50</t>
  </si>
  <si>
    <t>Zwężka niesymetryczna PE d56/50</t>
  </si>
  <si>
    <t>Elektromufa PE d56</t>
  </si>
  <si>
    <t>Elementy mocujące</t>
  </si>
  <si>
    <t>Regulowany uchwyt rurowy d40 1/2"</t>
  </si>
  <si>
    <t>Regulowany uchwyt rurowy d40 M10</t>
  </si>
  <si>
    <t>Opaska elektrozgrzewalna PE d50</t>
  </si>
  <si>
    <t>Regulowany uchwyt rurowy d50 1/2"</t>
  </si>
  <si>
    <t>Regulowany uchwyt rurowy d50 M10</t>
  </si>
  <si>
    <t>Uchwyt rurowy Geberit Pluvia d50</t>
  </si>
  <si>
    <t>Płytka montażowa 1/2"</t>
  </si>
  <si>
    <t>Pręt gwintowany M10/0.5m</t>
  </si>
  <si>
    <t>Płytka montażowa M10</t>
  </si>
  <si>
    <t>Podwieszenie profila montażowego Pluvia</t>
  </si>
  <si>
    <t>Profil montażowy Pluvia</t>
  </si>
  <si>
    <t>EIement łączący profile montażowe Pluvia</t>
  </si>
  <si>
    <t>Klin montażowy Pluvia</t>
  </si>
  <si>
    <t>Opaska elektrozgrzewalna PE d56</t>
  </si>
  <si>
    <t>Uchwyt rurowy Geberit Pluvia d56</t>
  </si>
  <si>
    <t>Zestawienie materiałów - instalacja kanalizacji</t>
  </si>
  <si>
    <t/>
  </si>
  <si>
    <t>Kan-therm</t>
  </si>
  <si>
    <t>SOCLA</t>
  </si>
  <si>
    <t>DANFOSS</t>
  </si>
  <si>
    <t>KAMSTRUP</t>
  </si>
  <si>
    <t>HERZ</t>
  </si>
  <si>
    <t>Filtr Y222P</t>
  </si>
  <si>
    <t>Ciepłomierz M403-0.6</t>
  </si>
  <si>
    <t>Zawór odcinający</t>
  </si>
  <si>
    <t>Zawór regulacyjny 1 4017 0X</t>
  </si>
  <si>
    <t>Zawór regulacyjny 1 4017 11</t>
  </si>
  <si>
    <t>Zawór równoważący AB-QM LF IV</t>
  </si>
  <si>
    <t>20/20</t>
  </si>
  <si>
    <t>20/15</t>
  </si>
  <si>
    <t>ŚRUB PRZYŁ</t>
  </si>
  <si>
    <t>14x2/20</t>
  </si>
  <si>
    <t>20/25/20</t>
  </si>
  <si>
    <t>20/20/20</t>
  </si>
  <si>
    <t>20/15/15</t>
  </si>
  <si>
    <t>25/15/25</t>
  </si>
  <si>
    <t>25/20/20</t>
  </si>
  <si>
    <t>32/25/32</t>
  </si>
  <si>
    <t>40/25/40</t>
  </si>
  <si>
    <t>50/20/50</t>
  </si>
  <si>
    <t>50/25/50</t>
  </si>
  <si>
    <t>Zestawienie materiałów - instalacja chłodu</t>
  </si>
  <si>
    <t>125</t>
  </si>
  <si>
    <t>100</t>
  </si>
  <si>
    <t>65</t>
  </si>
  <si>
    <t>Zawór równoważący AB-QM IV</t>
  </si>
  <si>
    <t>Ciepłomierz M403-1.5</t>
  </si>
  <si>
    <t>Ciepłomierz M403-2.5</t>
  </si>
  <si>
    <t>Ciepłomierz M403-3.5</t>
  </si>
  <si>
    <t>Ciepłomierz M403-6</t>
  </si>
  <si>
    <t>KOŁNIERZ</t>
  </si>
  <si>
    <t>32/32</t>
  </si>
  <si>
    <t>25/25</t>
  </si>
  <si>
    <t>50/32</t>
  </si>
  <si>
    <t>32/20</t>
  </si>
  <si>
    <t>32/15</t>
  </si>
  <si>
    <t>65/50</t>
  </si>
  <si>
    <t>80/65</t>
  </si>
  <si>
    <t>100/80</t>
  </si>
  <si>
    <t>125/100</t>
  </si>
  <si>
    <t>KOLANO 90 GW</t>
  </si>
  <si>
    <t>125/125</t>
  </si>
  <si>
    <t>25/32/25</t>
  </si>
  <si>
    <t>25/25/25</t>
  </si>
  <si>
    <t>32/32/32</t>
  </si>
  <si>
    <t>40/20/40</t>
  </si>
  <si>
    <t>40/50/40</t>
  </si>
  <si>
    <t>50/32/50</t>
  </si>
  <si>
    <t>50/65/50</t>
  </si>
  <si>
    <t>65/40/65</t>
  </si>
  <si>
    <t>65/50/65</t>
  </si>
  <si>
    <t>80/65/80</t>
  </si>
  <si>
    <t>100/65/100</t>
  </si>
  <si>
    <t>125/80/125</t>
  </si>
  <si>
    <t>Zestawienie materiałów - instalacja wodna ppoż.</t>
  </si>
  <si>
    <t>Zestaw hydroforowy ZH1</t>
  </si>
  <si>
    <t>COR-2 Helix VF 606/S.C.-FFS</t>
  </si>
  <si>
    <t>Hydrant HP25</t>
  </si>
  <si>
    <t>HP25</t>
  </si>
  <si>
    <t>Hydrant HP33</t>
  </si>
  <si>
    <t>HP33</t>
  </si>
  <si>
    <t xml:space="preserve">zawór odcinający elektromagnetyczny </t>
  </si>
  <si>
    <t>dn 80</t>
  </si>
  <si>
    <t>EA dn 80</t>
  </si>
  <si>
    <t>rura stalowa ocynkowana</t>
  </si>
  <si>
    <t>dn 50</t>
  </si>
  <si>
    <t>dn 32</t>
  </si>
  <si>
    <t>dn 15</t>
  </si>
  <si>
    <t>kable grzewcze</t>
  </si>
  <si>
    <t>Przewody wentylacyjne z blachy stalowej, kołowe typ S [Spiro] do 100 mm:</t>
  </si>
  <si>
    <t>12.776 m2</t>
  </si>
  <si>
    <t>Przewody wentylacyjne z blachy stalowej, kołowe typ S [Spiro] do 200 mm:</t>
  </si>
  <si>
    <t>300.615 m2</t>
  </si>
  <si>
    <t>Przewody wentylacyjne z blachy stalowej, kołowe typ S [Spiro] do 315 mm:</t>
  </si>
  <si>
    <t>129.618 m2</t>
  </si>
  <si>
    <t>Kształtki wentylacyjne z blachy stalowej, kołowe typ S [Spiro] do 100 mm:</t>
  </si>
  <si>
    <t>3.241 m2</t>
  </si>
  <si>
    <t>Kształtki wentylacyjne z blachy stalowej, kołowe typ S [Spiro] do 200 mm:</t>
  </si>
  <si>
    <t>85.78 m2</t>
  </si>
  <si>
    <t>Kształtki wentylacyjne z blachy stalowej, kołowe typ S [Spiro] do 315 mm:</t>
  </si>
  <si>
    <t>39.472 m2</t>
  </si>
  <si>
    <t>Kształtki wentylacyjne z blachy stalowej, kołowe typ S [Spiro] do 630 mm:</t>
  </si>
  <si>
    <t>1.92 m2</t>
  </si>
  <si>
    <t>Przewody wentylacyjne z blachy stalowej, prostokątne typ A do 1000 mm:</t>
  </si>
  <si>
    <t>51.237 m2</t>
  </si>
  <si>
    <t>Przewody wentylacyjne z blachy stalowej, prostokątne typ A do 1400 mm:</t>
  </si>
  <si>
    <t>40.944 m2</t>
  </si>
  <si>
    <t>Przewody wentylacyjne z blachy stalowej, prostokątne typ A do 1800 mm:</t>
  </si>
  <si>
    <t>95.075 m2</t>
  </si>
  <si>
    <t>Przewody wentylacyjne z blachy stalowej, prostokątne typ A do 4400 mm:</t>
  </si>
  <si>
    <t>119.854 m2</t>
  </si>
  <si>
    <t>Przewody wentylacyjne z blachy stalowej, prostokątne typ A do 8000 mm:</t>
  </si>
  <si>
    <t>6.308 m2</t>
  </si>
  <si>
    <t>Kształtki wentylacyjne z blachy stalowej, prostokątne typ A do 1000 mm:</t>
  </si>
  <si>
    <t>20.737 m2</t>
  </si>
  <si>
    <t>Kształtki wentylacyjne z blachy stalowej, prostokątne typ A do 1400 mm:</t>
  </si>
  <si>
    <t>26.842 m2</t>
  </si>
  <si>
    <t>Kształtki wentylacyjne z blachy stalowej, prostokątne typ A do 1800 mm:</t>
  </si>
  <si>
    <t>32.301 m2</t>
  </si>
  <si>
    <t>Kształtki wentylacyjne z blachy stalowej, prostokątne typ A do 4400 mm:</t>
  </si>
  <si>
    <t>86.545 m2</t>
  </si>
  <si>
    <t>Kształtki wentylacyjne z blachy stalowej, prostokątne typ A do 8000 mm:</t>
  </si>
  <si>
    <t>43.336 m2</t>
  </si>
  <si>
    <t>ELEMENTY Z PROJEKTU nieujęte w powyższym sumowaniu</t>
  </si>
  <si>
    <t>Oznaczenie</t>
  </si>
  <si>
    <t>Opis elementu</t>
  </si>
  <si>
    <t>Szt.</t>
  </si>
  <si>
    <t>m2</t>
  </si>
  <si>
    <t>Uwagi</t>
  </si>
  <si>
    <t>FLAKT Bovent Nawiewniki :</t>
  </si>
  <si>
    <t>N1- 28</t>
  </si>
  <si>
    <t xml:space="preserve"> </t>
  </si>
  <si>
    <t xml:space="preserve">prod.FLAKT Bovent </t>
  </si>
  <si>
    <t>N1- 33</t>
  </si>
  <si>
    <t>N1- 34</t>
  </si>
  <si>
    <t>N1- 45</t>
  </si>
  <si>
    <t>Tłumik prosty BDER-30-025-060</t>
  </si>
  <si>
    <t>N1- 47</t>
  </si>
  <si>
    <t>Tłumik prosty BDER-30-016-060</t>
  </si>
  <si>
    <t>N1- 50</t>
  </si>
  <si>
    <t>Tłumik prosty BDER-30-020-060</t>
  </si>
  <si>
    <t>N1- 76</t>
  </si>
  <si>
    <t>Zawór nawiewny KE 160 KKK</t>
  </si>
  <si>
    <t>N1- 77</t>
  </si>
  <si>
    <t>Zawór nawiewny KE 125 KKK</t>
  </si>
  <si>
    <t>N1- 79</t>
  </si>
  <si>
    <t>Zawór nawiewny KE 100 KKK</t>
  </si>
  <si>
    <t>N1- 96</t>
  </si>
  <si>
    <t>Regulator wydajności RWPA-0 630-500-A-L</t>
  </si>
  <si>
    <t>N1- 141</t>
  </si>
  <si>
    <t>N1- 142</t>
  </si>
  <si>
    <t>Tłumik prosty BDER-30-012-060</t>
  </si>
  <si>
    <t>N1- 191</t>
  </si>
  <si>
    <t>Nawiewnik  PWKH-20-60-0-RAL9010-0-0</t>
  </si>
  <si>
    <t>W1- 15</t>
  </si>
  <si>
    <t>W1- 19</t>
  </si>
  <si>
    <t>W1- 25</t>
  </si>
  <si>
    <t>W1- 26</t>
  </si>
  <si>
    <t>W1- 31</t>
  </si>
  <si>
    <t>W1- 32</t>
  </si>
  <si>
    <t>W1- 34</t>
  </si>
  <si>
    <t>Nawiewnik  PWKH-20-50-0-RAL9010-0-0</t>
  </si>
  <si>
    <t>W1- 36</t>
  </si>
  <si>
    <t>W1- 43</t>
  </si>
  <si>
    <t>W1- 45</t>
  </si>
  <si>
    <t>W1- 97</t>
  </si>
  <si>
    <t>Zawór wywiewny KK 125 KKL</t>
  </si>
  <si>
    <t>W1- 98</t>
  </si>
  <si>
    <t>Zawór wywiewny KK 100 KKL</t>
  </si>
  <si>
    <t>W1- 99</t>
  </si>
  <si>
    <t>Zawór wywiewny KK 160 KKL</t>
  </si>
  <si>
    <t>W1- 103</t>
  </si>
  <si>
    <t>Klapa przeciwpożarowa odcinająca ETCE-0125-03-2</t>
  </si>
  <si>
    <t>WC- 14</t>
  </si>
  <si>
    <t>WC- 15</t>
  </si>
  <si>
    <t>WD- 11</t>
  </si>
  <si>
    <t>Tłumik prosty BDER-30-010-030</t>
  </si>
  <si>
    <t>WKS- 6</t>
  </si>
  <si>
    <t>WP- 15</t>
  </si>
  <si>
    <t>WP- 35</t>
  </si>
  <si>
    <t>WPG- 5</t>
  </si>
  <si>
    <t>WPS- 5</t>
  </si>
  <si>
    <t>WPW- 6</t>
  </si>
  <si>
    <t>WR- 2</t>
  </si>
  <si>
    <t>LOXIMIDE nawiewniki,kratki,regulatory :</t>
  </si>
  <si>
    <t>K- 1</t>
  </si>
  <si>
    <t>Nawiewnik liniowy  KL-V-1-1500-A-PB-125-S-0-0-RAL9010</t>
  </si>
  <si>
    <t xml:space="preserve">prod.Loximide </t>
  </si>
  <si>
    <t>N1- 384</t>
  </si>
  <si>
    <t>MERCOR Klapy, urządzenia przeciwpożarowe :</t>
  </si>
  <si>
    <t>N1- 279</t>
  </si>
  <si>
    <t>Klapa przeciwpożarowa mcr FID PRO/S/ DIA 160/[BLF230-T]/NY</t>
  </si>
  <si>
    <t xml:space="preserve">prod.MERCOR </t>
  </si>
  <si>
    <t>N1- 280</t>
  </si>
  <si>
    <t>Klapa przeciwpożarowa mcr FID PRO/S/ DIA 250/[BLF230-T]/NY</t>
  </si>
  <si>
    <t>N1- 281</t>
  </si>
  <si>
    <t>Klapa przeciwpożarowa mcr FID PRO/S/ DIA 125/[BLF230-T]/NY</t>
  </si>
  <si>
    <t>N1- 313</t>
  </si>
  <si>
    <t>Klapa przeciwpożarowa mcr FID PRO/S/ DIA 100/[BLF230-T]/NY</t>
  </si>
  <si>
    <t>N1- 353</t>
  </si>
  <si>
    <t>Klapa przeciwpożarowa mcr FID S/S/P 700x250/[BF230-T]</t>
  </si>
  <si>
    <t>N1- 354</t>
  </si>
  <si>
    <t>Klapa przeciwpożarowa mcr FID S/S/P 600x250/[BF230-T]</t>
  </si>
  <si>
    <t>N1- 429</t>
  </si>
  <si>
    <t>Klapa przeciwpożarowa mcr FID S/S/P 500x250/[BF230-T]</t>
  </si>
  <si>
    <t>W1- 229</t>
  </si>
  <si>
    <t>Klapa przeciwpożarowa mcr FID PRO/S/ DIA 200/[BLF230-T]/NY</t>
  </si>
  <si>
    <t>W1- 230</t>
  </si>
  <si>
    <t>W1- 295</t>
  </si>
  <si>
    <t>W1- 296</t>
  </si>
  <si>
    <t>W1- 297</t>
  </si>
  <si>
    <t>WA- 1</t>
  </si>
  <si>
    <t>Klapa przeciwpożarowa mcr FID S/S/P 500x300/[BF230-T]</t>
  </si>
  <si>
    <t>WC- 25</t>
  </si>
  <si>
    <t>WC- 26</t>
  </si>
  <si>
    <t>WCO- 1</t>
  </si>
  <si>
    <t>Klapa przeciwpożarowa mcr FID PRO/S/ DIA 315/[BLF230-T]/NY</t>
  </si>
  <si>
    <t>WCO- 6</t>
  </si>
  <si>
    <t>Klapa przeciwpożarowa mcr FID PRO/S/ DIA 200/[BLF24-T]/MU</t>
  </si>
  <si>
    <t>WD- 7</t>
  </si>
  <si>
    <t>WD- 8</t>
  </si>
  <si>
    <t>WG- 69</t>
  </si>
  <si>
    <t>Klapa przeciwpożarowa mcr FID S/S/P 450x400/[BF230-T]</t>
  </si>
  <si>
    <t>WKS- 3</t>
  </si>
  <si>
    <t>WKS- 4</t>
  </si>
  <si>
    <t>WP- 27</t>
  </si>
  <si>
    <t>WPG- 3</t>
  </si>
  <si>
    <t>WPP- 3</t>
  </si>
  <si>
    <t>WPS- 3</t>
  </si>
  <si>
    <t>WPW- 1</t>
  </si>
  <si>
    <t>WPW- 2</t>
  </si>
  <si>
    <t>WR- 6</t>
  </si>
  <si>
    <t>WS- 6</t>
  </si>
  <si>
    <t>WS- 7</t>
  </si>
  <si>
    <t>RDJ Klima Kratki i nawiewniki :</t>
  </si>
  <si>
    <t>WG- 66</t>
  </si>
  <si>
    <t>Kratka do prz.prostokątnych KSH-al-P-400x250</t>
  </si>
  <si>
    <t xml:space="preserve">prod.RDJ Klima </t>
  </si>
  <si>
    <t>WG- 67</t>
  </si>
  <si>
    <t>Kratka do prz.prostokątnych KSH-al-P-500x200</t>
  </si>
  <si>
    <t>ALNOR kanały okrągłe :</t>
  </si>
  <si>
    <t>K- 2</t>
  </si>
  <si>
    <t>Przewód elastyczny AE-SN-125 351</t>
  </si>
  <si>
    <t xml:space="preserve">prod.ALNOR </t>
  </si>
  <si>
    <t>K- 4</t>
  </si>
  <si>
    <t>Przewód elastyczny AE-SN-125 337</t>
  </si>
  <si>
    <t>K- 8</t>
  </si>
  <si>
    <t>Króciec ILPRL-160</t>
  </si>
  <si>
    <t>K- 9</t>
  </si>
  <si>
    <t>Króciec ILPRL-125</t>
  </si>
  <si>
    <t>K- 13</t>
  </si>
  <si>
    <t>Przewód elastyczny AE-SN-125 734</t>
  </si>
  <si>
    <t>K- 14</t>
  </si>
  <si>
    <t>Przewód elastyczny AE-SN-125 1710</t>
  </si>
  <si>
    <t>K- 15</t>
  </si>
  <si>
    <t>Przewód elastyczny AE-SN-125 1555</t>
  </si>
  <si>
    <t>N1- 19</t>
  </si>
  <si>
    <t>Przepustnica regulacyjna DART-C-160</t>
  </si>
  <si>
    <t>N1- 23</t>
  </si>
  <si>
    <t>Przewód elastyczny AE-SN-160 1222</t>
  </si>
  <si>
    <t>N1- 29</t>
  </si>
  <si>
    <t>Przewód elastyczny AE-SN-160 1898</t>
  </si>
  <si>
    <t>N1- 40</t>
  </si>
  <si>
    <t>Przewód elastyczny AE-SN-160 1297</t>
  </si>
  <si>
    <t>N1- 69</t>
  </si>
  <si>
    <t>Przewód elastyczny AE-SN-160 1088</t>
  </si>
  <si>
    <t>N1- 81</t>
  </si>
  <si>
    <t>Przewód elastyczny AE-SN-160 1147</t>
  </si>
  <si>
    <t>N1- 93</t>
  </si>
  <si>
    <t>Przewód elastyczny AE-SN-160 1350</t>
  </si>
  <si>
    <t>N1- 99</t>
  </si>
  <si>
    <t>Przewód elastyczny AE-SN-160 1593</t>
  </si>
  <si>
    <t>N1- 107</t>
  </si>
  <si>
    <t>Przewód elastyczny AE-SN-160 1504</t>
  </si>
  <si>
    <t>N1- 111</t>
  </si>
  <si>
    <t>Przewód elastyczny AE-SN-160 1400</t>
  </si>
  <si>
    <t>N1- 114</t>
  </si>
  <si>
    <t>Przewód elastyczny AE-SN-160 1243</t>
  </si>
  <si>
    <t>N1- 124</t>
  </si>
  <si>
    <t>Przewód elastyczny AE-SN-160 1168</t>
  </si>
  <si>
    <t>N1- 126</t>
  </si>
  <si>
    <t>Przewód elastyczny AE-SN-160 1394</t>
  </si>
  <si>
    <t>N1- 128</t>
  </si>
  <si>
    <t>Przewód elastyczny AE-SN-160 1188</t>
  </si>
  <si>
    <t>N1- 135</t>
  </si>
  <si>
    <t>Przewód elastyczny AE-SN-160 1248</t>
  </si>
  <si>
    <t>N1- 137</t>
  </si>
  <si>
    <t>Przepustnica regulacyjna DART-C-125</t>
  </si>
  <si>
    <t>N1- 138</t>
  </si>
  <si>
    <t>Przewód elastyczny AE-SN-160 1446</t>
  </si>
  <si>
    <t>N1- 140</t>
  </si>
  <si>
    <t>Przewód elastyczny AE-SN-125 1385</t>
  </si>
  <si>
    <t>N1- 146</t>
  </si>
  <si>
    <t>Przewód elastyczny AE-SN-125 1239</t>
  </si>
  <si>
    <t>N1- 169</t>
  </si>
  <si>
    <t>Przewód elastyczny AE-SN-160 1955</t>
  </si>
  <si>
    <t>N1- 174</t>
  </si>
  <si>
    <t>Przewód elastyczny AE-SN-160 1195</t>
  </si>
  <si>
    <t>N1- 176</t>
  </si>
  <si>
    <t>Przewód elastyczny AE-SN-160 1275</t>
  </si>
  <si>
    <t>N1- 180</t>
  </si>
  <si>
    <t>Przepustnica regulacyjna DART-C-100</t>
  </si>
  <si>
    <t>N1- 184</t>
  </si>
  <si>
    <t>Przewód elastyczny AE-SN-125 1814</t>
  </si>
  <si>
    <t>N1- 185</t>
  </si>
  <si>
    <t>Przewód elastyczny AE-SN-100 962</t>
  </si>
  <si>
    <t>N1- 186</t>
  </si>
  <si>
    <t>Przewód elastyczny AE-SN-100 1072</t>
  </si>
  <si>
    <t>N1- 190</t>
  </si>
  <si>
    <t>Przewód elastyczny AE-SN-125 1160</t>
  </si>
  <si>
    <t>N1- 193</t>
  </si>
  <si>
    <t>Przepustnica regulacyjna DART-C-200</t>
  </si>
  <si>
    <t>N1- 194</t>
  </si>
  <si>
    <t>Przewód elastyczny AE-SN-200 1217</t>
  </si>
  <si>
    <t>N1- 197</t>
  </si>
  <si>
    <t>Przewód elastyczny AE-SN-200 1583</t>
  </si>
  <si>
    <t>N1- 198</t>
  </si>
  <si>
    <t>Przewód elastyczny AE-SN-200 1804</t>
  </si>
  <si>
    <t>N1- 205</t>
  </si>
  <si>
    <t>Przewód elastyczny AE-SN-100 932</t>
  </si>
  <si>
    <t>N1- 208</t>
  </si>
  <si>
    <t>Przewód elastyczny AE-SN-160 1711</t>
  </si>
  <si>
    <t>N1- 210</t>
  </si>
  <si>
    <t>Przewód elastyczny AE-SN-125 1270</t>
  </si>
  <si>
    <t>N1- 216</t>
  </si>
  <si>
    <t>Przepustnica regulacyjna DARL-C-160</t>
  </si>
  <si>
    <t>N1- 224</t>
  </si>
  <si>
    <t>Przewód elastyczny AE-SN-125 1508</t>
  </si>
  <si>
    <t>N1- 228</t>
  </si>
  <si>
    <t>Przewód elastyczny AE-SN-125 1314</t>
  </si>
  <si>
    <t>N1- 233</t>
  </si>
  <si>
    <t>Przewód elastyczny AE-SN-160 1225</t>
  </si>
  <si>
    <t>N1- 236</t>
  </si>
  <si>
    <t>Przewód elastyczny AE-SN-160 1569</t>
  </si>
  <si>
    <t>N1- 238</t>
  </si>
  <si>
    <t>Przewód elastyczny AE-SN-125 1115</t>
  </si>
  <si>
    <t>N1- 240</t>
  </si>
  <si>
    <t>Przewód elastyczny AE-SN-125 1348</t>
  </si>
  <si>
    <t>N1- 245</t>
  </si>
  <si>
    <t>Przewód elastyczny AE-SN-160 1132</t>
  </si>
  <si>
    <t>N1- 249</t>
  </si>
  <si>
    <t>Przewód elastyczny AE-SN-160 1299</t>
  </si>
  <si>
    <t>N1- 251</t>
  </si>
  <si>
    <t>Przewód elastyczny AE-SN-160 1970</t>
  </si>
  <si>
    <t>N1- 264</t>
  </si>
  <si>
    <t>Przewód elastyczny AE-SN-125 946</t>
  </si>
  <si>
    <t>N1- 274</t>
  </si>
  <si>
    <t>Przewód elastyczny AE-SN-160 1264</t>
  </si>
  <si>
    <t>N1- 275</t>
  </si>
  <si>
    <t>Przewód elastyczny AE-SN-160 1378</t>
  </si>
  <si>
    <t>N1- 278</t>
  </si>
  <si>
    <t>Przewód elastyczny AE-SN-160 1679</t>
  </si>
  <si>
    <t>N1- 283</t>
  </si>
  <si>
    <t>Przepustnica regulacyjna DARL-C-125</t>
  </si>
  <si>
    <t>N1- 310</t>
  </si>
  <si>
    <t>Przepustnica regulacyjna DARL-C-100</t>
  </si>
  <si>
    <t>N1- 314</t>
  </si>
  <si>
    <t>Przewód elastyczny AE-SN-100 1124</t>
  </si>
  <si>
    <t>N1- 315</t>
  </si>
  <si>
    <t>Przewód elastyczny AE-SN-160 996</t>
  </si>
  <si>
    <t>N1- 323</t>
  </si>
  <si>
    <t>Przewód elastyczny AE-SN-160 2135</t>
  </si>
  <si>
    <t>N1- 326</t>
  </si>
  <si>
    <t>Przewód elastyczny AE-SN-100 975</t>
  </si>
  <si>
    <t>N1- 330</t>
  </si>
  <si>
    <t>Przewód elastyczny AE-SN-125 1358</t>
  </si>
  <si>
    <t>N1- 351</t>
  </si>
  <si>
    <t>Przewód elastyczny AE-SN-160 1284</t>
  </si>
  <si>
    <t>N1- 372</t>
  </si>
  <si>
    <t>Przewód elastyczny AE-SN-160 1096</t>
  </si>
  <si>
    <t>N1- 376</t>
  </si>
  <si>
    <t>Przewód elastyczny AE-SN-160 1117</t>
  </si>
  <si>
    <t>N1- 377</t>
  </si>
  <si>
    <t>Przewód elastyczny AE-SN-160 1410</t>
  </si>
  <si>
    <t>N1- 383</t>
  </si>
  <si>
    <t>Przewód elastyczny AE-SN-160 1577</t>
  </si>
  <si>
    <t>N1- 387</t>
  </si>
  <si>
    <t>Przewód elastyczny AE-SN-125 1418</t>
  </si>
  <si>
    <t>N1- 388</t>
  </si>
  <si>
    <t>Przewód elastyczny AE-SN-125 1336</t>
  </si>
  <si>
    <t>N1- 389</t>
  </si>
  <si>
    <t>Przewód elastyczny AE-SN-125 820</t>
  </si>
  <si>
    <t>N1- 390</t>
  </si>
  <si>
    <t>Przewód elastyczny AE-SN-125 1880</t>
  </si>
  <si>
    <t>N1- 392</t>
  </si>
  <si>
    <t>Przewód elastyczny AE-SN-125 1491</t>
  </si>
  <si>
    <t>N1- 393</t>
  </si>
  <si>
    <t>Przewód elastyczny AE-SN-125 1051</t>
  </si>
  <si>
    <t>N1- 396</t>
  </si>
  <si>
    <t>Przewód elastyczny AE-SN-125 1307</t>
  </si>
  <si>
    <t>N1- 397</t>
  </si>
  <si>
    <t>Przewód elastyczny AE-SN-125 1628</t>
  </si>
  <si>
    <t>N1- 398</t>
  </si>
  <si>
    <t>Przewód elastyczny AE-SN-125 1265</t>
  </si>
  <si>
    <t>N1- 399</t>
  </si>
  <si>
    <t>Przewód elastyczny AE-SN-125 1614</t>
  </si>
  <si>
    <t>N1- 404</t>
  </si>
  <si>
    <t>Przewód elastyczny AE-SN-125 928</t>
  </si>
  <si>
    <t>N1- 406</t>
  </si>
  <si>
    <t>Przewód elastyczny AE-SN-125 949</t>
  </si>
  <si>
    <t>N1- 407</t>
  </si>
  <si>
    <t>Przewód elastyczny AE-SN-125 974</t>
  </si>
  <si>
    <t>N1- 408</t>
  </si>
  <si>
    <t>Przewód elastyczny AE-SN-125 997</t>
  </si>
  <si>
    <t>N1- 413</t>
  </si>
  <si>
    <t>Przewód elastyczny AE-SN-125 875</t>
  </si>
  <si>
    <t>N1- 414</t>
  </si>
  <si>
    <t>Przewód elastyczny AE-SN-125 1325</t>
  </si>
  <si>
    <t>N1- 415</t>
  </si>
  <si>
    <t>Przewód elastyczny AE-SN-125 1631</t>
  </si>
  <si>
    <t>W1- 41</t>
  </si>
  <si>
    <t>Przewód elastyczny AE-SN-160 1044</t>
  </si>
  <si>
    <t>W1- 58</t>
  </si>
  <si>
    <t>W1- 65</t>
  </si>
  <si>
    <t>Przewód elastyczny AE-SN-200 1261</t>
  </si>
  <si>
    <t>W1- 73</t>
  </si>
  <si>
    <t>Przewód elastyczny AE-SN-200 1429</t>
  </si>
  <si>
    <t>W1- 92</t>
  </si>
  <si>
    <t>Przewód elastyczny AE-SN-160 1182</t>
  </si>
  <si>
    <t>W1- 100</t>
  </si>
  <si>
    <t>Przewód elastyczny AE-SN-125 746</t>
  </si>
  <si>
    <t>W1- 112</t>
  </si>
  <si>
    <t>Przewód elastyczny AE-SN-200 1092</t>
  </si>
  <si>
    <t>W1- 117</t>
  </si>
  <si>
    <t>Przewód elastyczny AE-SN-200 1378</t>
  </si>
  <si>
    <t>W1- 125</t>
  </si>
  <si>
    <t>W1- 126</t>
  </si>
  <si>
    <t>Przewód elastyczny AE-SN-160 650</t>
  </si>
  <si>
    <t>W1- 129</t>
  </si>
  <si>
    <t>Przewód elastyczny AE-SN-160 1198</t>
  </si>
  <si>
    <t>W1- 135</t>
  </si>
  <si>
    <t>Przewód elastyczny AE-SN-160 1095</t>
  </si>
  <si>
    <t>W1- 139</t>
  </si>
  <si>
    <t>Przewód elastyczny AE-SN-160 1498</t>
  </si>
  <si>
    <t>W1- 143</t>
  </si>
  <si>
    <t>Przewód elastyczny AE-SN-200 1288</t>
  </si>
  <si>
    <t>W1- 145</t>
  </si>
  <si>
    <t>Przewód elastyczny AE-SN-200 1162</t>
  </si>
  <si>
    <t>W1- 152</t>
  </si>
  <si>
    <t>Przewód elastyczny AE-SN-200 817</t>
  </si>
  <si>
    <t>W1- 159</t>
  </si>
  <si>
    <t>W1- 160</t>
  </si>
  <si>
    <t>Przewód elastyczny AE-SN-100 1372</t>
  </si>
  <si>
    <t>W1- 161</t>
  </si>
  <si>
    <t>Przewód elastyczny AE-SN-100 1224</t>
  </si>
  <si>
    <t>W1- 166</t>
  </si>
  <si>
    <t>Przewód elastyczny AE-SN-100 1407</t>
  </si>
  <si>
    <t>W1- 171</t>
  </si>
  <si>
    <t>W1- 172</t>
  </si>
  <si>
    <t>Przewód elastyczny AE-SN-125 1606</t>
  </si>
  <si>
    <t>W1- 178</t>
  </si>
  <si>
    <t>Przewód elastyczny AE-SN-125 796</t>
  </si>
  <si>
    <t>W1- 179</t>
  </si>
  <si>
    <t>Przewód elastyczny AE-SN-125 791</t>
  </si>
  <si>
    <t>W1- 181</t>
  </si>
  <si>
    <t>Przewód elastyczny AE-SN-160 1232</t>
  </si>
  <si>
    <t>W1- 183</t>
  </si>
  <si>
    <t>Przewód elastyczny AE-SN-125 1220</t>
  </si>
  <si>
    <t>W1- 185</t>
  </si>
  <si>
    <t>Przewód elastyczny AE-SN-125 1200</t>
  </si>
  <si>
    <t>W1- 187</t>
  </si>
  <si>
    <t>Przewód elastyczny AE-SN-125 1449</t>
  </si>
  <si>
    <t>W1- 192</t>
  </si>
  <si>
    <t>Przewód elastyczny AE-SN-160 743</t>
  </si>
  <si>
    <t>W1- 194</t>
  </si>
  <si>
    <t>Przewód elastyczny AE-SN-160 1251</t>
  </si>
  <si>
    <t>W1- 202</t>
  </si>
  <si>
    <t>Przepustnica regulacyjna DARL-C-200</t>
  </si>
  <si>
    <t>W1- 203</t>
  </si>
  <si>
    <t>Przewód elastyczny AE-SN-200 1477</t>
  </si>
  <si>
    <t>W1- 205</t>
  </si>
  <si>
    <t>Przewód elastyczny AE-SN-160 1396</t>
  </si>
  <si>
    <t>W1- 206</t>
  </si>
  <si>
    <t>Przewód elastyczny AE-SN-160 1266</t>
  </si>
  <si>
    <t>W1- 213</t>
  </si>
  <si>
    <t>Przewód elastyczny AE-SN-125 1033</t>
  </si>
  <si>
    <t>W1- 221</t>
  </si>
  <si>
    <t>Przewód elastyczny AE-SN-200 1578</t>
  </si>
  <si>
    <t>W1- 224</t>
  </si>
  <si>
    <t>Przewód elastyczny AE-SN-200 1619</t>
  </si>
  <si>
    <t>W1- 233</t>
  </si>
  <si>
    <t>Przewód elastyczny AE-SN-200 1173</t>
  </si>
  <si>
    <t>W1- 235</t>
  </si>
  <si>
    <t>W1- 236</t>
  </si>
  <si>
    <t>Przewód elastyczny AE-SN-100 921</t>
  </si>
  <si>
    <t>W1- 262</t>
  </si>
  <si>
    <t>Regulator przepływu RAVAV-100</t>
  </si>
  <si>
    <t>W1- 265</t>
  </si>
  <si>
    <t>Przewód elastyczny AE-SN-160 716</t>
  </si>
  <si>
    <t>W1- 277</t>
  </si>
  <si>
    <t>Przewód elastyczny AE-SN-160 720</t>
  </si>
  <si>
    <t>W1- 294</t>
  </si>
  <si>
    <t>Przewód elastyczny AE-SN-160 1207</t>
  </si>
  <si>
    <t>W1- 314</t>
  </si>
  <si>
    <t>Przewód elastyczny AE-SN-100 1242</t>
  </si>
  <si>
    <t>W1- 316</t>
  </si>
  <si>
    <t>Przewód elastyczny AE-SN-200 1987</t>
  </si>
  <si>
    <t>W1- 317</t>
  </si>
  <si>
    <t>Przewód elastyczny AE-SN-160 1233</t>
  </si>
  <si>
    <t>WC- 13</t>
  </si>
  <si>
    <t>WC- 16</t>
  </si>
  <si>
    <t>Przewód elastyczny AE-SN-125 780</t>
  </si>
  <si>
    <t>WC- 21</t>
  </si>
  <si>
    <t>WC- 22</t>
  </si>
  <si>
    <t>Przewód elastyczny AE-SN-100 657</t>
  </si>
  <si>
    <t>WC- 24</t>
  </si>
  <si>
    <t>Przewód elastyczny AE-SN-100 1055</t>
  </si>
  <si>
    <t>WC- 30</t>
  </si>
  <si>
    <t>WC- 31</t>
  </si>
  <si>
    <t>WC- 32</t>
  </si>
  <si>
    <t>Przewód elastyczny AE-SN-125 643</t>
  </si>
  <si>
    <t>WC- 36</t>
  </si>
  <si>
    <t>Przewód elastyczny AE-SN-100 948</t>
  </si>
  <si>
    <t>WC- 37</t>
  </si>
  <si>
    <t>Przewód elastyczny AE-SN-100 659</t>
  </si>
  <si>
    <t>WC- 44</t>
  </si>
  <si>
    <t>Przewód elastyczny AE-SN-125 815</t>
  </si>
  <si>
    <t>WCO- 3</t>
  </si>
  <si>
    <t>Króciec ILSNL-315</t>
  </si>
  <si>
    <t>WCO- 7</t>
  </si>
  <si>
    <t>Króciec ILSNL-200</t>
  </si>
  <si>
    <t>WCO- 9</t>
  </si>
  <si>
    <t>Tłumik SIL-50-200-300</t>
  </si>
  <si>
    <t>WCO- 10</t>
  </si>
  <si>
    <t>WD- 1</t>
  </si>
  <si>
    <t>Króciec ILSNL-125</t>
  </si>
  <si>
    <t>WD- 2</t>
  </si>
  <si>
    <t>Króciec ILSNL-100</t>
  </si>
  <si>
    <t>WD- 13</t>
  </si>
  <si>
    <t>WKS- 1</t>
  </si>
  <si>
    <t>Króciec ILSNL-160</t>
  </si>
  <si>
    <t>WKS- 2</t>
  </si>
  <si>
    <t>WKS- 11</t>
  </si>
  <si>
    <t>WP- 3</t>
  </si>
  <si>
    <t>WP- 16</t>
  </si>
  <si>
    <t>WP- 17</t>
  </si>
  <si>
    <t>Przewód elastyczny AE-SN-125 1651</t>
  </si>
  <si>
    <t>WP- 30</t>
  </si>
  <si>
    <t>WP- 32</t>
  </si>
  <si>
    <t>Przewód elastyczny AE-SN-125 1056</t>
  </si>
  <si>
    <t>WP- 37</t>
  </si>
  <si>
    <t>Przewód elastyczny AE-SN-125 1427</t>
  </si>
  <si>
    <t>WP- 40</t>
  </si>
  <si>
    <t>Przewód elastyczny AE-SN-125 1587</t>
  </si>
  <si>
    <t>WP- 44</t>
  </si>
  <si>
    <t>Przewód elastyczny AE-SN-125 1293</t>
  </si>
  <si>
    <t>WPG- 2</t>
  </si>
  <si>
    <t>WPG- 6</t>
  </si>
  <si>
    <t>WPP- 5</t>
  </si>
  <si>
    <t>WPS- 2</t>
  </si>
  <si>
    <t>WPS- 7</t>
  </si>
  <si>
    <t>WPW- 3</t>
  </si>
  <si>
    <t>WPW- 4</t>
  </si>
  <si>
    <t>WPW- 8</t>
  </si>
  <si>
    <t>WR- 1</t>
  </si>
  <si>
    <t>WR- 5</t>
  </si>
  <si>
    <t>WR- 8</t>
  </si>
  <si>
    <t>WS- 4</t>
  </si>
  <si>
    <t>Króciec ILSNL-250</t>
  </si>
  <si>
    <t>ALNOR kanały prostokątne :</t>
  </si>
  <si>
    <t>N1- 20</t>
  </si>
  <si>
    <t>Tłumik akustyczny SLQv-N-C-1-1-8-1500-900-2000</t>
  </si>
  <si>
    <t>N1- 428</t>
  </si>
  <si>
    <t>Czerpnia ścienna CSQ-1945x933</t>
  </si>
  <si>
    <t>W1- 3</t>
  </si>
  <si>
    <t>WA- 3</t>
  </si>
  <si>
    <t>Siatka ocynkowana QILN-N-C-500-300</t>
  </si>
  <si>
    <t>W_ODD. 1</t>
  </si>
  <si>
    <t>Tłumik akustyczny SLC-100-6-1200-1000-1500</t>
  </si>
  <si>
    <t>prod.ALNOR</t>
  </si>
  <si>
    <t>WPS</t>
  </si>
  <si>
    <t>WKS</t>
  </si>
  <si>
    <t>ŁAZIENKA</t>
  </si>
  <si>
    <t>WPG</t>
  </si>
  <si>
    <t>WCO</t>
  </si>
  <si>
    <t>100/300</t>
  </si>
  <si>
    <t>WD</t>
  </si>
  <si>
    <t>WPW</t>
  </si>
  <si>
    <t>WC</t>
  </si>
  <si>
    <t>WG</t>
  </si>
  <si>
    <t>WP</t>
  </si>
  <si>
    <t>WS</t>
  </si>
  <si>
    <t>Wentylatory</t>
  </si>
  <si>
    <t>prod.ROSENBERG</t>
  </si>
  <si>
    <t>VVS150-L-FRHCV/VVS150-R-FVR_cd</t>
  </si>
  <si>
    <t>prod.VTS</t>
  </si>
  <si>
    <t>Centrala wentylacyjna NW1 o parametrach Vn=15100m3/h, Vw=13520m3/h, dp=400Pa</t>
  </si>
  <si>
    <t>15100/13520</t>
  </si>
  <si>
    <t>Spręż [Pa]</t>
  </si>
  <si>
    <t>Wydatek [m3/h]</t>
  </si>
  <si>
    <t>WE2</t>
  </si>
  <si>
    <t>WE1</t>
  </si>
  <si>
    <t xml:space="preserve">Zestaw wyrobów SMOKE MASTER SMPA do róznicowania cisnienia objety ITB-KOT-2017/0182 </t>
  </si>
  <si>
    <t>prod.Flakt Group</t>
  </si>
  <si>
    <t>Daikin</t>
  </si>
  <si>
    <t>EWAT185B-XLA1</t>
  </si>
  <si>
    <t>Zestawienie materiałów - instalacja c.o</t>
  </si>
  <si>
    <t>FWC06BF</t>
  </si>
  <si>
    <t>FWC07BF</t>
  </si>
  <si>
    <t>FWC08BF</t>
  </si>
  <si>
    <t>FWC09BF</t>
  </si>
  <si>
    <t>BYCQ140C</t>
  </si>
  <si>
    <t>BRC1E53C</t>
  </si>
  <si>
    <t>KRP1H98A</t>
  </si>
  <si>
    <t>EKRP1C11</t>
  </si>
  <si>
    <t>EKMV3C09B</t>
  </si>
  <si>
    <t>FWF02BF</t>
  </si>
  <si>
    <t>FWF05BF</t>
  </si>
  <si>
    <t>BYFQ60B3</t>
  </si>
  <si>
    <t>KRP1BA101</t>
  </si>
  <si>
    <t>FWE11DAFN5V3</t>
  </si>
  <si>
    <t>E3V4VN02V3WA</t>
  </si>
  <si>
    <t>FWEC1A</t>
  </si>
  <si>
    <t>FWL08DFN</t>
  </si>
  <si>
    <t>E4MVD10A6</t>
  </si>
  <si>
    <t>zawór antyskażeniowy typ HA ze złączką do węża</t>
  </si>
  <si>
    <t>AWARAYJNE ODWODNIENIE DACHU</t>
  </si>
  <si>
    <t>Zestawienie materiałów - instalacja c.t.</t>
  </si>
  <si>
    <t>Rura stalowa czarna bez szwu z izolacją</t>
  </si>
  <si>
    <t xml:space="preserve">Zawór odcinający kulowy </t>
  </si>
  <si>
    <t>Filtr siatkowy</t>
  </si>
  <si>
    <t xml:space="preserve">termometr </t>
  </si>
  <si>
    <t>manometr</t>
  </si>
  <si>
    <t>odpowietrznik automatyczny</t>
  </si>
  <si>
    <t>zawór zwrotny</t>
  </si>
  <si>
    <t>zawór równoważący AB-QM</t>
  </si>
  <si>
    <t>Pompa obiegu nagrzewnicy 
Q=4,4 m3/h, H=2,5 mH2O</t>
  </si>
  <si>
    <t>Zawór trójdrogowy mieszający z siłownikiem</t>
  </si>
  <si>
    <t>zawór spustowy</t>
  </si>
  <si>
    <t>d=15</t>
  </si>
  <si>
    <t>Danfoss</t>
  </si>
  <si>
    <t>Agregat skraplający centrali wentylacyjnej</t>
  </si>
  <si>
    <t xml:space="preserve">VRF typ RXYQ20U </t>
  </si>
  <si>
    <t>Przewody Cu</t>
  </si>
  <si>
    <t>19,1x31,8</t>
  </si>
  <si>
    <t xml:space="preserve">przewody odprowadzenia skroplin </t>
  </si>
  <si>
    <t>PVC d=32</t>
  </si>
  <si>
    <t>VTS</t>
  </si>
  <si>
    <t>Ving W200</t>
  </si>
  <si>
    <t xml:space="preserve">2. </t>
  </si>
  <si>
    <t>VOGEL&amp;NOOT</t>
  </si>
  <si>
    <t>CN-21KV2-60</t>
  </si>
  <si>
    <t>CN-11KV2-60</t>
  </si>
  <si>
    <t>CN-11KV2-30</t>
  </si>
  <si>
    <t>Zawór regulacyjny (do kurtyny)</t>
  </si>
  <si>
    <t>Herz</t>
  </si>
  <si>
    <t>zawór kulowy odcinjący (kurtyna)</t>
  </si>
  <si>
    <t>Zawór dwudrogowy z siłownikiem (do kurtyny)</t>
  </si>
  <si>
    <t>PVC d=40</t>
  </si>
  <si>
    <t>Zestawienie materiałów - kilmakonwektory</t>
  </si>
  <si>
    <t xml:space="preserve">1. </t>
  </si>
  <si>
    <t xml:space="preserve">3. </t>
  </si>
  <si>
    <t xml:space="preserve">4. </t>
  </si>
  <si>
    <t>Kontenerowy wymiennik chłodu</t>
  </si>
  <si>
    <t>Klimakonwektor kasetonowy</t>
  </si>
  <si>
    <t>Klimakonwektor kanałowy</t>
  </si>
  <si>
    <t>Klimakonwektor podstropowy</t>
  </si>
  <si>
    <t xml:space="preserve">9. </t>
  </si>
  <si>
    <t>Panel dekoracyjny do klimakonwektora</t>
  </si>
  <si>
    <t>Sterownik przewodowy</t>
  </si>
  <si>
    <t>Adapter okablowania</t>
  </si>
  <si>
    <t>Płyta drukowana</t>
  </si>
  <si>
    <t xml:space="preserve">Zestaw zaworu 3-drogowego </t>
  </si>
  <si>
    <t xml:space="preserve">5. </t>
  </si>
  <si>
    <t xml:space="preserve">6. </t>
  </si>
  <si>
    <t xml:space="preserve">7. </t>
  </si>
  <si>
    <t xml:space="preserve">8.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</si>
  <si>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</si>
  <si>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</si>
  <si>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</si>
  <si>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</si>
  <si>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</si>
  <si>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</si>
  <si>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</si>
  <si>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</si>
  <si>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</si>
  <si>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</si>
  <si>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</si>
  <si>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</si>
  <si>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>Skrzynka zestawu zaworów</t>
  </si>
  <si>
    <t>Sterownik elektroniczny</t>
  </si>
  <si>
    <t>Zestaw zaworu 3-drogowego ON/OFF</t>
  </si>
  <si>
    <t xml:space="preserve">22. </t>
  </si>
  <si>
    <t>Regulator wydajności EMSD-5-160</t>
  </si>
  <si>
    <t>Regulator wydajności EMSD-5-200</t>
  </si>
  <si>
    <t>Regulator wydajności EMSD-5-250</t>
  </si>
  <si>
    <t>Regulator wydajności EMSD-5-125</t>
  </si>
  <si>
    <t>R125.2CA z akcesoriami wg ofery</t>
  </si>
  <si>
    <t>Silent 100</t>
  </si>
  <si>
    <t>prod.VENTURE INDUSTRIES</t>
  </si>
  <si>
    <t>KHAE 315-4.4DA W z akcesoriami wg ofery</t>
  </si>
  <si>
    <t>R100.2CA z akcesoriami wg ofery</t>
  </si>
  <si>
    <t>R160.3CA z akcesoriami wg ofery</t>
  </si>
  <si>
    <t>DVE 355-4.4DA z akcesoriami wg ofery</t>
  </si>
  <si>
    <t>DVE 450-4D.5HA z akcesoriami wg ofery</t>
  </si>
  <si>
    <t>DVE 310-4E.3EF z akcesoriami wg ofery</t>
  </si>
  <si>
    <t>DVE 255-2E.3CF z akcesoriami wg ofery</t>
  </si>
  <si>
    <t>wg oferty</t>
  </si>
  <si>
    <t>Komin do odprowadzenia spalin z agregatu prądotwórczego</t>
  </si>
  <si>
    <t>KAN PP PN16 z izolacją</t>
  </si>
  <si>
    <t>KAN PP GLASS PN16 z izolacją</t>
  </si>
  <si>
    <t>63x8,6</t>
  </si>
  <si>
    <t>63x8,6/50</t>
  </si>
  <si>
    <t>63x8,6/63x8,6</t>
  </si>
  <si>
    <t>25x3,5/20x2,8</t>
  </si>
  <si>
    <t>50x6,9/40x5,5</t>
  </si>
  <si>
    <t>32x4,4/25x3,5</t>
  </si>
  <si>
    <t>63x8,6/50x6,9/63x8,6</t>
  </si>
  <si>
    <t>średnica 200mm, wys. 24m</t>
  </si>
  <si>
    <t>KAN ULTRALINE AL.  Z izolajcą</t>
  </si>
  <si>
    <t>KAN ULTRALINE AL. Z izolacją</t>
  </si>
  <si>
    <t>KAN PP PN16 z izolacją z izolacją</t>
  </si>
  <si>
    <t>ZESTAWIENIE WENTYLACJA</t>
  </si>
  <si>
    <t>wpust tarasowy awaryjny</t>
  </si>
  <si>
    <t>rura PVC</t>
  </si>
  <si>
    <r>
      <t>Agregat wody lodowej chłodzony powietrzem</t>
    </r>
    <r>
      <rPr>
        <sz val="12"/>
        <rFont val="Arial Narrow"/>
        <family val="2"/>
        <charset val="238"/>
      </rPr>
      <t xml:space="preserve"> z funkcją w wykonaniu zewnętrznym - czynnik R32</t>
    </r>
  </si>
  <si>
    <t>CN-22KV2-60</t>
  </si>
  <si>
    <t>Kurtyna powietrzna wodna L=2,0 m</t>
  </si>
  <si>
    <t>Grzejnik stalowy płytowy Cosmo zaworowy z wbudowanym zaworem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</si>
</sst>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0" fontId="0" fillId="0" borderId="0" xfId="0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right" vertical="top"/>
    </xf>
    <xf numFmtId="0" fontId="1" fillId="0" borderId="0" xfId="0" applyFont="1" applyBorder="1"/>
    <xf numFmtId="165" fontId="2" fillId="0" borderId="1" xfId="0" applyNumberFormat="1" applyFont="1" applyBorder="1" applyAlignment="1">
      <alignment horizontal="right" vertical="top"/>
    </xf>
    <xf numFmtId="1" fontId="0" fillId="0" borderId="0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1" xfId="0" applyBorder="1"/>
    <xf numFmtId="164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" fontId="3" fillId="0" borderId="1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topLeftCell="A97" workbookViewId="0">
      <selection activeCell="J20" sqref="J20"/>
    </sheetView>
  </sheetViews>
  <sheetFormatPr defaultRowHeight="14.4" x14ac:dyDescent="0.3"/>
  <cols>
    <col min="2" max="2" width="36.33203125" customWidth="1"/>
    <col min="3" max="3" width="24.44140625" bestFit="1" customWidth="1"/>
    <col min="4" max="4" width="10.6640625" bestFit="1" customWidth="1"/>
    <col min="5" max="5" width="7.33203125" bestFit="1" customWidth="1"/>
    <col min="10" max="10" width="22.33203125" customWidth="1"/>
  </cols>
  <sheetData>
    <row r="1" spans="1:13" x14ac:dyDescent="0.3">
      <c r="A1" s="85" t="s">
        <v>189</v>
      </c>
      <c r="B1" s="85"/>
      <c r="C1" s="85"/>
      <c r="D1" s="85"/>
      <c r="E1" s="85"/>
      <c r="F1" s="85"/>
    </row>
    <row r="2" spans="1:13" x14ac:dyDescent="0.3">
      <c r="A2" s="1" t="s">
        <v>2</v>
      </c>
      <c r="B2" s="1" t="s">
        <v>184</v>
      </c>
      <c r="C2" s="1" t="s">
        <v>185</v>
      </c>
      <c r="D2" s="1" t="s">
        <v>186</v>
      </c>
      <c r="E2" s="1" t="s">
        <v>187</v>
      </c>
      <c r="F2" s="1" t="s">
        <v>188</v>
      </c>
    </row>
    <row r="3" spans="1:13" s="5" customFormat="1" x14ac:dyDescent="0.3">
      <c r="A3" s="1" t="s">
        <v>34</v>
      </c>
      <c r="B3" s="1"/>
      <c r="C3" s="1"/>
      <c r="D3" s="1"/>
      <c r="E3" s="1"/>
      <c r="F3" s="1"/>
    </row>
    <row r="4" spans="1:13" x14ac:dyDescent="0.3">
      <c r="A4" s="3" t="s">
        <v>38</v>
      </c>
      <c r="B4" s="14" t="s">
        <v>969</v>
      </c>
      <c r="C4" s="3" t="s">
        <v>21</v>
      </c>
      <c r="D4" s="15" t="s">
        <v>36</v>
      </c>
      <c r="E4" s="3" t="s">
        <v>19</v>
      </c>
      <c r="F4" s="40">
        <v>31.590000000000003</v>
      </c>
    </row>
    <row r="5" spans="1:13" x14ac:dyDescent="0.3">
      <c r="A5" s="3" t="s">
        <v>39</v>
      </c>
      <c r="B5" s="14" t="s">
        <v>970</v>
      </c>
      <c r="C5" s="3" t="s">
        <v>22</v>
      </c>
      <c r="D5" s="15" t="s">
        <v>36</v>
      </c>
      <c r="E5" s="3" t="s">
        <v>19</v>
      </c>
      <c r="F5" s="40">
        <v>8.74</v>
      </c>
    </row>
    <row r="6" spans="1:13" x14ac:dyDescent="0.3">
      <c r="A6" s="3" t="s">
        <v>40</v>
      </c>
      <c r="B6" s="14" t="s">
        <v>970</v>
      </c>
      <c r="C6" s="3" t="s">
        <v>23</v>
      </c>
      <c r="D6" s="15" t="s">
        <v>36</v>
      </c>
      <c r="E6" s="3" t="s">
        <v>19</v>
      </c>
      <c r="F6" s="40">
        <v>8.6750000000000007</v>
      </c>
    </row>
    <row r="7" spans="1:13" x14ac:dyDescent="0.3">
      <c r="A7" s="3" t="s">
        <v>41</v>
      </c>
      <c r="B7" s="14" t="s">
        <v>970</v>
      </c>
      <c r="C7" s="3" t="s">
        <v>24</v>
      </c>
      <c r="D7" s="15" t="s">
        <v>36</v>
      </c>
      <c r="E7" s="3" t="s">
        <v>19</v>
      </c>
      <c r="F7" s="40">
        <v>146.58399999999986</v>
      </c>
    </row>
    <row r="8" spans="1:13" s="38" customFormat="1" x14ac:dyDescent="0.3">
      <c r="A8" s="3" t="s">
        <v>42</v>
      </c>
      <c r="B8" s="10" t="s">
        <v>971</v>
      </c>
      <c r="C8" s="9" t="s">
        <v>961</v>
      </c>
      <c r="D8" s="15" t="s">
        <v>36</v>
      </c>
      <c r="E8" s="3" t="s">
        <v>19</v>
      </c>
      <c r="F8" s="40">
        <v>20</v>
      </c>
    </row>
    <row r="9" spans="1:13" x14ac:dyDescent="0.3">
      <c r="A9" s="3" t="s">
        <v>43</v>
      </c>
      <c r="B9" s="14" t="s">
        <v>959</v>
      </c>
      <c r="C9" s="3" t="s">
        <v>25</v>
      </c>
      <c r="D9" s="15" t="s">
        <v>36</v>
      </c>
      <c r="E9" s="3" t="s">
        <v>19</v>
      </c>
      <c r="F9" s="40">
        <v>27.554999999999996</v>
      </c>
      <c r="J9" s="12"/>
      <c r="K9" s="11"/>
      <c r="L9" s="11"/>
      <c r="M9" s="13"/>
    </row>
    <row r="10" spans="1:13" x14ac:dyDescent="0.3">
      <c r="A10" s="3" t="s">
        <v>44</v>
      </c>
      <c r="B10" s="14" t="s">
        <v>959</v>
      </c>
      <c r="C10" s="3" t="s">
        <v>26</v>
      </c>
      <c r="D10" s="15" t="s">
        <v>36</v>
      </c>
      <c r="E10" s="3" t="s">
        <v>19</v>
      </c>
      <c r="F10" s="40">
        <v>46.85</v>
      </c>
      <c r="J10" s="12"/>
      <c r="K10" s="11"/>
      <c r="L10" s="11"/>
      <c r="M10" s="13"/>
    </row>
    <row r="11" spans="1:13" x14ac:dyDescent="0.3">
      <c r="A11" s="3" t="s">
        <v>45</v>
      </c>
      <c r="B11" s="14" t="s">
        <v>959</v>
      </c>
      <c r="C11" s="3" t="s">
        <v>27</v>
      </c>
      <c r="D11" s="15" t="s">
        <v>36</v>
      </c>
      <c r="E11" s="3" t="s">
        <v>19</v>
      </c>
      <c r="F11" s="40">
        <v>21.706999999999997</v>
      </c>
      <c r="J11" s="12"/>
      <c r="K11" s="11"/>
      <c r="L11" s="11"/>
      <c r="M11" s="13"/>
    </row>
    <row r="12" spans="1:13" x14ac:dyDescent="0.3">
      <c r="A12" s="3" t="s">
        <v>46</v>
      </c>
      <c r="B12" s="14" t="s">
        <v>959</v>
      </c>
      <c r="C12" s="3" t="s">
        <v>28</v>
      </c>
      <c r="D12" s="15" t="s">
        <v>36</v>
      </c>
      <c r="E12" s="3" t="s">
        <v>19</v>
      </c>
      <c r="F12" s="40">
        <v>10.174999999999999</v>
      </c>
      <c r="J12" s="12"/>
      <c r="K12" s="11"/>
      <c r="L12" s="11"/>
      <c r="M12" s="13"/>
    </row>
    <row r="13" spans="1:13" x14ac:dyDescent="0.3">
      <c r="A13" s="3" t="s">
        <v>47</v>
      </c>
      <c r="B13" s="14" t="s">
        <v>959</v>
      </c>
      <c r="C13" s="3" t="s">
        <v>22</v>
      </c>
      <c r="D13" s="15" t="s">
        <v>36</v>
      </c>
      <c r="E13" s="3" t="s">
        <v>19</v>
      </c>
      <c r="F13" s="40">
        <v>18.77</v>
      </c>
      <c r="J13" s="12"/>
      <c r="K13" s="11"/>
      <c r="L13" s="11"/>
      <c r="M13" s="13"/>
    </row>
    <row r="14" spans="1:13" x14ac:dyDescent="0.3">
      <c r="A14" s="3" t="s">
        <v>48</v>
      </c>
      <c r="B14" s="14" t="s">
        <v>960</v>
      </c>
      <c r="C14" s="3" t="s">
        <v>26</v>
      </c>
      <c r="D14" s="15" t="s">
        <v>36</v>
      </c>
      <c r="E14" s="3" t="s">
        <v>19</v>
      </c>
      <c r="F14" s="40">
        <v>30.850000000000005</v>
      </c>
      <c r="J14" s="12"/>
      <c r="K14" s="11"/>
      <c r="L14" s="11"/>
      <c r="M14" s="13"/>
    </row>
    <row r="15" spans="1:13" x14ac:dyDescent="0.3">
      <c r="A15" s="3" t="s">
        <v>49</v>
      </c>
      <c r="B15" s="14" t="s">
        <v>960</v>
      </c>
      <c r="C15" s="3" t="s">
        <v>27</v>
      </c>
      <c r="D15" s="15" t="s">
        <v>36</v>
      </c>
      <c r="E15" s="3" t="s">
        <v>19</v>
      </c>
      <c r="F15" s="40">
        <v>28.545000000000002</v>
      </c>
      <c r="J15" s="12"/>
      <c r="K15" s="11"/>
      <c r="L15" s="11"/>
      <c r="M15" s="13"/>
    </row>
    <row r="16" spans="1:13" x14ac:dyDescent="0.3">
      <c r="A16" s="3" t="s">
        <v>50</v>
      </c>
      <c r="B16" s="14" t="s">
        <v>960</v>
      </c>
      <c r="C16" s="3" t="s">
        <v>28</v>
      </c>
      <c r="D16" s="15" t="s">
        <v>36</v>
      </c>
      <c r="E16" s="3" t="s">
        <v>19</v>
      </c>
      <c r="F16" s="40">
        <v>20.28</v>
      </c>
      <c r="J16" s="12"/>
      <c r="K16" s="11"/>
      <c r="L16" s="11"/>
      <c r="M16" s="13"/>
    </row>
    <row r="17" spans="1:13" x14ac:dyDescent="0.3">
      <c r="A17" s="3" t="s">
        <v>51</v>
      </c>
      <c r="B17" s="14" t="s">
        <v>960</v>
      </c>
      <c r="C17" s="3" t="s">
        <v>22</v>
      </c>
      <c r="D17" s="15" t="s">
        <v>36</v>
      </c>
      <c r="E17" s="3" t="s">
        <v>19</v>
      </c>
      <c r="F17" s="40">
        <v>109.395</v>
      </c>
      <c r="J17" s="12"/>
      <c r="K17" s="11"/>
      <c r="L17" s="11"/>
      <c r="M17" s="13"/>
    </row>
    <row r="18" spans="1:13" s="5" customFormat="1" ht="15" x14ac:dyDescent="0.25">
      <c r="A18" s="1" t="s">
        <v>35</v>
      </c>
      <c r="B18" s="12"/>
      <c r="C18" s="11"/>
      <c r="D18" s="13"/>
      <c r="F18" s="13"/>
      <c r="J18" s="12"/>
      <c r="K18" s="11"/>
      <c r="L18" s="11"/>
      <c r="M18" s="13"/>
    </row>
    <row r="19" spans="1:13" x14ac:dyDescent="0.3">
      <c r="A19" s="8" t="s">
        <v>38</v>
      </c>
      <c r="B19" s="6" t="s">
        <v>4</v>
      </c>
      <c r="C19" s="7" t="s">
        <v>6</v>
      </c>
      <c r="D19" s="3" t="s">
        <v>37</v>
      </c>
      <c r="E19" s="3" t="s">
        <v>0</v>
      </c>
      <c r="F19" s="3">
        <v>1</v>
      </c>
      <c r="J19" s="12"/>
      <c r="K19" s="11"/>
      <c r="L19" s="11"/>
      <c r="M19" s="13"/>
    </row>
    <row r="20" spans="1:13" x14ac:dyDescent="0.3">
      <c r="A20" s="8" t="s">
        <v>39</v>
      </c>
      <c r="B20" s="4" t="s">
        <v>7</v>
      </c>
      <c r="C20" s="3" t="s">
        <v>8</v>
      </c>
      <c r="D20" s="3" t="s">
        <v>37</v>
      </c>
      <c r="E20" s="3" t="s">
        <v>0</v>
      </c>
      <c r="F20" s="3">
        <v>1</v>
      </c>
      <c r="J20" s="12"/>
      <c r="K20" s="11"/>
      <c r="L20" s="11"/>
      <c r="M20" s="13"/>
    </row>
    <row r="21" spans="1:13" ht="15" x14ac:dyDescent="0.25">
      <c r="A21" s="8" t="s">
        <v>40</v>
      </c>
      <c r="B21" s="4" t="s">
        <v>17</v>
      </c>
      <c r="C21" s="2" t="s">
        <v>11</v>
      </c>
      <c r="D21" s="2" t="s">
        <v>12</v>
      </c>
      <c r="E21" s="2" t="s">
        <v>0</v>
      </c>
      <c r="F21" s="2">
        <f>2*1</f>
        <v>2</v>
      </c>
      <c r="J21" s="12"/>
      <c r="K21" s="11"/>
      <c r="L21" s="11"/>
      <c r="M21" s="13"/>
    </row>
    <row r="22" spans="1:13" ht="15" x14ac:dyDescent="0.25">
      <c r="A22" s="8" t="s">
        <v>41</v>
      </c>
      <c r="B22" s="34" t="s">
        <v>17</v>
      </c>
      <c r="C22" s="2" t="s">
        <v>18</v>
      </c>
      <c r="D22" s="2" t="s">
        <v>12</v>
      </c>
      <c r="E22" s="30" t="s">
        <v>0</v>
      </c>
      <c r="F22" s="30">
        <f>3*1</f>
        <v>3</v>
      </c>
      <c r="J22" s="12"/>
      <c r="K22" s="11"/>
      <c r="L22" s="11"/>
      <c r="M22" s="13"/>
    </row>
    <row r="23" spans="1:13" s="5" customFormat="1" x14ac:dyDescent="0.3">
      <c r="A23" s="8" t="s">
        <v>42</v>
      </c>
      <c r="B23" s="34" t="s">
        <v>9</v>
      </c>
      <c r="C23" s="2" t="s">
        <v>346</v>
      </c>
      <c r="D23" s="2"/>
      <c r="E23" s="30" t="s">
        <v>0</v>
      </c>
      <c r="F23" s="30">
        <v>1</v>
      </c>
      <c r="H23" s="31"/>
      <c r="I23" s="31"/>
    </row>
    <row r="24" spans="1:13" x14ac:dyDescent="0.3">
      <c r="A24" s="8" t="s">
        <v>43</v>
      </c>
      <c r="B24" s="4" t="s">
        <v>9</v>
      </c>
      <c r="C24" s="2" t="s">
        <v>10</v>
      </c>
      <c r="D24" s="2" t="s">
        <v>37</v>
      </c>
      <c r="E24" s="2" t="s">
        <v>0</v>
      </c>
      <c r="F24" s="2">
        <f>2*2+2</f>
        <v>6</v>
      </c>
      <c r="G24" s="33"/>
      <c r="H24" s="35"/>
      <c r="I24" s="31"/>
    </row>
    <row r="25" spans="1:13" s="5" customFormat="1" x14ac:dyDescent="0.3">
      <c r="A25" s="8" t="s">
        <v>44</v>
      </c>
      <c r="B25" s="4" t="s">
        <v>9</v>
      </c>
      <c r="C25" s="2" t="s">
        <v>179</v>
      </c>
      <c r="D25" s="2" t="s">
        <v>37</v>
      </c>
      <c r="E25" s="2" t="s">
        <v>0</v>
      </c>
      <c r="F25" s="2">
        <v>6</v>
      </c>
      <c r="H25" s="31"/>
      <c r="I25" s="31"/>
    </row>
    <row r="26" spans="1:13" x14ac:dyDescent="0.3">
      <c r="A26" s="8" t="s">
        <v>45</v>
      </c>
      <c r="B26" s="4" t="s">
        <v>9</v>
      </c>
      <c r="C26" s="2" t="s">
        <v>3</v>
      </c>
      <c r="D26" s="2" t="s">
        <v>37</v>
      </c>
      <c r="E26" s="2" t="s">
        <v>0</v>
      </c>
      <c r="F26" s="2">
        <f>3*2+21</f>
        <v>27</v>
      </c>
      <c r="H26" s="35"/>
      <c r="I26" s="31"/>
    </row>
    <row r="27" spans="1:13" x14ac:dyDescent="0.3">
      <c r="A27" s="8" t="s">
        <v>46</v>
      </c>
      <c r="B27" s="4" t="s">
        <v>5</v>
      </c>
      <c r="C27" s="2" t="s">
        <v>13</v>
      </c>
      <c r="D27" s="2" t="s">
        <v>37</v>
      </c>
      <c r="E27" s="2" t="s">
        <v>0</v>
      </c>
      <c r="F27" s="2">
        <f>2*1</f>
        <v>2</v>
      </c>
      <c r="H27" s="35"/>
      <c r="I27" s="31"/>
    </row>
    <row r="28" spans="1:13" x14ac:dyDescent="0.3">
      <c r="A28" s="8" t="s">
        <v>47</v>
      </c>
      <c r="B28" s="4" t="s">
        <v>15</v>
      </c>
      <c r="C28" s="2" t="s">
        <v>10</v>
      </c>
      <c r="D28" s="2" t="s">
        <v>37</v>
      </c>
      <c r="E28" s="2" t="s">
        <v>0</v>
      </c>
      <c r="F28" s="2">
        <f>2*1</f>
        <v>2</v>
      </c>
      <c r="H28" s="35"/>
      <c r="I28" s="31"/>
    </row>
    <row r="29" spans="1:13" s="5" customFormat="1" x14ac:dyDescent="0.3">
      <c r="A29" s="8" t="s">
        <v>48</v>
      </c>
      <c r="B29" s="4" t="s">
        <v>180</v>
      </c>
      <c r="C29" s="10" t="s">
        <v>181</v>
      </c>
      <c r="D29" s="2" t="s">
        <v>182</v>
      </c>
      <c r="E29" s="2" t="s">
        <v>0</v>
      </c>
      <c r="F29" s="2">
        <v>2</v>
      </c>
      <c r="H29" s="31"/>
      <c r="I29" s="31"/>
    </row>
    <row r="30" spans="1:13" s="5" customFormat="1" ht="28.8" x14ac:dyDescent="0.3">
      <c r="A30" s="8" t="s">
        <v>49</v>
      </c>
      <c r="B30" s="4" t="s">
        <v>875</v>
      </c>
      <c r="C30" s="12"/>
      <c r="D30" s="2"/>
      <c r="E30" s="2" t="s">
        <v>0</v>
      </c>
      <c r="F30" s="2">
        <v>5</v>
      </c>
      <c r="H30" s="31"/>
      <c r="I30" s="31"/>
    </row>
    <row r="31" spans="1:13" ht="43.2" x14ac:dyDescent="0.3">
      <c r="A31" s="8" t="s">
        <v>50</v>
      </c>
      <c r="B31" s="4" t="s">
        <v>14</v>
      </c>
      <c r="C31" s="3" t="s">
        <v>37</v>
      </c>
      <c r="D31" s="3" t="s">
        <v>37</v>
      </c>
      <c r="E31" s="3" t="s">
        <v>1</v>
      </c>
      <c r="F31" s="3">
        <v>1</v>
      </c>
    </row>
    <row r="32" spans="1:13" x14ac:dyDescent="0.3">
      <c r="A32" s="8" t="s">
        <v>51</v>
      </c>
      <c r="B32" s="4" t="s">
        <v>16</v>
      </c>
      <c r="C32" s="2" t="s">
        <v>37</v>
      </c>
      <c r="D32" s="2" t="s">
        <v>37</v>
      </c>
      <c r="E32" s="2" t="s">
        <v>1</v>
      </c>
      <c r="F32" s="2">
        <v>1</v>
      </c>
    </row>
    <row r="33" spans="1:6" s="5" customFormat="1" x14ac:dyDescent="0.3">
      <c r="A33" s="8" t="s">
        <v>52</v>
      </c>
      <c r="B33" s="4" t="s">
        <v>190</v>
      </c>
      <c r="C33" s="2" t="s">
        <v>191</v>
      </c>
      <c r="D33" s="2" t="s">
        <v>192</v>
      </c>
      <c r="E33" s="2" t="s">
        <v>19</v>
      </c>
      <c r="F33" s="2">
        <v>69</v>
      </c>
    </row>
    <row r="34" spans="1:6" x14ac:dyDescent="0.3">
      <c r="A34" s="16" t="s">
        <v>183</v>
      </c>
      <c r="B34" s="17"/>
      <c r="C34" s="17"/>
      <c r="D34" s="17"/>
      <c r="E34" s="17"/>
      <c r="F34" s="17"/>
    </row>
    <row r="35" spans="1:6" x14ac:dyDescent="0.3">
      <c r="A35" s="3" t="s">
        <v>38</v>
      </c>
      <c r="B35" s="39" t="s">
        <v>62</v>
      </c>
      <c r="C35" s="39" t="s">
        <v>63</v>
      </c>
      <c r="D35" s="15" t="s">
        <v>36</v>
      </c>
      <c r="E35" s="2" t="s">
        <v>0</v>
      </c>
      <c r="F35" s="39">
        <v>9</v>
      </c>
    </row>
    <row r="36" spans="1:6" x14ac:dyDescent="0.3">
      <c r="A36" s="3" t="s">
        <v>39</v>
      </c>
      <c r="B36" s="39" t="s">
        <v>62</v>
      </c>
      <c r="C36" s="39" t="s">
        <v>64</v>
      </c>
      <c r="D36" s="15" t="s">
        <v>36</v>
      </c>
      <c r="E36" s="2" t="s">
        <v>0</v>
      </c>
      <c r="F36" s="39">
        <v>1</v>
      </c>
    </row>
    <row r="37" spans="1:6" x14ac:dyDescent="0.3">
      <c r="A37" s="3" t="s">
        <v>40</v>
      </c>
      <c r="B37" s="39" t="s">
        <v>62</v>
      </c>
      <c r="C37" s="39" t="s">
        <v>65</v>
      </c>
      <c r="D37" s="15" t="s">
        <v>36</v>
      </c>
      <c r="E37" s="2" t="s">
        <v>0</v>
      </c>
      <c r="F37" s="39">
        <v>5</v>
      </c>
    </row>
    <row r="38" spans="1:6" x14ac:dyDescent="0.3">
      <c r="A38" s="3" t="s">
        <v>41</v>
      </c>
      <c r="B38" s="39" t="s">
        <v>66</v>
      </c>
      <c r="C38" s="39" t="s">
        <v>67</v>
      </c>
      <c r="D38" s="15" t="s">
        <v>36</v>
      </c>
      <c r="E38" s="2" t="s">
        <v>0</v>
      </c>
      <c r="F38" s="39">
        <v>72</v>
      </c>
    </row>
    <row r="39" spans="1:6" x14ac:dyDescent="0.3">
      <c r="A39" s="3" t="s">
        <v>42</v>
      </c>
      <c r="B39" s="39" t="s">
        <v>66</v>
      </c>
      <c r="C39" s="39" t="s">
        <v>68</v>
      </c>
      <c r="D39" s="15" t="s">
        <v>36</v>
      </c>
      <c r="E39" s="2" t="s">
        <v>0</v>
      </c>
      <c r="F39" s="39">
        <v>32</v>
      </c>
    </row>
    <row r="40" spans="1:6" x14ac:dyDescent="0.3">
      <c r="A40" s="3" t="s">
        <v>43</v>
      </c>
      <c r="B40" s="39" t="s">
        <v>66</v>
      </c>
      <c r="C40" s="39" t="s">
        <v>69</v>
      </c>
      <c r="D40" s="15" t="s">
        <v>36</v>
      </c>
      <c r="E40" s="2" t="s">
        <v>0</v>
      </c>
      <c r="F40" s="39">
        <v>19</v>
      </c>
    </row>
    <row r="41" spans="1:6" x14ac:dyDescent="0.3">
      <c r="A41" s="3" t="s">
        <v>44</v>
      </c>
      <c r="B41" s="39" t="s">
        <v>66</v>
      </c>
      <c r="C41" s="39" t="s">
        <v>70</v>
      </c>
      <c r="D41" s="15" t="s">
        <v>36</v>
      </c>
      <c r="E41" s="2" t="s">
        <v>0</v>
      </c>
      <c r="F41" s="39">
        <v>62</v>
      </c>
    </row>
    <row r="42" spans="1:6" x14ac:dyDescent="0.3">
      <c r="A42" s="3" t="s">
        <v>45</v>
      </c>
      <c r="B42" s="39" t="s">
        <v>71</v>
      </c>
      <c r="C42" s="39" t="s">
        <v>72</v>
      </c>
      <c r="D42" s="15" t="s">
        <v>36</v>
      </c>
      <c r="E42" s="2" t="s">
        <v>0</v>
      </c>
      <c r="F42" s="39">
        <v>1</v>
      </c>
    </row>
    <row r="43" spans="1:6" x14ac:dyDescent="0.3">
      <c r="A43" s="3" t="s">
        <v>46</v>
      </c>
      <c r="B43" s="39" t="s">
        <v>71</v>
      </c>
      <c r="C43" s="39" t="s">
        <v>73</v>
      </c>
      <c r="D43" s="15" t="s">
        <v>36</v>
      </c>
      <c r="E43" s="2" t="s">
        <v>0</v>
      </c>
      <c r="F43" s="39">
        <v>1</v>
      </c>
    </row>
    <row r="44" spans="1:6" x14ac:dyDescent="0.3">
      <c r="A44" s="3" t="s">
        <v>47</v>
      </c>
      <c r="B44" s="39" t="s">
        <v>74</v>
      </c>
      <c r="C44" s="39" t="s">
        <v>75</v>
      </c>
      <c r="D44" s="15" t="s">
        <v>36</v>
      </c>
      <c r="E44" s="2" t="s">
        <v>0</v>
      </c>
      <c r="F44" s="39">
        <v>12</v>
      </c>
    </row>
    <row r="45" spans="1:6" x14ac:dyDescent="0.3">
      <c r="A45" s="3" t="s">
        <v>48</v>
      </c>
      <c r="B45" s="39" t="s">
        <v>74</v>
      </c>
      <c r="C45" s="39" t="s">
        <v>72</v>
      </c>
      <c r="D45" s="15" t="s">
        <v>36</v>
      </c>
      <c r="E45" s="2" t="s">
        <v>0</v>
      </c>
      <c r="F45" s="39">
        <v>6</v>
      </c>
    </row>
    <row r="46" spans="1:6" x14ac:dyDescent="0.3">
      <c r="A46" s="3" t="s">
        <v>49</v>
      </c>
      <c r="B46" s="39" t="s">
        <v>74</v>
      </c>
      <c r="C46" s="39" t="s">
        <v>73</v>
      </c>
      <c r="D46" s="15" t="s">
        <v>36</v>
      </c>
      <c r="E46" s="2" t="s">
        <v>0</v>
      </c>
      <c r="F46" s="39">
        <v>6</v>
      </c>
    </row>
    <row r="47" spans="1:6" x14ac:dyDescent="0.3">
      <c r="A47" s="3" t="s">
        <v>50</v>
      </c>
      <c r="B47" s="39" t="s">
        <v>74</v>
      </c>
      <c r="C47" s="39" t="s">
        <v>76</v>
      </c>
      <c r="D47" s="15" t="s">
        <v>36</v>
      </c>
      <c r="E47" s="2" t="s">
        <v>0</v>
      </c>
      <c r="F47" s="39">
        <v>15</v>
      </c>
    </row>
    <row r="48" spans="1:6" x14ac:dyDescent="0.3">
      <c r="A48" s="3" t="s">
        <v>51</v>
      </c>
      <c r="B48" s="39" t="s">
        <v>77</v>
      </c>
      <c r="C48" s="39" t="s">
        <v>73</v>
      </c>
      <c r="D48" s="15" t="s">
        <v>36</v>
      </c>
      <c r="E48" s="2" t="s">
        <v>0</v>
      </c>
      <c r="F48" s="39">
        <v>4</v>
      </c>
    </row>
    <row r="49" spans="1:6" x14ac:dyDescent="0.3">
      <c r="A49" s="3" t="s">
        <v>52</v>
      </c>
      <c r="B49" s="39" t="s">
        <v>77</v>
      </c>
      <c r="C49" s="39" t="s">
        <v>79</v>
      </c>
      <c r="D49" s="15" t="s">
        <v>36</v>
      </c>
      <c r="E49" s="2" t="s">
        <v>0</v>
      </c>
      <c r="F49" s="39">
        <v>3</v>
      </c>
    </row>
    <row r="50" spans="1:6" x14ac:dyDescent="0.3">
      <c r="A50" s="3" t="s">
        <v>53</v>
      </c>
      <c r="B50" s="39" t="s">
        <v>77</v>
      </c>
      <c r="C50" s="39" t="s">
        <v>80</v>
      </c>
      <c r="D50" s="15" t="s">
        <v>36</v>
      </c>
      <c r="E50" s="2" t="s">
        <v>0</v>
      </c>
      <c r="F50" s="39">
        <v>6</v>
      </c>
    </row>
    <row r="51" spans="1:6" x14ac:dyDescent="0.3">
      <c r="A51" s="3" t="s">
        <v>54</v>
      </c>
      <c r="B51" s="39" t="s">
        <v>77</v>
      </c>
      <c r="C51" s="39" t="s">
        <v>81</v>
      </c>
      <c r="D51" s="15" t="s">
        <v>36</v>
      </c>
      <c r="E51" s="2" t="s">
        <v>0</v>
      </c>
      <c r="F51" s="39">
        <v>1</v>
      </c>
    </row>
    <row r="52" spans="1:6" x14ac:dyDescent="0.3">
      <c r="A52" s="3" t="s">
        <v>55</v>
      </c>
      <c r="B52" s="39" t="s">
        <v>77</v>
      </c>
      <c r="C52" s="39" t="s">
        <v>82</v>
      </c>
      <c r="D52" s="15" t="s">
        <v>36</v>
      </c>
      <c r="E52" s="2" t="s">
        <v>0</v>
      </c>
      <c r="F52" s="39">
        <v>5</v>
      </c>
    </row>
    <row r="53" spans="1:6" x14ac:dyDescent="0.3">
      <c r="A53" s="3" t="s">
        <v>124</v>
      </c>
      <c r="B53" s="39" t="s">
        <v>77</v>
      </c>
      <c r="C53" s="39" t="s">
        <v>962</v>
      </c>
      <c r="D53" s="15" t="s">
        <v>36</v>
      </c>
      <c r="E53" s="2" t="s">
        <v>0</v>
      </c>
      <c r="F53" s="39">
        <v>1</v>
      </c>
    </row>
    <row r="54" spans="1:6" x14ac:dyDescent="0.3">
      <c r="A54" s="3" t="s">
        <v>125</v>
      </c>
      <c r="B54" s="39" t="s">
        <v>83</v>
      </c>
      <c r="C54" s="39" t="s">
        <v>80</v>
      </c>
      <c r="D54" s="15" t="s">
        <v>36</v>
      </c>
      <c r="E54" s="2" t="s">
        <v>0</v>
      </c>
      <c r="F54" s="39">
        <v>8</v>
      </c>
    </row>
    <row r="55" spans="1:6" x14ac:dyDescent="0.3">
      <c r="A55" s="3" t="s">
        <v>126</v>
      </c>
      <c r="B55" s="39" t="s">
        <v>83</v>
      </c>
      <c r="C55" s="39" t="s">
        <v>962</v>
      </c>
      <c r="D55" s="15" t="s">
        <v>36</v>
      </c>
      <c r="E55" s="2" t="s">
        <v>0</v>
      </c>
      <c r="F55" s="39">
        <v>1</v>
      </c>
    </row>
    <row r="56" spans="1:6" x14ac:dyDescent="0.3">
      <c r="A56" s="3" t="s">
        <v>127</v>
      </c>
      <c r="B56" s="39" t="s">
        <v>58</v>
      </c>
      <c r="C56" s="39" t="s">
        <v>84</v>
      </c>
      <c r="D56" s="15" t="s">
        <v>36</v>
      </c>
      <c r="E56" s="2" t="s">
        <v>0</v>
      </c>
      <c r="F56" s="39">
        <v>1</v>
      </c>
    </row>
    <row r="57" spans="1:6" x14ac:dyDescent="0.3">
      <c r="A57" s="3" t="s">
        <v>128</v>
      </c>
      <c r="B57" s="39" t="s">
        <v>58</v>
      </c>
      <c r="C57" s="39" t="s">
        <v>60</v>
      </c>
      <c r="D57" s="15" t="s">
        <v>36</v>
      </c>
      <c r="E57" s="2" t="s">
        <v>0</v>
      </c>
      <c r="F57" s="39">
        <v>1</v>
      </c>
    </row>
    <row r="58" spans="1:6" x14ac:dyDescent="0.3">
      <c r="A58" s="3" t="s">
        <v>129</v>
      </c>
      <c r="B58" s="39" t="s">
        <v>77</v>
      </c>
      <c r="C58" s="39" t="s">
        <v>73</v>
      </c>
      <c r="D58" s="15" t="s">
        <v>36</v>
      </c>
      <c r="E58" s="2" t="s">
        <v>0</v>
      </c>
      <c r="F58" s="39">
        <v>9</v>
      </c>
    </row>
    <row r="59" spans="1:6" x14ac:dyDescent="0.3">
      <c r="A59" s="3" t="s">
        <v>130</v>
      </c>
      <c r="B59" s="39" t="s">
        <v>77</v>
      </c>
      <c r="C59" s="39" t="s">
        <v>78</v>
      </c>
      <c r="D59" s="15" t="s">
        <v>36</v>
      </c>
      <c r="E59" s="2" t="s">
        <v>0</v>
      </c>
      <c r="F59" s="39">
        <v>1</v>
      </c>
    </row>
    <row r="60" spans="1:6" x14ac:dyDescent="0.3">
      <c r="A60" s="3" t="s">
        <v>131</v>
      </c>
      <c r="B60" s="39" t="s">
        <v>83</v>
      </c>
      <c r="C60" s="39" t="s">
        <v>73</v>
      </c>
      <c r="D60" s="15" t="s">
        <v>36</v>
      </c>
      <c r="E60" s="2" t="s">
        <v>0</v>
      </c>
      <c r="F60" s="39">
        <v>4</v>
      </c>
    </row>
    <row r="61" spans="1:6" x14ac:dyDescent="0.3">
      <c r="A61" s="3" t="s">
        <v>132</v>
      </c>
      <c r="B61" s="39" t="s">
        <v>83</v>
      </c>
      <c r="C61" s="39" t="s">
        <v>81</v>
      </c>
      <c r="D61" s="15" t="s">
        <v>36</v>
      </c>
      <c r="E61" s="2" t="s">
        <v>0</v>
      </c>
      <c r="F61" s="39">
        <v>1</v>
      </c>
    </row>
    <row r="62" spans="1:6" x14ac:dyDescent="0.3">
      <c r="A62" s="3" t="s">
        <v>133</v>
      </c>
      <c r="B62" s="39" t="s">
        <v>85</v>
      </c>
      <c r="C62" s="39" t="s">
        <v>67</v>
      </c>
      <c r="D62" s="15" t="s">
        <v>36</v>
      </c>
      <c r="E62" s="2" t="s">
        <v>0</v>
      </c>
      <c r="F62" s="39">
        <v>133</v>
      </c>
    </row>
    <row r="63" spans="1:6" x14ac:dyDescent="0.3">
      <c r="A63" s="3" t="s">
        <v>134</v>
      </c>
      <c r="B63" s="39" t="s">
        <v>85</v>
      </c>
      <c r="C63" s="39" t="s">
        <v>68</v>
      </c>
      <c r="D63" s="15" t="s">
        <v>36</v>
      </c>
      <c r="E63" s="2" t="s">
        <v>0</v>
      </c>
      <c r="F63" s="39">
        <v>2</v>
      </c>
    </row>
    <row r="64" spans="1:6" x14ac:dyDescent="0.3">
      <c r="A64" s="3" t="s">
        <v>135</v>
      </c>
      <c r="B64" s="39" t="s">
        <v>85</v>
      </c>
      <c r="C64" s="39" t="s">
        <v>69</v>
      </c>
      <c r="D64" s="15" t="s">
        <v>36</v>
      </c>
      <c r="E64" s="2" t="s">
        <v>0</v>
      </c>
      <c r="F64" s="39">
        <v>9</v>
      </c>
    </row>
    <row r="65" spans="1:6" x14ac:dyDescent="0.3">
      <c r="A65" s="3" t="s">
        <v>136</v>
      </c>
      <c r="B65" s="39" t="s">
        <v>85</v>
      </c>
      <c r="C65" s="39" t="s">
        <v>70</v>
      </c>
      <c r="D65" s="15" t="s">
        <v>36</v>
      </c>
      <c r="E65" s="2" t="s">
        <v>0</v>
      </c>
      <c r="F65" s="39">
        <v>22</v>
      </c>
    </row>
    <row r="66" spans="1:6" x14ac:dyDescent="0.3">
      <c r="A66" s="3" t="s">
        <v>137</v>
      </c>
      <c r="B66" s="39" t="s">
        <v>86</v>
      </c>
      <c r="C66" s="39" t="s">
        <v>69</v>
      </c>
      <c r="D66" s="15" t="s">
        <v>36</v>
      </c>
      <c r="E66" s="2" t="s">
        <v>0</v>
      </c>
      <c r="F66" s="39">
        <v>3</v>
      </c>
    </row>
    <row r="67" spans="1:6" x14ac:dyDescent="0.3">
      <c r="A67" s="3" t="s">
        <v>138</v>
      </c>
      <c r="B67" s="39" t="s">
        <v>86</v>
      </c>
      <c r="C67" s="39" t="s">
        <v>87</v>
      </c>
      <c r="D67" s="15" t="s">
        <v>36</v>
      </c>
      <c r="E67" s="2" t="s">
        <v>0</v>
      </c>
      <c r="F67" s="39">
        <v>1</v>
      </c>
    </row>
    <row r="68" spans="1:6" x14ac:dyDescent="0.3">
      <c r="A68" s="3" t="s">
        <v>139</v>
      </c>
      <c r="B68" s="39" t="s">
        <v>86</v>
      </c>
      <c r="C68" s="39" t="s">
        <v>88</v>
      </c>
      <c r="D68" s="15" t="s">
        <v>36</v>
      </c>
      <c r="E68" s="2" t="s">
        <v>0</v>
      </c>
      <c r="F68" s="39">
        <v>11</v>
      </c>
    </row>
    <row r="69" spans="1:6" x14ac:dyDescent="0.3">
      <c r="A69" s="3" t="s">
        <v>140</v>
      </c>
      <c r="B69" s="39" t="s">
        <v>86</v>
      </c>
      <c r="C69" s="39" t="s">
        <v>89</v>
      </c>
      <c r="D69" s="15" t="s">
        <v>36</v>
      </c>
      <c r="E69" s="2" t="s">
        <v>0</v>
      </c>
      <c r="F69" s="39">
        <v>3</v>
      </c>
    </row>
    <row r="70" spans="1:6" x14ac:dyDescent="0.3">
      <c r="A70" s="3" t="s">
        <v>141</v>
      </c>
      <c r="B70" s="39" t="s">
        <v>86</v>
      </c>
      <c r="C70" s="39" t="s">
        <v>90</v>
      </c>
      <c r="D70" s="15" t="s">
        <v>36</v>
      </c>
      <c r="E70" s="2" t="s">
        <v>0</v>
      </c>
      <c r="F70" s="39">
        <v>4</v>
      </c>
    </row>
    <row r="71" spans="1:6" x14ac:dyDescent="0.3">
      <c r="A71" s="3" t="s">
        <v>142</v>
      </c>
      <c r="B71" s="39" t="s">
        <v>86</v>
      </c>
      <c r="C71" s="39" t="s">
        <v>963</v>
      </c>
      <c r="D71" s="15" t="s">
        <v>36</v>
      </c>
      <c r="E71" s="2" t="s">
        <v>0</v>
      </c>
      <c r="F71" s="39">
        <v>1</v>
      </c>
    </row>
    <row r="72" spans="1:6" x14ac:dyDescent="0.3">
      <c r="A72" s="3" t="s">
        <v>143</v>
      </c>
      <c r="B72" s="39" t="s">
        <v>86</v>
      </c>
      <c r="C72" s="39" t="s">
        <v>69</v>
      </c>
      <c r="D72" s="15" t="s">
        <v>36</v>
      </c>
      <c r="E72" s="2" t="s">
        <v>0</v>
      </c>
      <c r="F72" s="39">
        <v>18</v>
      </c>
    </row>
    <row r="73" spans="1:6" x14ac:dyDescent="0.3">
      <c r="A73" s="3" t="s">
        <v>144</v>
      </c>
      <c r="B73" s="39" t="s">
        <v>86</v>
      </c>
      <c r="C73" s="39" t="s">
        <v>87</v>
      </c>
      <c r="D73" s="15" t="s">
        <v>36</v>
      </c>
      <c r="E73" s="2" t="s">
        <v>0</v>
      </c>
      <c r="F73" s="39">
        <v>4</v>
      </c>
    </row>
    <row r="74" spans="1:6" x14ac:dyDescent="0.3">
      <c r="A74" s="3" t="s">
        <v>145</v>
      </c>
      <c r="B74" s="39" t="s">
        <v>86</v>
      </c>
      <c r="C74" s="39" t="s">
        <v>88</v>
      </c>
      <c r="D74" s="15" t="s">
        <v>36</v>
      </c>
      <c r="E74" s="2" t="s">
        <v>0</v>
      </c>
      <c r="F74" s="39">
        <v>6</v>
      </c>
    </row>
    <row r="75" spans="1:6" x14ac:dyDescent="0.3">
      <c r="A75" s="3" t="s">
        <v>146</v>
      </c>
      <c r="B75" s="39" t="s">
        <v>86</v>
      </c>
      <c r="C75" s="39" t="s">
        <v>89</v>
      </c>
      <c r="D75" s="15" t="s">
        <v>36</v>
      </c>
      <c r="E75" s="2" t="s">
        <v>0</v>
      </c>
      <c r="F75" s="39">
        <v>8</v>
      </c>
    </row>
    <row r="76" spans="1:6" x14ac:dyDescent="0.3">
      <c r="A76" s="3" t="s">
        <v>147</v>
      </c>
      <c r="B76" s="39" t="s">
        <v>94</v>
      </c>
      <c r="C76" s="39" t="s">
        <v>964</v>
      </c>
      <c r="D76" s="15" t="s">
        <v>36</v>
      </c>
      <c r="E76" s="2" t="s">
        <v>0</v>
      </c>
      <c r="F76" s="39">
        <v>1</v>
      </c>
    </row>
    <row r="77" spans="1:6" x14ac:dyDescent="0.3">
      <c r="A77" s="3" t="s">
        <v>148</v>
      </c>
      <c r="B77" s="39" t="s">
        <v>94</v>
      </c>
      <c r="C77" s="39" t="s">
        <v>95</v>
      </c>
      <c r="D77" s="15" t="s">
        <v>36</v>
      </c>
      <c r="E77" s="2" t="s">
        <v>0</v>
      </c>
      <c r="F77" s="39">
        <v>2</v>
      </c>
    </row>
    <row r="78" spans="1:6" x14ac:dyDescent="0.3">
      <c r="A78" s="3" t="s">
        <v>149</v>
      </c>
      <c r="B78" s="39" t="s">
        <v>94</v>
      </c>
      <c r="C78" s="39" t="s">
        <v>96</v>
      </c>
      <c r="D78" s="15" t="s">
        <v>36</v>
      </c>
      <c r="E78" s="2" t="s">
        <v>0</v>
      </c>
      <c r="F78" s="39">
        <v>1</v>
      </c>
    </row>
    <row r="79" spans="1:6" x14ac:dyDescent="0.3">
      <c r="A79" s="3" t="s">
        <v>150</v>
      </c>
      <c r="B79" s="39" t="s">
        <v>94</v>
      </c>
      <c r="C79" s="39" t="s">
        <v>965</v>
      </c>
      <c r="D79" s="15" t="s">
        <v>36</v>
      </c>
      <c r="E79" s="2" t="s">
        <v>0</v>
      </c>
      <c r="F79" s="39">
        <v>1</v>
      </c>
    </row>
    <row r="80" spans="1:6" x14ac:dyDescent="0.3">
      <c r="A80" s="3" t="s">
        <v>151</v>
      </c>
      <c r="B80" s="39" t="s">
        <v>97</v>
      </c>
      <c r="C80" s="39" t="s">
        <v>98</v>
      </c>
      <c r="D80" s="15" t="s">
        <v>36</v>
      </c>
      <c r="E80" s="2" t="s">
        <v>0</v>
      </c>
      <c r="F80" s="39">
        <v>6</v>
      </c>
    </row>
    <row r="81" spans="1:6" x14ac:dyDescent="0.3">
      <c r="A81" s="3" t="s">
        <v>152</v>
      </c>
      <c r="B81" s="39" t="s">
        <v>94</v>
      </c>
      <c r="C81" s="39" t="s">
        <v>964</v>
      </c>
      <c r="D81" s="15" t="s">
        <v>36</v>
      </c>
      <c r="E81" s="2" t="s">
        <v>0</v>
      </c>
      <c r="F81" s="39">
        <v>1</v>
      </c>
    </row>
    <row r="82" spans="1:6" x14ac:dyDescent="0.3">
      <c r="A82" s="3" t="s">
        <v>153</v>
      </c>
      <c r="B82" s="39" t="s">
        <v>94</v>
      </c>
      <c r="C82" s="39" t="s">
        <v>966</v>
      </c>
      <c r="D82" s="15" t="s">
        <v>36</v>
      </c>
      <c r="E82" s="2" t="s">
        <v>0</v>
      </c>
      <c r="F82" s="39">
        <v>1</v>
      </c>
    </row>
    <row r="83" spans="1:6" x14ac:dyDescent="0.3">
      <c r="A83" s="3" t="s">
        <v>154</v>
      </c>
      <c r="B83" s="39" t="s">
        <v>94</v>
      </c>
      <c r="C83" s="39" t="s">
        <v>95</v>
      </c>
      <c r="D83" s="15" t="s">
        <v>36</v>
      </c>
      <c r="E83" s="2" t="s">
        <v>0</v>
      </c>
      <c r="F83" s="39">
        <v>1</v>
      </c>
    </row>
    <row r="84" spans="1:6" x14ac:dyDescent="0.3">
      <c r="A84" s="3" t="s">
        <v>155</v>
      </c>
      <c r="B84" s="39" t="s">
        <v>99</v>
      </c>
      <c r="C84" s="39" t="s">
        <v>100</v>
      </c>
      <c r="D84" s="15" t="s">
        <v>36</v>
      </c>
      <c r="E84" s="2" t="s">
        <v>0</v>
      </c>
      <c r="F84" s="39">
        <v>10</v>
      </c>
    </row>
    <row r="85" spans="1:6" x14ac:dyDescent="0.3">
      <c r="A85" s="3" t="s">
        <v>156</v>
      </c>
      <c r="B85" s="39" t="s">
        <v>99</v>
      </c>
      <c r="C85" s="39" t="s">
        <v>101</v>
      </c>
      <c r="D85" s="15" t="s">
        <v>36</v>
      </c>
      <c r="E85" s="2" t="s">
        <v>0</v>
      </c>
      <c r="F85" s="39">
        <v>1</v>
      </c>
    </row>
    <row r="86" spans="1:6" x14ac:dyDescent="0.3">
      <c r="A86" s="3" t="s">
        <v>157</v>
      </c>
      <c r="B86" s="39" t="s">
        <v>99</v>
      </c>
      <c r="C86" s="39" t="s">
        <v>102</v>
      </c>
      <c r="D86" s="15" t="s">
        <v>36</v>
      </c>
      <c r="E86" s="2" t="s">
        <v>0</v>
      </c>
      <c r="F86" s="39">
        <v>3</v>
      </c>
    </row>
    <row r="87" spans="1:6" x14ac:dyDescent="0.3">
      <c r="A87" s="3" t="s">
        <v>158</v>
      </c>
      <c r="B87" s="39" t="s">
        <v>99</v>
      </c>
      <c r="C87" s="39" t="s">
        <v>103</v>
      </c>
      <c r="D87" s="15" t="s">
        <v>36</v>
      </c>
      <c r="E87" s="2" t="s">
        <v>0</v>
      </c>
      <c r="F87" s="39">
        <v>1</v>
      </c>
    </row>
    <row r="88" spans="1:6" x14ac:dyDescent="0.3">
      <c r="A88" s="3" t="s">
        <v>159</v>
      </c>
      <c r="B88" s="39" t="s">
        <v>99</v>
      </c>
      <c r="C88" s="39" t="s">
        <v>104</v>
      </c>
      <c r="D88" s="15" t="s">
        <v>36</v>
      </c>
      <c r="E88" s="2" t="s">
        <v>0</v>
      </c>
      <c r="F88" s="39">
        <v>1</v>
      </c>
    </row>
    <row r="89" spans="1:6" x14ac:dyDescent="0.3">
      <c r="A89" s="3" t="s">
        <v>160</v>
      </c>
      <c r="B89" s="39" t="s">
        <v>99</v>
      </c>
      <c r="C89" s="39" t="s">
        <v>105</v>
      </c>
      <c r="D89" s="15" t="s">
        <v>36</v>
      </c>
      <c r="E89" s="2" t="s">
        <v>0</v>
      </c>
      <c r="F89" s="39">
        <v>2</v>
      </c>
    </row>
    <row r="90" spans="1:6" x14ac:dyDescent="0.3">
      <c r="A90" s="3" t="s">
        <v>161</v>
      </c>
      <c r="B90" s="39" t="s">
        <v>99</v>
      </c>
      <c r="C90" s="39" t="s">
        <v>106</v>
      </c>
      <c r="D90" s="15" t="s">
        <v>36</v>
      </c>
      <c r="E90" s="2" t="s">
        <v>0</v>
      </c>
      <c r="F90" s="39">
        <v>6</v>
      </c>
    </row>
    <row r="91" spans="1:6" x14ac:dyDescent="0.3">
      <c r="A91" s="3" t="s">
        <v>162</v>
      </c>
      <c r="B91" s="39" t="s">
        <v>99</v>
      </c>
      <c r="C91" s="39" t="s">
        <v>107</v>
      </c>
      <c r="D91" s="15" t="s">
        <v>36</v>
      </c>
      <c r="E91" s="2" t="s">
        <v>0</v>
      </c>
      <c r="F91" s="39">
        <v>9</v>
      </c>
    </row>
    <row r="92" spans="1:6" x14ac:dyDescent="0.3">
      <c r="A92" s="3" t="s">
        <v>163</v>
      </c>
      <c r="B92" s="39" t="s">
        <v>99</v>
      </c>
      <c r="C92" s="39" t="s">
        <v>108</v>
      </c>
      <c r="D92" s="15" t="s">
        <v>36</v>
      </c>
      <c r="E92" s="2" t="s">
        <v>0</v>
      </c>
      <c r="F92" s="39">
        <v>5</v>
      </c>
    </row>
    <row r="93" spans="1:6" x14ac:dyDescent="0.3">
      <c r="A93" s="3" t="s">
        <v>164</v>
      </c>
      <c r="B93" s="39" t="s">
        <v>109</v>
      </c>
      <c r="C93" s="39" t="s">
        <v>113</v>
      </c>
      <c r="D93" s="15" t="s">
        <v>36</v>
      </c>
      <c r="E93" s="2" t="s">
        <v>0</v>
      </c>
      <c r="F93" s="39">
        <v>4</v>
      </c>
    </row>
    <row r="94" spans="1:6" x14ac:dyDescent="0.3">
      <c r="A94" s="3" t="s">
        <v>165</v>
      </c>
      <c r="B94" s="39" t="s">
        <v>109</v>
      </c>
      <c r="C94" s="39" t="s">
        <v>114</v>
      </c>
      <c r="D94" s="15" t="s">
        <v>36</v>
      </c>
      <c r="E94" s="2" t="s">
        <v>0</v>
      </c>
      <c r="F94" s="39">
        <v>1</v>
      </c>
    </row>
    <row r="95" spans="1:6" x14ac:dyDescent="0.3">
      <c r="A95" s="3" t="s">
        <v>166</v>
      </c>
      <c r="B95" s="39" t="s">
        <v>109</v>
      </c>
      <c r="C95" s="39" t="s">
        <v>115</v>
      </c>
      <c r="D95" s="15" t="s">
        <v>36</v>
      </c>
      <c r="E95" s="2" t="s">
        <v>0</v>
      </c>
      <c r="F95" s="39">
        <v>2</v>
      </c>
    </row>
    <row r="96" spans="1:6" x14ac:dyDescent="0.3">
      <c r="A96" s="3" t="s">
        <v>167</v>
      </c>
      <c r="B96" s="39" t="s">
        <v>116</v>
      </c>
      <c r="C96" s="39" t="s">
        <v>104</v>
      </c>
      <c r="D96" s="15" t="s">
        <v>36</v>
      </c>
      <c r="E96" s="2" t="s">
        <v>0</v>
      </c>
      <c r="F96" s="39">
        <v>2</v>
      </c>
    </row>
    <row r="97" spans="1:6" x14ac:dyDescent="0.3">
      <c r="A97" s="3" t="s">
        <v>168</v>
      </c>
      <c r="B97" s="39" t="s">
        <v>116</v>
      </c>
      <c r="C97" s="39" t="s">
        <v>117</v>
      </c>
      <c r="D97" s="15" t="s">
        <v>36</v>
      </c>
      <c r="E97" s="2" t="s">
        <v>0</v>
      </c>
      <c r="F97" s="39">
        <v>2</v>
      </c>
    </row>
    <row r="98" spans="1:6" x14ac:dyDescent="0.3">
      <c r="A98" s="3" t="s">
        <v>169</v>
      </c>
      <c r="B98" s="39" t="s">
        <v>116</v>
      </c>
      <c r="C98" s="39" t="s">
        <v>118</v>
      </c>
      <c r="D98" s="15" t="s">
        <v>36</v>
      </c>
      <c r="E98" s="2" t="s">
        <v>0</v>
      </c>
      <c r="F98" s="39">
        <v>3</v>
      </c>
    </row>
    <row r="99" spans="1:6" x14ac:dyDescent="0.3">
      <c r="A99" s="3" t="s">
        <v>170</v>
      </c>
      <c r="B99" s="39" t="s">
        <v>116</v>
      </c>
      <c r="C99" s="39" t="s">
        <v>119</v>
      </c>
      <c r="D99" s="15" t="s">
        <v>36</v>
      </c>
      <c r="E99" s="2" t="s">
        <v>0</v>
      </c>
      <c r="F99" s="39">
        <v>1</v>
      </c>
    </row>
    <row r="100" spans="1:6" x14ac:dyDescent="0.3">
      <c r="A100" s="3" t="s">
        <v>171</v>
      </c>
      <c r="B100" s="39" t="s">
        <v>116</v>
      </c>
      <c r="C100" s="39" t="s">
        <v>120</v>
      </c>
      <c r="D100" s="15" t="s">
        <v>36</v>
      </c>
      <c r="E100" s="2" t="s">
        <v>0</v>
      </c>
      <c r="F100" s="39">
        <v>1</v>
      </c>
    </row>
    <row r="101" spans="1:6" x14ac:dyDescent="0.3">
      <c r="A101" s="3" t="s">
        <v>172</v>
      </c>
      <c r="B101" s="39" t="s">
        <v>116</v>
      </c>
      <c r="C101" s="39" t="s">
        <v>121</v>
      </c>
      <c r="D101" s="15" t="s">
        <v>36</v>
      </c>
      <c r="E101" s="2" t="s">
        <v>0</v>
      </c>
      <c r="F101" s="39">
        <v>1</v>
      </c>
    </row>
    <row r="102" spans="1:6" x14ac:dyDescent="0.3">
      <c r="A102" s="3" t="s">
        <v>173</v>
      </c>
      <c r="B102" s="39" t="s">
        <v>116</v>
      </c>
      <c r="C102" s="39" t="s">
        <v>122</v>
      </c>
      <c r="D102" s="15" t="s">
        <v>36</v>
      </c>
      <c r="E102" s="2" t="s">
        <v>0</v>
      </c>
      <c r="F102" s="39">
        <v>2</v>
      </c>
    </row>
    <row r="103" spans="1:6" x14ac:dyDescent="0.3">
      <c r="A103" s="3" t="s">
        <v>174</v>
      </c>
      <c r="B103" s="39" t="s">
        <v>116</v>
      </c>
      <c r="C103" s="39" t="s">
        <v>967</v>
      </c>
      <c r="D103" s="15" t="s">
        <v>36</v>
      </c>
      <c r="E103" s="2" t="s">
        <v>0</v>
      </c>
      <c r="F103" s="39">
        <v>4</v>
      </c>
    </row>
    <row r="104" spans="1:6" x14ac:dyDescent="0.3">
      <c r="A104" s="3" t="s">
        <v>175</v>
      </c>
      <c r="B104" s="39" t="s">
        <v>116</v>
      </c>
      <c r="C104" s="39" t="s">
        <v>104</v>
      </c>
      <c r="D104" s="15" t="s">
        <v>36</v>
      </c>
      <c r="E104" s="2" t="s">
        <v>0</v>
      </c>
      <c r="F104" s="39">
        <v>3</v>
      </c>
    </row>
    <row r="105" spans="1:6" x14ac:dyDescent="0.3">
      <c r="A105" s="3" t="s">
        <v>176</v>
      </c>
      <c r="B105" s="39" t="s">
        <v>116</v>
      </c>
      <c r="C105" s="39" t="s">
        <v>117</v>
      </c>
      <c r="D105" s="15" t="s">
        <v>36</v>
      </c>
      <c r="E105" s="2" t="s">
        <v>0</v>
      </c>
      <c r="F105" s="39">
        <v>3</v>
      </c>
    </row>
    <row r="106" spans="1:6" x14ac:dyDescent="0.3">
      <c r="A106" s="3" t="s">
        <v>177</v>
      </c>
      <c r="B106" s="39" t="s">
        <v>116</v>
      </c>
      <c r="C106" s="39" t="s">
        <v>123</v>
      </c>
      <c r="D106" s="15" t="s">
        <v>36</v>
      </c>
      <c r="E106" s="2" t="s">
        <v>0</v>
      </c>
      <c r="F106" s="39">
        <v>3</v>
      </c>
    </row>
    <row r="107" spans="1:6" x14ac:dyDescent="0.3">
      <c r="A107" s="3" t="s">
        <v>178</v>
      </c>
      <c r="B107" s="39" t="s">
        <v>116</v>
      </c>
      <c r="C107" s="39" t="s">
        <v>118</v>
      </c>
      <c r="D107" s="15" t="s">
        <v>36</v>
      </c>
      <c r="E107" s="2" t="s">
        <v>0</v>
      </c>
      <c r="F107" s="39">
        <v>1</v>
      </c>
    </row>
    <row r="108" spans="1:6" x14ac:dyDescent="0.3">
      <c r="A108" s="11"/>
      <c r="B108" s="12"/>
      <c r="C108" s="11"/>
      <c r="D108" s="11"/>
      <c r="E108" s="41"/>
      <c r="F108" s="29"/>
    </row>
    <row r="109" spans="1:6" x14ac:dyDescent="0.3">
      <c r="A109" s="11"/>
      <c r="B109" s="12"/>
      <c r="C109" s="11"/>
      <c r="D109" s="11"/>
      <c r="E109" s="41"/>
      <c r="F109" s="29"/>
    </row>
    <row r="110" spans="1:6" x14ac:dyDescent="0.3">
      <c r="A110" s="11"/>
      <c r="B110" s="12"/>
      <c r="C110" s="11"/>
      <c r="D110" s="11"/>
      <c r="E110" s="41"/>
      <c r="F110" s="29"/>
    </row>
    <row r="111" spans="1:6" x14ac:dyDescent="0.3">
      <c r="A111" s="11"/>
      <c r="B111" s="12"/>
      <c r="C111" s="11"/>
      <c r="D111" s="13"/>
      <c r="E111" s="41"/>
      <c r="F111" s="29"/>
    </row>
    <row r="112" spans="1:6" x14ac:dyDescent="0.3">
      <c r="A112" s="11"/>
      <c r="B112" s="12"/>
      <c r="C112" s="11"/>
      <c r="D112" s="13"/>
      <c r="E112" s="41"/>
      <c r="F112" s="29"/>
    </row>
    <row r="113" spans="1:6" x14ac:dyDescent="0.3">
      <c r="A113" s="11"/>
      <c r="B113" s="12"/>
      <c r="C113" s="11"/>
      <c r="D113" s="13"/>
      <c r="E113" s="41"/>
      <c r="F113" s="29"/>
    </row>
    <row r="114" spans="1:6" x14ac:dyDescent="0.3">
      <c r="A114" s="11"/>
      <c r="B114" s="12"/>
      <c r="C114" s="11"/>
      <c r="D114" s="13"/>
      <c r="E114" s="41"/>
      <c r="F114" s="29"/>
    </row>
    <row r="115" spans="1:6" x14ac:dyDescent="0.3">
      <c r="A115" s="11"/>
      <c r="B115" s="12"/>
      <c r="C115" s="11"/>
      <c r="D115" s="13"/>
      <c r="E115" s="41"/>
      <c r="F115" s="29"/>
    </row>
    <row r="116" spans="1:6" x14ac:dyDescent="0.3">
      <c r="A116" s="11"/>
      <c r="B116" s="12"/>
      <c r="C116" s="11"/>
      <c r="D116" s="13"/>
      <c r="E116" s="41"/>
      <c r="F116" s="29"/>
    </row>
    <row r="117" spans="1:6" x14ac:dyDescent="0.3">
      <c r="A117" s="11"/>
      <c r="B117" s="12"/>
      <c r="C117" s="11"/>
      <c r="D117" s="13"/>
      <c r="E117" s="41"/>
      <c r="F117" s="29"/>
    </row>
    <row r="118" spans="1:6" x14ac:dyDescent="0.3">
      <c r="A118" s="11"/>
      <c r="B118" s="12"/>
      <c r="C118" s="11"/>
      <c r="D118" s="13"/>
      <c r="E118" s="41"/>
      <c r="F118" s="29"/>
    </row>
    <row r="119" spans="1:6" x14ac:dyDescent="0.3">
      <c r="A119" s="11"/>
      <c r="B119" s="12"/>
      <c r="C119" s="11"/>
      <c r="D119" s="13"/>
      <c r="E119" s="41"/>
      <c r="F119" s="29"/>
    </row>
    <row r="120" spans="1:6" x14ac:dyDescent="0.3">
      <c r="A120" s="11"/>
      <c r="B120" s="12"/>
      <c r="C120" s="11"/>
      <c r="D120" s="13"/>
      <c r="E120" s="41"/>
      <c r="F120" s="29"/>
    </row>
    <row r="121" spans="1:6" x14ac:dyDescent="0.3">
      <c r="A121" s="31"/>
      <c r="B121" s="31"/>
      <c r="C121" s="31"/>
      <c r="D121" s="31"/>
      <c r="E121" s="31"/>
      <c r="F121" s="31"/>
    </row>
  </sheetData>
  <mergeCells count="1">
    <mergeCell ref="A1:F1"/>
  </mergeCells>
  <pageMargins left="0.7" right="0.7" top="0.75" bottom="0.75" header="0.3" footer="0.3"/>
  <pageSetup paperSize="9" scale="8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workbookViewId="0">
      <selection activeCell="L89" sqref="L89"/>
    </sheetView>
  </sheetViews>
  <sheetFormatPr defaultRowHeight="14.4" x14ac:dyDescent="0.3"/>
  <cols>
    <col min="1" max="1" width="7.5546875" customWidth="1"/>
    <col min="2" max="2" width="33.5546875" bestFit="1" customWidth="1"/>
    <col min="3" max="3" width="16.44140625" customWidth="1"/>
    <col min="4" max="4" width="13.6640625" bestFit="1" customWidth="1"/>
  </cols>
  <sheetData>
    <row r="1" spans="1:9" x14ac:dyDescent="0.3">
      <c r="A1" s="85" t="s">
        <v>275</v>
      </c>
      <c r="B1" s="85"/>
      <c r="C1" s="85"/>
      <c r="D1" s="85"/>
      <c r="E1" s="85"/>
      <c r="F1" s="85"/>
      <c r="G1" s="5"/>
      <c r="H1" s="5"/>
      <c r="I1" s="5"/>
    </row>
    <row r="2" spans="1:9" x14ac:dyDescent="0.3">
      <c r="A2" s="16" t="s">
        <v>2</v>
      </c>
      <c r="B2" s="16" t="s">
        <v>184</v>
      </c>
      <c r="C2" s="16" t="s">
        <v>185</v>
      </c>
      <c r="D2" s="16" t="s">
        <v>186</v>
      </c>
      <c r="E2" s="16" t="s">
        <v>187</v>
      </c>
      <c r="F2" s="16" t="s">
        <v>188</v>
      </c>
      <c r="G2" s="5"/>
      <c r="H2" s="5"/>
      <c r="I2" s="5"/>
    </row>
    <row r="3" spans="1:9" x14ac:dyDescent="0.3">
      <c r="A3" s="87" t="s">
        <v>193</v>
      </c>
      <c r="B3" s="87"/>
      <c r="C3" s="5"/>
      <c r="D3" s="5"/>
      <c r="E3" s="5"/>
      <c r="F3" s="5"/>
      <c r="G3" s="5"/>
      <c r="H3" s="5"/>
      <c r="I3" s="5"/>
    </row>
    <row r="4" spans="1:9" ht="28.8" x14ac:dyDescent="0.3">
      <c r="A4" s="3" t="s">
        <v>38</v>
      </c>
      <c r="B4" s="4" t="s">
        <v>194</v>
      </c>
      <c r="C4" s="19" t="s">
        <v>195</v>
      </c>
      <c r="D4" s="3" t="s">
        <v>196</v>
      </c>
      <c r="E4" s="3" t="s">
        <v>0</v>
      </c>
      <c r="F4" s="3">
        <v>1</v>
      </c>
      <c r="G4" s="5"/>
      <c r="H4" s="5"/>
      <c r="I4" s="5"/>
    </row>
    <row r="5" spans="1:9" x14ac:dyDescent="0.3">
      <c r="A5" s="3" t="s">
        <v>39</v>
      </c>
      <c r="B5" s="14" t="s">
        <v>197</v>
      </c>
      <c r="C5" s="3" t="s">
        <v>198</v>
      </c>
      <c r="D5" s="3" t="s">
        <v>199</v>
      </c>
      <c r="E5" s="3" t="s">
        <v>0</v>
      </c>
      <c r="F5" s="3">
        <v>1</v>
      </c>
      <c r="G5" s="5"/>
      <c r="H5" s="5"/>
      <c r="I5" s="5"/>
    </row>
    <row r="6" spans="1:9" x14ac:dyDescent="0.3">
      <c r="A6" s="3" t="s">
        <v>40</v>
      </c>
      <c r="B6" s="4" t="s">
        <v>200</v>
      </c>
      <c r="C6" s="2"/>
      <c r="D6" s="2"/>
      <c r="E6" s="2" t="s">
        <v>0</v>
      </c>
      <c r="F6" s="2">
        <v>2</v>
      </c>
      <c r="G6" s="5"/>
      <c r="H6" s="5"/>
      <c r="I6" s="5"/>
    </row>
    <row r="7" spans="1:9" x14ac:dyDescent="0.3">
      <c r="A7" s="3" t="s">
        <v>41</v>
      </c>
      <c r="B7" s="4" t="s">
        <v>201</v>
      </c>
      <c r="C7" s="2"/>
      <c r="D7" s="2"/>
      <c r="E7" s="2" t="s">
        <v>0</v>
      </c>
      <c r="F7" s="2">
        <v>3</v>
      </c>
      <c r="G7" s="5"/>
      <c r="H7" s="5"/>
      <c r="I7" s="5"/>
    </row>
    <row r="8" spans="1:9" x14ac:dyDescent="0.3">
      <c r="A8" s="3" t="s">
        <v>42</v>
      </c>
      <c r="B8" s="4" t="s">
        <v>202</v>
      </c>
      <c r="C8" s="2"/>
      <c r="D8" s="2"/>
      <c r="E8" s="2" t="s">
        <v>0</v>
      </c>
      <c r="F8" s="2">
        <v>1</v>
      </c>
      <c r="G8" s="5"/>
      <c r="H8" s="5"/>
      <c r="I8" s="5"/>
    </row>
    <row r="9" spans="1:9" x14ac:dyDescent="0.3">
      <c r="A9" s="3" t="s">
        <v>43</v>
      </c>
      <c r="B9" s="4" t="s">
        <v>203</v>
      </c>
      <c r="C9" s="2"/>
      <c r="D9" s="2"/>
      <c r="E9" s="2" t="s">
        <v>0</v>
      </c>
      <c r="F9" s="2">
        <f>1+1+1+1+1</f>
        <v>5</v>
      </c>
      <c r="G9" s="5"/>
      <c r="H9" s="5"/>
      <c r="I9" s="5"/>
    </row>
    <row r="10" spans="1:9" x14ac:dyDescent="0.3">
      <c r="A10" s="3" t="s">
        <v>44</v>
      </c>
      <c r="B10" s="4" t="s">
        <v>204</v>
      </c>
      <c r="C10" s="2" t="s">
        <v>205</v>
      </c>
      <c r="D10" s="2"/>
      <c r="E10" s="2" t="s">
        <v>19</v>
      </c>
      <c r="F10" s="2">
        <v>4</v>
      </c>
      <c r="G10" s="5"/>
      <c r="H10" s="5"/>
      <c r="I10" s="5"/>
    </row>
    <row r="11" spans="1:9" ht="15" x14ac:dyDescent="0.25">
      <c r="A11" s="3" t="s">
        <v>45</v>
      </c>
      <c r="B11" s="4" t="s">
        <v>206</v>
      </c>
      <c r="C11" s="2" t="s">
        <v>205</v>
      </c>
      <c r="D11" s="2"/>
      <c r="E11" s="2" t="s">
        <v>19</v>
      </c>
      <c r="F11" s="2">
        <f>4+6.5</f>
        <v>10.5</v>
      </c>
      <c r="G11" s="5"/>
      <c r="H11" s="5"/>
      <c r="I11" s="5"/>
    </row>
    <row r="12" spans="1:9" ht="15" x14ac:dyDescent="0.25">
      <c r="A12" s="3" t="s">
        <v>46</v>
      </c>
      <c r="B12" s="4" t="s">
        <v>207</v>
      </c>
      <c r="C12" s="2" t="s">
        <v>208</v>
      </c>
      <c r="D12" s="2"/>
      <c r="E12" s="2" t="s">
        <v>19</v>
      </c>
      <c r="F12" s="2">
        <f>19</f>
        <v>19</v>
      </c>
      <c r="G12" s="5"/>
      <c r="H12" s="5"/>
      <c r="I12" s="5"/>
    </row>
    <row r="13" spans="1:9" ht="15" x14ac:dyDescent="0.25">
      <c r="A13" s="3" t="s">
        <v>47</v>
      </c>
      <c r="B13" s="4" t="s">
        <v>207</v>
      </c>
      <c r="C13" s="2" t="s">
        <v>209</v>
      </c>
      <c r="D13" s="2"/>
      <c r="E13" s="2" t="s">
        <v>19</v>
      </c>
      <c r="F13" s="2">
        <f>2+2.7</f>
        <v>4.7</v>
      </c>
      <c r="G13" s="5"/>
      <c r="H13" s="5"/>
      <c r="I13" s="5"/>
    </row>
    <row r="14" spans="1:9" ht="15" x14ac:dyDescent="0.25">
      <c r="A14" s="3" t="s">
        <v>48</v>
      </c>
      <c r="B14" s="4" t="s">
        <v>210</v>
      </c>
      <c r="C14" s="2" t="s">
        <v>211</v>
      </c>
      <c r="D14" s="2"/>
      <c r="E14" s="2" t="s">
        <v>19</v>
      </c>
      <c r="F14" s="2">
        <f>5+6+7.5+4+1.5</f>
        <v>24</v>
      </c>
      <c r="G14" s="5"/>
      <c r="H14" s="5"/>
      <c r="I14" s="5"/>
    </row>
    <row r="15" spans="1:9" ht="15" x14ac:dyDescent="0.25">
      <c r="A15" s="3" t="s">
        <v>49</v>
      </c>
      <c r="B15" s="4" t="s">
        <v>210</v>
      </c>
      <c r="C15" s="2" t="s">
        <v>212</v>
      </c>
      <c r="D15" s="2"/>
      <c r="E15" s="2" t="s">
        <v>19</v>
      </c>
      <c r="F15" s="2">
        <f>3.6+10+10</f>
        <v>23.6</v>
      </c>
      <c r="G15" s="5"/>
      <c r="H15" s="5"/>
      <c r="I15" s="5"/>
    </row>
    <row r="16" spans="1:9" ht="15" x14ac:dyDescent="0.25">
      <c r="A16" s="3" t="s">
        <v>50</v>
      </c>
      <c r="B16" s="4" t="s">
        <v>210</v>
      </c>
      <c r="C16" s="2" t="s">
        <v>213</v>
      </c>
      <c r="D16" s="2"/>
      <c r="E16" s="2" t="s">
        <v>19</v>
      </c>
      <c r="F16" s="2">
        <f>3.5+3+4.5+3.8+17+15+12+17+4.5</f>
        <v>80.3</v>
      </c>
      <c r="G16" s="5"/>
      <c r="H16" s="5"/>
      <c r="I16" s="5"/>
    </row>
    <row r="17" spans="1:9" ht="15" x14ac:dyDescent="0.25">
      <c r="A17" s="3" t="s">
        <v>51</v>
      </c>
      <c r="B17" s="4" t="s">
        <v>214</v>
      </c>
      <c r="C17" s="2" t="s">
        <v>213</v>
      </c>
      <c r="D17" s="2"/>
      <c r="E17" s="2" t="s">
        <v>19</v>
      </c>
      <c r="F17" s="2">
        <f>13+4+6.7+10</f>
        <v>33.700000000000003</v>
      </c>
      <c r="G17" s="5"/>
      <c r="H17" s="5"/>
      <c r="I17" s="5"/>
    </row>
    <row r="18" spans="1:9" ht="15" x14ac:dyDescent="0.25">
      <c r="A18" s="3" t="s">
        <v>52</v>
      </c>
      <c r="B18" s="4" t="s">
        <v>214</v>
      </c>
      <c r="C18" s="2" t="s">
        <v>215</v>
      </c>
      <c r="D18" s="2"/>
      <c r="E18" s="2" t="s">
        <v>19</v>
      </c>
      <c r="F18" s="2">
        <f>7.7+27+19+3</f>
        <v>56.7</v>
      </c>
      <c r="G18" s="5"/>
      <c r="H18" s="5"/>
      <c r="I18" s="5"/>
    </row>
    <row r="19" spans="1:9" ht="15" x14ac:dyDescent="0.25">
      <c r="A19" s="3" t="s">
        <v>53</v>
      </c>
      <c r="B19" s="4" t="s">
        <v>216</v>
      </c>
      <c r="C19" s="2" t="s">
        <v>212</v>
      </c>
      <c r="D19" s="2"/>
      <c r="E19" s="2" t="s">
        <v>0</v>
      </c>
      <c r="F19" s="2">
        <v>2</v>
      </c>
      <c r="G19" s="5"/>
      <c r="H19" s="5"/>
      <c r="I19" s="5"/>
    </row>
    <row r="20" spans="1:9" ht="15" x14ac:dyDescent="0.25">
      <c r="A20" s="3" t="s">
        <v>54</v>
      </c>
      <c r="B20" s="4" t="s">
        <v>216</v>
      </c>
      <c r="C20" s="2" t="s">
        <v>213</v>
      </c>
      <c r="D20" s="17"/>
      <c r="E20" s="2" t="s">
        <v>0</v>
      </c>
      <c r="F20" s="2">
        <f>1+3</f>
        <v>4</v>
      </c>
      <c r="G20" s="5"/>
      <c r="H20" s="5"/>
      <c r="I20" s="5"/>
    </row>
    <row r="21" spans="1:9" ht="15" x14ac:dyDescent="0.25">
      <c r="A21" s="3" t="s">
        <v>55</v>
      </c>
      <c r="B21" s="4" t="s">
        <v>216</v>
      </c>
      <c r="C21" s="2" t="s">
        <v>215</v>
      </c>
      <c r="D21" s="17"/>
      <c r="E21" s="2" t="s">
        <v>0</v>
      </c>
      <c r="F21" s="2">
        <v>2</v>
      </c>
      <c r="G21" s="5"/>
      <c r="H21" s="5"/>
      <c r="I21" s="5"/>
    </row>
    <row r="22" spans="1:9" ht="15" x14ac:dyDescent="0.25">
      <c r="A22" s="3" t="s">
        <v>124</v>
      </c>
      <c r="B22" s="4" t="s">
        <v>217</v>
      </c>
      <c r="C22" s="17" t="s">
        <v>191</v>
      </c>
      <c r="D22" s="3" t="s">
        <v>192</v>
      </c>
      <c r="E22" s="2" t="s">
        <v>19</v>
      </c>
      <c r="F22" s="2">
        <v>19</v>
      </c>
      <c r="G22" s="5"/>
      <c r="H22" s="5"/>
      <c r="I22" s="5"/>
    </row>
    <row r="23" spans="1:9" ht="15" x14ac:dyDescent="0.25">
      <c r="A23" s="3" t="s">
        <v>125</v>
      </c>
      <c r="B23" s="4" t="s">
        <v>218</v>
      </c>
      <c r="C23" s="2" t="s">
        <v>215</v>
      </c>
      <c r="D23" s="2"/>
      <c r="E23" s="2" t="s">
        <v>0</v>
      </c>
      <c r="F23" s="2">
        <v>2</v>
      </c>
      <c r="G23" s="5"/>
      <c r="H23" s="5"/>
      <c r="I23" s="5"/>
    </row>
    <row r="24" spans="1:9" s="5" customFormat="1" ht="15" x14ac:dyDescent="0.25">
      <c r="A24" s="3" t="s">
        <v>126</v>
      </c>
      <c r="B24" s="37" t="s">
        <v>895</v>
      </c>
      <c r="C24" s="2" t="s">
        <v>896</v>
      </c>
      <c r="D24" s="2"/>
      <c r="E24" s="2" t="s">
        <v>19</v>
      </c>
      <c r="F24" s="2">
        <f>12+6+13+5+11+10+11+10+10+20+15+87</f>
        <v>210</v>
      </c>
    </row>
    <row r="25" spans="1:9" s="5" customFormat="1" ht="15" x14ac:dyDescent="0.25">
      <c r="A25" s="3" t="s">
        <v>127</v>
      </c>
      <c r="B25" s="37" t="s">
        <v>895</v>
      </c>
      <c r="C25" s="2" t="s">
        <v>908</v>
      </c>
      <c r="D25" s="2"/>
      <c r="E25" s="2" t="s">
        <v>19</v>
      </c>
      <c r="F25" s="2">
        <f>7+3+11+11+15+10</f>
        <v>57</v>
      </c>
    </row>
    <row r="26" spans="1:9" ht="15" x14ac:dyDescent="0.25">
      <c r="A26" s="18" t="s">
        <v>219</v>
      </c>
      <c r="B26" s="5"/>
      <c r="C26" s="5"/>
      <c r="D26" s="5"/>
      <c r="E26" s="5"/>
      <c r="F26" s="5"/>
      <c r="G26" s="5"/>
      <c r="H26" s="5"/>
      <c r="I26" s="5"/>
    </row>
    <row r="27" spans="1:9" ht="28.8" x14ac:dyDescent="0.3">
      <c r="A27" s="3" t="s">
        <v>38</v>
      </c>
      <c r="B27" s="4" t="s">
        <v>220</v>
      </c>
      <c r="C27" s="19" t="s">
        <v>221</v>
      </c>
      <c r="D27" s="3" t="s">
        <v>222</v>
      </c>
      <c r="E27" s="3" t="s">
        <v>0</v>
      </c>
      <c r="F27" s="3">
        <v>1</v>
      </c>
      <c r="G27" s="5"/>
      <c r="H27" s="5"/>
      <c r="I27" s="5"/>
    </row>
    <row r="28" spans="1:9" ht="43.2" x14ac:dyDescent="0.3">
      <c r="A28" s="3" t="s">
        <v>39</v>
      </c>
      <c r="B28" s="4" t="s">
        <v>223</v>
      </c>
      <c r="C28" s="19" t="s">
        <v>224</v>
      </c>
      <c r="D28" s="3" t="s">
        <v>196</v>
      </c>
      <c r="E28" s="3" t="s">
        <v>1</v>
      </c>
      <c r="F28" s="3">
        <v>1</v>
      </c>
      <c r="G28" s="5"/>
      <c r="H28" s="5"/>
      <c r="I28" s="5"/>
    </row>
    <row r="29" spans="1:9" ht="57.6" x14ac:dyDescent="0.3">
      <c r="A29" s="3" t="s">
        <v>40</v>
      </c>
      <c r="B29" s="14" t="s">
        <v>225</v>
      </c>
      <c r="C29" s="19" t="s">
        <v>226</v>
      </c>
      <c r="D29" s="3" t="s">
        <v>227</v>
      </c>
      <c r="E29" s="3" t="s">
        <v>19</v>
      </c>
      <c r="F29" s="3">
        <f>18+18</f>
        <v>36</v>
      </c>
      <c r="G29" s="5"/>
      <c r="H29" s="5"/>
      <c r="I29" s="5"/>
    </row>
    <row r="30" spans="1:9" ht="43.2" x14ac:dyDescent="0.3">
      <c r="A30" s="3" t="s">
        <v>41</v>
      </c>
      <c r="B30" s="14" t="s">
        <v>228</v>
      </c>
      <c r="C30" s="19" t="s">
        <v>229</v>
      </c>
      <c r="D30" s="3" t="s">
        <v>227</v>
      </c>
      <c r="E30" s="3" t="s">
        <v>19</v>
      </c>
      <c r="F30" s="3">
        <v>5.5</v>
      </c>
      <c r="G30" s="5"/>
      <c r="H30" s="5"/>
      <c r="I30" s="5"/>
    </row>
    <row r="31" spans="1:9" x14ac:dyDescent="0.3">
      <c r="A31" s="3" t="s">
        <v>42</v>
      </c>
      <c r="B31" s="17" t="s">
        <v>230</v>
      </c>
      <c r="C31" s="17"/>
      <c r="D31" s="17"/>
      <c r="E31" s="20" t="s">
        <v>0</v>
      </c>
      <c r="F31" s="20">
        <v>3</v>
      </c>
      <c r="G31" s="5"/>
      <c r="H31" s="5"/>
      <c r="I31" s="5"/>
    </row>
    <row r="32" spans="1:9" x14ac:dyDescent="0.3">
      <c r="A32" s="3" t="s">
        <v>43</v>
      </c>
      <c r="B32" s="17" t="s">
        <v>231</v>
      </c>
      <c r="C32" s="17"/>
      <c r="D32" s="17"/>
      <c r="E32" s="20" t="s">
        <v>0</v>
      </c>
      <c r="F32" s="20">
        <v>1</v>
      </c>
      <c r="G32" s="5"/>
      <c r="H32" s="5"/>
      <c r="I32" s="5"/>
    </row>
    <row r="33" spans="1:9" s="38" customFormat="1" ht="15" x14ac:dyDescent="0.25">
      <c r="A33" s="3"/>
      <c r="B33" s="93" t="s">
        <v>973</v>
      </c>
      <c r="C33" s="93"/>
      <c r="D33" s="93"/>
      <c r="E33" s="20" t="s">
        <v>0</v>
      </c>
      <c r="F33" s="20">
        <v>1</v>
      </c>
    </row>
    <row r="34" spans="1:9" x14ac:dyDescent="0.3">
      <c r="A34" s="3" t="s">
        <v>44</v>
      </c>
      <c r="B34" s="17" t="s">
        <v>232</v>
      </c>
      <c r="C34" s="21" t="s">
        <v>213</v>
      </c>
      <c r="D34" s="17"/>
      <c r="E34" s="20" t="s">
        <v>19</v>
      </c>
      <c r="F34" s="20">
        <f>25+20+4</f>
        <v>49</v>
      </c>
      <c r="G34" s="5"/>
      <c r="H34" s="5"/>
      <c r="I34" s="5"/>
    </row>
    <row r="35" spans="1:9" x14ac:dyDescent="0.3">
      <c r="A35" s="3" t="s">
        <v>45</v>
      </c>
      <c r="B35" s="17" t="s">
        <v>214</v>
      </c>
      <c r="C35" s="21" t="s">
        <v>213</v>
      </c>
      <c r="D35" s="17"/>
      <c r="E35" s="20" t="s">
        <v>19</v>
      </c>
      <c r="F35" s="20">
        <f>19+15+3+28+1+24</f>
        <v>90</v>
      </c>
      <c r="G35" s="5"/>
      <c r="H35" s="5"/>
      <c r="I35" s="5"/>
    </row>
    <row r="36" spans="1:9" s="38" customFormat="1" x14ac:dyDescent="0.3">
      <c r="A36" s="3"/>
      <c r="B36" s="93" t="s">
        <v>974</v>
      </c>
      <c r="C36" s="21" t="s">
        <v>213</v>
      </c>
      <c r="D36" s="93"/>
      <c r="E36" s="20" t="s">
        <v>19</v>
      </c>
      <c r="F36" s="20">
        <f>8+18+20+18+8</f>
        <v>72</v>
      </c>
    </row>
    <row r="37" spans="1:9" s="38" customFormat="1" x14ac:dyDescent="0.3">
      <c r="A37" s="3"/>
      <c r="B37" s="93" t="s">
        <v>974</v>
      </c>
      <c r="C37" s="21" t="s">
        <v>215</v>
      </c>
      <c r="D37" s="93"/>
      <c r="E37" s="20" t="s">
        <v>19</v>
      </c>
      <c r="F37" s="20">
        <v>3</v>
      </c>
    </row>
    <row r="38" spans="1:9" s="38" customFormat="1" x14ac:dyDescent="0.3">
      <c r="A38" s="3"/>
    </row>
    <row r="39" spans="1:9" x14ac:dyDescent="0.3">
      <c r="A39" s="3" t="s">
        <v>46</v>
      </c>
      <c r="B39" s="17" t="s">
        <v>207</v>
      </c>
      <c r="C39" s="21" t="s">
        <v>209</v>
      </c>
      <c r="D39" s="17"/>
      <c r="E39" s="20" t="s">
        <v>19</v>
      </c>
      <c r="F39" s="20">
        <f>35+2</f>
        <v>37</v>
      </c>
      <c r="G39" s="5"/>
      <c r="H39" s="5"/>
      <c r="I39" s="5"/>
    </row>
    <row r="40" spans="1:9" x14ac:dyDescent="0.3">
      <c r="A40" s="86" t="s">
        <v>233</v>
      </c>
      <c r="B40" s="87"/>
      <c r="C40" s="87"/>
      <c r="D40" s="87"/>
      <c r="E40" s="87"/>
      <c r="F40" s="88"/>
      <c r="G40" s="5"/>
      <c r="H40" s="5"/>
      <c r="I40" s="5"/>
    </row>
    <row r="41" spans="1:9" x14ac:dyDescent="0.3">
      <c r="A41" s="3" t="s">
        <v>38</v>
      </c>
      <c r="B41" s="17" t="s">
        <v>234</v>
      </c>
      <c r="C41" s="21" t="s">
        <v>235</v>
      </c>
      <c r="D41" s="17" t="s">
        <v>236</v>
      </c>
      <c r="E41" s="20" t="s">
        <v>0</v>
      </c>
      <c r="F41" s="2">
        <v>3</v>
      </c>
      <c r="G41" s="5"/>
      <c r="H41" s="5"/>
      <c r="I41" s="5"/>
    </row>
    <row r="42" spans="1:9" x14ac:dyDescent="0.3">
      <c r="A42" s="3" t="s">
        <v>39</v>
      </c>
      <c r="B42" s="17" t="s">
        <v>237</v>
      </c>
      <c r="C42" s="2"/>
      <c r="D42" s="17" t="s">
        <v>236</v>
      </c>
      <c r="E42" s="20" t="s">
        <v>0</v>
      </c>
      <c r="F42" s="2">
        <v>3</v>
      </c>
      <c r="G42" s="5"/>
      <c r="H42" s="5"/>
      <c r="I42" s="5"/>
    </row>
    <row r="43" spans="1:9" x14ac:dyDescent="0.3">
      <c r="A43" s="3" t="s">
        <v>40</v>
      </c>
      <c r="B43" s="17" t="s">
        <v>238</v>
      </c>
      <c r="C43" s="2"/>
      <c r="D43" s="32" t="s">
        <v>236</v>
      </c>
      <c r="E43" s="20" t="s">
        <v>0</v>
      </c>
      <c r="F43" s="2">
        <v>3</v>
      </c>
      <c r="G43" s="5"/>
      <c r="H43" s="5"/>
      <c r="I43" s="5"/>
    </row>
    <row r="44" spans="1:9" x14ac:dyDescent="0.3">
      <c r="A44" s="3" t="s">
        <v>41</v>
      </c>
      <c r="B44" s="17" t="s">
        <v>239</v>
      </c>
      <c r="C44" s="2" t="s">
        <v>240</v>
      </c>
      <c r="D44" s="17" t="s">
        <v>236</v>
      </c>
      <c r="E44" s="20" t="s">
        <v>0</v>
      </c>
      <c r="F44" s="2">
        <v>3</v>
      </c>
      <c r="G44" s="5"/>
      <c r="H44" s="5"/>
      <c r="I44" s="5"/>
    </row>
    <row r="45" spans="1:9" x14ac:dyDescent="0.3">
      <c r="A45" s="3" t="s">
        <v>42</v>
      </c>
      <c r="B45" s="17" t="s">
        <v>241</v>
      </c>
      <c r="C45" s="2" t="s">
        <v>209</v>
      </c>
      <c r="D45" s="17"/>
      <c r="E45" s="20" t="s">
        <v>19</v>
      </c>
      <c r="F45" s="2">
        <v>13</v>
      </c>
      <c r="G45" s="5"/>
      <c r="H45" s="5"/>
      <c r="I45" s="5"/>
    </row>
    <row r="46" spans="1:9" x14ac:dyDescent="0.3">
      <c r="A46" s="3" t="s">
        <v>43</v>
      </c>
      <c r="B46" s="17" t="s">
        <v>241</v>
      </c>
      <c r="C46" s="2" t="s">
        <v>211</v>
      </c>
      <c r="D46" s="17"/>
      <c r="E46" s="20" t="s">
        <v>19</v>
      </c>
      <c r="F46" s="2">
        <v>47</v>
      </c>
      <c r="G46" s="5"/>
      <c r="H46" s="5"/>
      <c r="I46" s="5"/>
    </row>
    <row r="47" spans="1:9" x14ac:dyDescent="0.3">
      <c r="A47" s="3" t="s">
        <v>44</v>
      </c>
      <c r="B47" s="17" t="s">
        <v>241</v>
      </c>
      <c r="C47" s="2" t="s">
        <v>242</v>
      </c>
      <c r="D47" s="17"/>
      <c r="E47" s="20" t="s">
        <v>19</v>
      </c>
      <c r="F47" s="2">
        <v>1</v>
      </c>
      <c r="G47" s="5"/>
      <c r="H47" s="5"/>
      <c r="I47" s="5"/>
    </row>
    <row r="48" spans="1:9" x14ac:dyDescent="0.3">
      <c r="A48" s="86" t="s">
        <v>183</v>
      </c>
      <c r="B48" s="87"/>
      <c r="C48" s="87"/>
      <c r="D48" s="87"/>
      <c r="E48" s="87"/>
      <c r="F48" s="88"/>
      <c r="G48" s="27"/>
      <c r="H48" s="27"/>
      <c r="I48" s="27"/>
    </row>
    <row r="49" spans="1:10" ht="15" customHeight="1" x14ac:dyDescent="0.3">
      <c r="A49" s="20" t="s">
        <v>38</v>
      </c>
      <c r="B49" s="24" t="s">
        <v>243</v>
      </c>
      <c r="C49" s="25"/>
      <c r="D49" s="17" t="s">
        <v>236</v>
      </c>
      <c r="E49" s="20" t="s">
        <v>0</v>
      </c>
      <c r="F49" s="26">
        <v>1</v>
      </c>
      <c r="G49" s="23"/>
      <c r="H49" s="23"/>
      <c r="I49" s="23"/>
      <c r="J49" s="22"/>
    </row>
    <row r="50" spans="1:10" ht="15" customHeight="1" x14ac:dyDescent="0.3">
      <c r="A50" s="20" t="s">
        <v>39</v>
      </c>
      <c r="B50" s="24" t="s">
        <v>244</v>
      </c>
      <c r="C50" s="25"/>
      <c r="D50" s="17" t="s">
        <v>236</v>
      </c>
      <c r="E50" s="20" t="s">
        <v>0</v>
      </c>
      <c r="F50" s="26">
        <v>1</v>
      </c>
      <c r="G50" s="23"/>
      <c r="H50" s="23"/>
      <c r="I50" s="23"/>
      <c r="J50" s="22"/>
    </row>
    <row r="51" spans="1:10" ht="15" customHeight="1" x14ac:dyDescent="0.3">
      <c r="A51" s="20" t="s">
        <v>40</v>
      </c>
      <c r="B51" s="24" t="s">
        <v>245</v>
      </c>
      <c r="C51" s="25"/>
      <c r="D51" s="17" t="s">
        <v>236</v>
      </c>
      <c r="E51" s="20" t="s">
        <v>0</v>
      </c>
      <c r="F51" s="26">
        <v>1</v>
      </c>
      <c r="G51" s="23"/>
      <c r="H51" s="23"/>
      <c r="I51" s="23"/>
      <c r="J51" s="22"/>
    </row>
    <row r="52" spans="1:10" ht="15" customHeight="1" x14ac:dyDescent="0.3">
      <c r="A52" s="20" t="s">
        <v>41</v>
      </c>
      <c r="B52" s="24" t="s">
        <v>246</v>
      </c>
      <c r="C52" s="25"/>
      <c r="D52" s="17" t="s">
        <v>236</v>
      </c>
      <c r="E52" s="20" t="s">
        <v>0</v>
      </c>
      <c r="F52" s="26">
        <v>7</v>
      </c>
      <c r="G52" s="23"/>
      <c r="H52" s="23"/>
      <c r="I52" s="23"/>
      <c r="J52" s="22"/>
    </row>
    <row r="53" spans="1:10" ht="15" customHeight="1" x14ac:dyDescent="0.3">
      <c r="A53" s="20" t="s">
        <v>42</v>
      </c>
      <c r="B53" s="24" t="s">
        <v>247</v>
      </c>
      <c r="C53" s="25"/>
      <c r="D53" s="17" t="s">
        <v>236</v>
      </c>
      <c r="E53" s="20" t="s">
        <v>0</v>
      </c>
      <c r="F53" s="26">
        <v>14</v>
      </c>
      <c r="G53" s="23"/>
      <c r="H53" s="23"/>
      <c r="I53" s="23"/>
      <c r="J53" s="22"/>
    </row>
    <row r="54" spans="1:10" ht="15" customHeight="1" x14ac:dyDescent="0.3">
      <c r="A54" s="20" t="s">
        <v>43</v>
      </c>
      <c r="B54" s="24" t="s">
        <v>248</v>
      </c>
      <c r="C54" s="25"/>
      <c r="D54" s="17" t="s">
        <v>236</v>
      </c>
      <c r="E54" s="20" t="s">
        <v>0</v>
      </c>
      <c r="F54" s="26">
        <v>2</v>
      </c>
      <c r="G54" s="23"/>
      <c r="H54" s="23"/>
      <c r="I54" s="23"/>
      <c r="J54" s="22"/>
    </row>
    <row r="55" spans="1:10" ht="15" customHeight="1" x14ac:dyDescent="0.3">
      <c r="A55" s="20" t="s">
        <v>44</v>
      </c>
      <c r="B55" s="24" t="s">
        <v>249</v>
      </c>
      <c r="C55" s="25"/>
      <c r="D55" s="17" t="s">
        <v>236</v>
      </c>
      <c r="E55" s="20" t="s">
        <v>0</v>
      </c>
      <c r="F55" s="26">
        <v>3</v>
      </c>
      <c r="G55" s="23"/>
      <c r="H55" s="23"/>
      <c r="I55" s="23"/>
      <c r="J55" s="22"/>
    </row>
    <row r="56" spans="1:10" ht="15" customHeight="1" x14ac:dyDescent="0.3">
      <c r="A56" s="20" t="s">
        <v>45</v>
      </c>
      <c r="B56" s="24" t="s">
        <v>250</v>
      </c>
      <c r="C56" s="25"/>
      <c r="D56" s="17" t="s">
        <v>236</v>
      </c>
      <c r="E56" s="20" t="s">
        <v>0</v>
      </c>
      <c r="F56" s="26">
        <v>1</v>
      </c>
      <c r="G56" s="23"/>
      <c r="H56" s="23"/>
      <c r="I56" s="23"/>
      <c r="J56" s="22"/>
    </row>
    <row r="57" spans="1:10" ht="15" customHeight="1" x14ac:dyDescent="0.3">
      <c r="A57" s="20" t="s">
        <v>46</v>
      </c>
      <c r="B57" s="24" t="s">
        <v>251</v>
      </c>
      <c r="C57" s="25"/>
      <c r="D57" s="17" t="s">
        <v>236</v>
      </c>
      <c r="E57" s="20" t="s">
        <v>0</v>
      </c>
      <c r="F57" s="26">
        <v>2</v>
      </c>
      <c r="G57" s="23"/>
      <c r="H57" s="23"/>
      <c r="I57" s="23"/>
      <c r="J57" s="22"/>
    </row>
    <row r="58" spans="1:10" ht="15" customHeight="1" x14ac:dyDescent="0.3">
      <c r="A58" s="20" t="s">
        <v>47</v>
      </c>
      <c r="B58" s="24" t="s">
        <v>252</v>
      </c>
      <c r="C58" s="25"/>
      <c r="D58" s="17" t="s">
        <v>236</v>
      </c>
      <c r="E58" s="20" t="s">
        <v>0</v>
      </c>
      <c r="F58" s="26">
        <v>3</v>
      </c>
      <c r="G58" s="23"/>
      <c r="H58" s="23"/>
      <c r="I58" s="23"/>
      <c r="J58" s="22"/>
    </row>
    <row r="59" spans="1:10" ht="15" customHeight="1" x14ac:dyDescent="0.3">
      <c r="A59" s="20" t="s">
        <v>48</v>
      </c>
      <c r="B59" s="24" t="s">
        <v>253</v>
      </c>
      <c r="C59" s="25"/>
      <c r="D59" s="17" t="s">
        <v>236</v>
      </c>
      <c r="E59" s="20" t="s">
        <v>0</v>
      </c>
      <c r="F59" s="26">
        <v>1</v>
      </c>
      <c r="G59" s="23"/>
      <c r="H59" s="23"/>
      <c r="I59" s="23"/>
      <c r="J59" s="22"/>
    </row>
    <row r="60" spans="1:10" ht="15" customHeight="1" x14ac:dyDescent="0.3">
      <c r="A60" s="20" t="s">
        <v>49</v>
      </c>
      <c r="B60" s="24" t="s">
        <v>254</v>
      </c>
      <c r="C60" s="25"/>
      <c r="D60" s="17" t="s">
        <v>236</v>
      </c>
      <c r="E60" s="20" t="s">
        <v>0</v>
      </c>
      <c r="F60" s="26">
        <v>14</v>
      </c>
      <c r="G60" s="23"/>
      <c r="H60" s="23"/>
      <c r="I60" s="23"/>
      <c r="J60" s="22"/>
    </row>
    <row r="61" spans="1:10" ht="15" customHeight="1" x14ac:dyDescent="0.3">
      <c r="A61" s="20" t="s">
        <v>50</v>
      </c>
      <c r="B61" s="24" t="s">
        <v>255</v>
      </c>
      <c r="C61" s="25"/>
      <c r="D61" s="17" t="s">
        <v>236</v>
      </c>
      <c r="E61" s="20" t="s">
        <v>0</v>
      </c>
      <c r="F61" s="26">
        <v>1</v>
      </c>
      <c r="G61" s="23"/>
      <c r="H61" s="23"/>
      <c r="I61" s="23"/>
      <c r="J61" s="22"/>
    </row>
    <row r="62" spans="1:10" ht="15" customHeight="1" x14ac:dyDescent="0.3">
      <c r="A62" s="20" t="s">
        <v>51</v>
      </c>
      <c r="B62" s="24" t="s">
        <v>256</v>
      </c>
      <c r="C62" s="25"/>
      <c r="D62" s="17" t="s">
        <v>236</v>
      </c>
      <c r="E62" s="20" t="s">
        <v>0</v>
      </c>
      <c r="F62" s="26">
        <v>2</v>
      </c>
      <c r="G62" s="23"/>
      <c r="H62" s="23"/>
      <c r="I62" s="23"/>
      <c r="J62" s="22"/>
    </row>
    <row r="63" spans="1:10" ht="15" customHeight="1" x14ac:dyDescent="0.3">
      <c r="A63" s="20" t="s">
        <v>52</v>
      </c>
      <c r="B63" s="24" t="s">
        <v>257</v>
      </c>
      <c r="C63" s="25"/>
      <c r="D63" s="17" t="s">
        <v>236</v>
      </c>
      <c r="E63" s="20" t="s">
        <v>0</v>
      </c>
      <c r="F63" s="26">
        <v>1</v>
      </c>
      <c r="G63" s="23"/>
      <c r="H63" s="23"/>
      <c r="I63" s="23"/>
      <c r="J63" s="22"/>
    </row>
    <row r="64" spans="1:10" ht="15" customHeight="1" x14ac:dyDescent="0.3">
      <c r="A64" s="20" t="s">
        <v>53</v>
      </c>
      <c r="B64" s="24" t="s">
        <v>258</v>
      </c>
      <c r="C64" s="25"/>
      <c r="D64" s="17" t="s">
        <v>236</v>
      </c>
      <c r="E64" s="20" t="s">
        <v>0</v>
      </c>
      <c r="F64" s="26">
        <v>4</v>
      </c>
      <c r="G64" s="23"/>
      <c r="H64" s="23"/>
      <c r="I64" s="23"/>
      <c r="J64" s="22"/>
    </row>
    <row r="65" spans="1:9" x14ac:dyDescent="0.3">
      <c r="A65" s="86" t="s">
        <v>259</v>
      </c>
      <c r="B65" s="87"/>
      <c r="C65" s="87"/>
      <c r="D65" s="87"/>
      <c r="E65" s="87"/>
      <c r="F65" s="88"/>
      <c r="G65" s="23"/>
      <c r="H65" s="23"/>
      <c r="I65" s="23"/>
    </row>
    <row r="66" spans="1:9" ht="15" customHeight="1" x14ac:dyDescent="0.3">
      <c r="A66" s="20" t="s">
        <v>38</v>
      </c>
      <c r="B66" s="24" t="s">
        <v>260</v>
      </c>
      <c r="C66" s="89"/>
      <c r="D66" s="90"/>
      <c r="E66" s="20" t="s">
        <v>0</v>
      </c>
      <c r="F66" s="26">
        <v>3</v>
      </c>
      <c r="G66" s="23"/>
      <c r="H66" s="23"/>
      <c r="I66" s="23"/>
    </row>
    <row r="67" spans="1:9" ht="15" customHeight="1" x14ac:dyDescent="0.3">
      <c r="A67" s="20" t="s">
        <v>39</v>
      </c>
      <c r="B67" s="24" t="s">
        <v>261</v>
      </c>
      <c r="C67" s="89"/>
      <c r="D67" s="90"/>
      <c r="E67" s="20" t="s">
        <v>0</v>
      </c>
      <c r="F67" s="26">
        <v>12</v>
      </c>
      <c r="G67" s="23"/>
      <c r="H67" s="23"/>
      <c r="I67" s="23"/>
    </row>
    <row r="68" spans="1:9" ht="15" customHeight="1" x14ac:dyDescent="0.3">
      <c r="A68" s="20" t="s">
        <v>40</v>
      </c>
      <c r="B68" s="24" t="s">
        <v>262</v>
      </c>
      <c r="C68" s="89"/>
      <c r="D68" s="90"/>
      <c r="E68" s="20" t="s">
        <v>0</v>
      </c>
      <c r="F68" s="26">
        <v>14</v>
      </c>
      <c r="G68" s="23"/>
      <c r="H68" s="23"/>
      <c r="I68" s="23"/>
    </row>
    <row r="69" spans="1:9" ht="15" customHeight="1" x14ac:dyDescent="0.3">
      <c r="A69" s="20" t="s">
        <v>41</v>
      </c>
      <c r="B69" s="24" t="s">
        <v>263</v>
      </c>
      <c r="C69" s="89"/>
      <c r="D69" s="90"/>
      <c r="E69" s="20" t="s">
        <v>0</v>
      </c>
      <c r="F69" s="26">
        <v>15</v>
      </c>
      <c r="G69" s="23"/>
      <c r="H69" s="23"/>
      <c r="I69" s="23"/>
    </row>
    <row r="70" spans="1:9" ht="15" customHeight="1" x14ac:dyDescent="0.3">
      <c r="A70" s="20" t="s">
        <v>42</v>
      </c>
      <c r="B70" s="24" t="s">
        <v>264</v>
      </c>
      <c r="C70" s="89"/>
      <c r="D70" s="90"/>
      <c r="E70" s="20" t="s">
        <v>0</v>
      </c>
      <c r="F70" s="26">
        <v>41</v>
      </c>
      <c r="G70" s="23"/>
      <c r="H70" s="23"/>
      <c r="I70" s="23"/>
    </row>
    <row r="71" spans="1:9" ht="15" customHeight="1" x14ac:dyDescent="0.3">
      <c r="A71" s="20" t="s">
        <v>43</v>
      </c>
      <c r="B71" s="24" t="s">
        <v>265</v>
      </c>
      <c r="C71" s="89"/>
      <c r="D71" s="90"/>
      <c r="E71" s="20" t="s">
        <v>0</v>
      </c>
      <c r="F71" s="26">
        <v>9</v>
      </c>
      <c r="G71" s="23"/>
      <c r="H71" s="23"/>
      <c r="I71" s="23"/>
    </row>
    <row r="72" spans="1:9" ht="15" customHeight="1" x14ac:dyDescent="0.3">
      <c r="A72" s="20" t="s">
        <v>44</v>
      </c>
      <c r="B72" s="24" t="s">
        <v>266</v>
      </c>
      <c r="C72" s="89"/>
      <c r="D72" s="90"/>
      <c r="E72" s="20" t="s">
        <v>0</v>
      </c>
      <c r="F72" s="26">
        <v>18</v>
      </c>
      <c r="G72" s="23"/>
      <c r="H72" s="23"/>
      <c r="I72" s="23"/>
    </row>
    <row r="73" spans="1:9" ht="15" customHeight="1" x14ac:dyDescent="0.3">
      <c r="A73" s="20" t="s">
        <v>45</v>
      </c>
      <c r="B73" s="24" t="s">
        <v>267</v>
      </c>
      <c r="C73" s="89"/>
      <c r="D73" s="90"/>
      <c r="E73" s="20" t="s">
        <v>0</v>
      </c>
      <c r="F73" s="26">
        <v>4</v>
      </c>
      <c r="G73" s="23"/>
      <c r="H73" s="23"/>
      <c r="I73" s="23"/>
    </row>
    <row r="74" spans="1:9" ht="15" customHeight="1" x14ac:dyDescent="0.3">
      <c r="A74" s="20" t="s">
        <v>46</v>
      </c>
      <c r="B74" s="24" t="s">
        <v>268</v>
      </c>
      <c r="C74" s="89"/>
      <c r="D74" s="90"/>
      <c r="E74" s="20" t="s">
        <v>0</v>
      </c>
      <c r="F74" s="26">
        <v>57</v>
      </c>
      <c r="G74" s="23"/>
      <c r="H74" s="23"/>
      <c r="I74" s="23"/>
    </row>
    <row r="75" spans="1:9" ht="15" customHeight="1" x14ac:dyDescent="0.3">
      <c r="A75" s="20" t="s">
        <v>47</v>
      </c>
      <c r="B75" s="24" t="s">
        <v>269</v>
      </c>
      <c r="C75" s="89"/>
      <c r="D75" s="90"/>
      <c r="E75" s="20" t="s">
        <v>0</v>
      </c>
      <c r="F75" s="26">
        <v>3</v>
      </c>
      <c r="G75" s="23"/>
      <c r="H75" s="23"/>
      <c r="I75" s="23"/>
    </row>
    <row r="76" spans="1:9" ht="15" customHeight="1" x14ac:dyDescent="0.3">
      <c r="A76" s="20" t="s">
        <v>48</v>
      </c>
      <c r="B76" s="24" t="s">
        <v>270</v>
      </c>
      <c r="C76" s="89"/>
      <c r="D76" s="90"/>
      <c r="E76" s="20" t="s">
        <v>0</v>
      </c>
      <c r="F76" s="28">
        <v>7.3</v>
      </c>
      <c r="G76" s="23"/>
      <c r="H76" s="23"/>
      <c r="I76" s="23"/>
    </row>
    <row r="77" spans="1:9" ht="15" customHeight="1" x14ac:dyDescent="0.3">
      <c r="A77" s="20" t="s">
        <v>49</v>
      </c>
      <c r="B77" s="24" t="s">
        <v>271</v>
      </c>
      <c r="C77" s="89"/>
      <c r="D77" s="90"/>
      <c r="E77" s="20" t="s">
        <v>0</v>
      </c>
      <c r="F77" s="26">
        <v>1</v>
      </c>
      <c r="G77" s="23"/>
      <c r="H77" s="23"/>
      <c r="I77" s="23"/>
    </row>
    <row r="78" spans="1:9" ht="15" customHeight="1" x14ac:dyDescent="0.3">
      <c r="A78" s="20" t="s">
        <v>50</v>
      </c>
      <c r="B78" s="24" t="s">
        <v>272</v>
      </c>
      <c r="C78" s="89"/>
      <c r="D78" s="90"/>
      <c r="E78" s="20" t="s">
        <v>0</v>
      </c>
      <c r="F78" s="26">
        <v>18</v>
      </c>
      <c r="G78" s="23"/>
      <c r="H78" s="23"/>
      <c r="I78" s="23"/>
    </row>
    <row r="79" spans="1:9" ht="15" customHeight="1" x14ac:dyDescent="0.3">
      <c r="A79" s="20" t="s">
        <v>51</v>
      </c>
      <c r="B79" s="24" t="s">
        <v>273</v>
      </c>
      <c r="C79" s="89"/>
      <c r="D79" s="90"/>
      <c r="E79" s="20" t="s">
        <v>0</v>
      </c>
      <c r="F79" s="26">
        <v>1</v>
      </c>
      <c r="G79" s="23"/>
      <c r="H79" s="23"/>
      <c r="I79" s="23"/>
    </row>
    <row r="80" spans="1:9" ht="15" customHeight="1" x14ac:dyDescent="0.3">
      <c r="A80" s="20" t="s">
        <v>52</v>
      </c>
      <c r="B80" s="24" t="s">
        <v>274</v>
      </c>
      <c r="C80" s="89"/>
      <c r="D80" s="90"/>
      <c r="E80" s="20" t="s">
        <v>0</v>
      </c>
      <c r="F80" s="26">
        <v>2</v>
      </c>
      <c r="G80" s="23"/>
      <c r="H80" s="23"/>
      <c r="I80" s="23"/>
    </row>
    <row r="81" spans="1:6" s="5" customFormat="1" x14ac:dyDescent="0.3">
      <c r="A81" s="86" t="s">
        <v>876</v>
      </c>
      <c r="B81" s="87"/>
      <c r="C81" s="87"/>
      <c r="D81" s="87"/>
      <c r="E81" s="87"/>
      <c r="F81" s="88"/>
    </row>
    <row r="82" spans="1:6" x14ac:dyDescent="0.3">
      <c r="A82" s="3" t="s">
        <v>38</v>
      </c>
      <c r="B82" s="32" t="s">
        <v>234</v>
      </c>
      <c r="C82" s="21" t="s">
        <v>235</v>
      </c>
      <c r="D82" s="32" t="s">
        <v>236</v>
      </c>
      <c r="E82" s="20" t="s">
        <v>0</v>
      </c>
      <c r="F82" s="2">
        <v>3</v>
      </c>
    </row>
    <row r="83" spans="1:6" x14ac:dyDescent="0.3">
      <c r="A83" s="3" t="s">
        <v>39</v>
      </c>
      <c r="B83" s="32" t="s">
        <v>237</v>
      </c>
      <c r="C83" s="2"/>
      <c r="D83" s="32" t="s">
        <v>236</v>
      </c>
      <c r="E83" s="20" t="s">
        <v>0</v>
      </c>
      <c r="F83" s="2">
        <v>3</v>
      </c>
    </row>
    <row r="84" spans="1:6" x14ac:dyDescent="0.3">
      <c r="A84" s="3" t="s">
        <v>40</v>
      </c>
      <c r="B84" s="32" t="s">
        <v>238</v>
      </c>
      <c r="C84" s="2"/>
      <c r="D84" s="32" t="s">
        <v>236</v>
      </c>
      <c r="E84" s="20" t="s">
        <v>0</v>
      </c>
      <c r="F84" s="2">
        <v>3</v>
      </c>
    </row>
    <row r="85" spans="1:6" x14ac:dyDescent="0.3">
      <c r="A85" s="3" t="s">
        <v>41</v>
      </c>
      <c r="B85" s="32" t="s">
        <v>239</v>
      </c>
      <c r="C85" s="2" t="s">
        <v>240</v>
      </c>
      <c r="D85" s="32" t="s">
        <v>236</v>
      </c>
      <c r="E85" s="20" t="s">
        <v>0</v>
      </c>
      <c r="F85" s="2">
        <v>3</v>
      </c>
    </row>
    <row r="86" spans="1:6" x14ac:dyDescent="0.3">
      <c r="A86" s="3" t="s">
        <v>42</v>
      </c>
      <c r="B86" s="32" t="s">
        <v>241</v>
      </c>
      <c r="C86" s="2" t="s">
        <v>209</v>
      </c>
      <c r="D86" s="32"/>
      <c r="E86" s="20" t="s">
        <v>19</v>
      </c>
      <c r="F86" s="30">
        <f>9+3</f>
        <v>12</v>
      </c>
    </row>
    <row r="87" spans="1:6" x14ac:dyDescent="0.3">
      <c r="A87" s="3" t="s">
        <v>43</v>
      </c>
      <c r="B87" s="32" t="s">
        <v>241</v>
      </c>
      <c r="C87" s="2" t="s">
        <v>211</v>
      </c>
      <c r="D87" s="32"/>
      <c r="E87" s="20" t="s">
        <v>19</v>
      </c>
      <c r="F87" s="30">
        <f>11+12.2+10+3.8+2.2+20</f>
        <v>59.2</v>
      </c>
    </row>
    <row r="88" spans="1:6" x14ac:dyDescent="0.3">
      <c r="A88" s="3" t="s">
        <v>44</v>
      </c>
      <c r="B88" s="43" t="s">
        <v>214</v>
      </c>
      <c r="C88" s="21" t="s">
        <v>213</v>
      </c>
      <c r="D88" s="43"/>
      <c r="E88" s="20" t="s">
        <v>19</v>
      </c>
      <c r="F88" s="20">
        <v>3</v>
      </c>
    </row>
  </sheetData>
  <mergeCells count="21">
    <mergeCell ref="A40:F40"/>
    <mergeCell ref="A48:F48"/>
    <mergeCell ref="A65:F65"/>
    <mergeCell ref="A3:B3"/>
    <mergeCell ref="A1:F1"/>
    <mergeCell ref="A81:F81"/>
    <mergeCell ref="C66:D66"/>
    <mergeCell ref="C67:D67"/>
    <mergeCell ref="C71:D71"/>
    <mergeCell ref="C72:D72"/>
    <mergeCell ref="C73:D73"/>
    <mergeCell ref="C68:D68"/>
    <mergeCell ref="C69:D69"/>
    <mergeCell ref="C70:D70"/>
    <mergeCell ref="C80:D80"/>
    <mergeCell ref="C77:D77"/>
    <mergeCell ref="C78:D78"/>
    <mergeCell ref="C79:D79"/>
    <mergeCell ref="C74:D74"/>
    <mergeCell ref="C75:D75"/>
    <mergeCell ref="C76:D76"/>
  </mergeCells>
  <pageMargins left="0.7" right="0.7" top="0.75" bottom="0.75" header="0.3" footer="0.3"/>
  <pageSetup paperSize="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opLeftCell="A67" workbookViewId="0">
      <selection activeCell="E9" sqref="E9"/>
    </sheetView>
  </sheetViews>
  <sheetFormatPr defaultColWidth="9.109375" defaultRowHeight="14.4" x14ac:dyDescent="0.3"/>
  <cols>
    <col min="1" max="1" width="9.109375" style="51"/>
    <col min="2" max="2" width="31.109375" style="51" customWidth="1"/>
    <col min="3" max="3" width="14.88671875" style="51" bestFit="1" customWidth="1"/>
    <col min="4" max="4" width="10.109375" style="51" bestFit="1" customWidth="1"/>
    <col min="5" max="16384" width="9.109375" style="51"/>
  </cols>
  <sheetData>
    <row r="1" spans="1:6" x14ac:dyDescent="0.3">
      <c r="A1" s="91" t="s">
        <v>856</v>
      </c>
      <c r="B1" s="91"/>
      <c r="C1" s="91"/>
      <c r="D1" s="91"/>
      <c r="E1" s="91"/>
      <c r="F1" s="91"/>
    </row>
    <row r="2" spans="1:6" x14ac:dyDescent="0.3">
      <c r="A2" s="52" t="s">
        <v>2</v>
      </c>
      <c r="B2" s="52" t="s">
        <v>184</v>
      </c>
      <c r="C2" s="52" t="s">
        <v>185</v>
      </c>
      <c r="D2" s="52" t="s">
        <v>186</v>
      </c>
      <c r="E2" s="52" t="s">
        <v>187</v>
      </c>
      <c r="F2" s="52" t="s">
        <v>188</v>
      </c>
    </row>
    <row r="3" spans="1:6" ht="15" x14ac:dyDescent="0.25">
      <c r="A3" s="49"/>
      <c r="B3" s="52"/>
      <c r="C3" s="52"/>
      <c r="D3" s="52"/>
      <c r="E3" s="52"/>
      <c r="F3" s="52"/>
    </row>
    <row r="4" spans="1:6" ht="15" x14ac:dyDescent="0.25">
      <c r="A4" s="49" t="s">
        <v>38</v>
      </c>
      <c r="B4" s="76" t="s">
        <v>977</v>
      </c>
      <c r="C4" s="49" t="s">
        <v>898</v>
      </c>
      <c r="D4" s="49" t="s">
        <v>897</v>
      </c>
      <c r="E4" s="49" t="s">
        <v>0</v>
      </c>
      <c r="F4" s="49">
        <v>1</v>
      </c>
    </row>
    <row r="5" spans="1:6" ht="28.8" x14ac:dyDescent="0.3">
      <c r="A5" s="47" t="s">
        <v>899</v>
      </c>
      <c r="B5" s="84" t="s">
        <v>978</v>
      </c>
      <c r="C5" s="49"/>
      <c r="D5" s="53" t="s">
        <v>900</v>
      </c>
      <c r="E5" s="49"/>
      <c r="F5" s="49"/>
    </row>
    <row r="6" spans="1:6" ht="15" x14ac:dyDescent="0.25">
      <c r="A6" s="49"/>
      <c r="B6" s="53" t="s">
        <v>976</v>
      </c>
      <c r="C6" s="49"/>
      <c r="D6" s="49"/>
      <c r="E6" s="49" t="s">
        <v>0</v>
      </c>
      <c r="F6" s="78">
        <v>2</v>
      </c>
    </row>
    <row r="7" spans="1:6" ht="15" x14ac:dyDescent="0.25">
      <c r="A7" s="49"/>
      <c r="B7" s="53" t="s">
        <v>901</v>
      </c>
      <c r="C7" s="49"/>
      <c r="D7" s="49"/>
      <c r="E7" s="49" t="s">
        <v>0</v>
      </c>
      <c r="F7" s="78">
        <v>1</v>
      </c>
    </row>
    <row r="8" spans="1:6" ht="15" x14ac:dyDescent="0.25">
      <c r="A8" s="49"/>
      <c r="B8" s="53" t="s">
        <v>902</v>
      </c>
      <c r="C8" s="49"/>
      <c r="D8" s="49"/>
      <c r="E8" s="49" t="s">
        <v>0</v>
      </c>
      <c r="F8" s="78">
        <v>1</v>
      </c>
    </row>
    <row r="9" spans="1:6" ht="15" x14ac:dyDescent="0.25">
      <c r="A9" s="49"/>
      <c r="B9" s="53" t="s">
        <v>903</v>
      </c>
      <c r="C9" s="49"/>
      <c r="D9" s="49"/>
      <c r="E9" s="49" t="s">
        <v>0</v>
      </c>
      <c r="F9" s="78">
        <v>1</v>
      </c>
    </row>
    <row r="10" spans="1:6" ht="15" x14ac:dyDescent="0.25">
      <c r="A10" s="49"/>
      <c r="B10" s="53" t="s">
        <v>903</v>
      </c>
      <c r="C10" s="49"/>
      <c r="D10" s="49"/>
      <c r="E10" s="49" t="s">
        <v>0</v>
      </c>
      <c r="F10" s="78">
        <v>3</v>
      </c>
    </row>
    <row r="11" spans="1:6" ht="15" x14ac:dyDescent="0.25">
      <c r="A11" s="49"/>
      <c r="B11" s="53" t="s">
        <v>903</v>
      </c>
      <c r="C11" s="52"/>
      <c r="D11" s="52"/>
      <c r="E11" s="49" t="s">
        <v>0</v>
      </c>
      <c r="F11" s="78">
        <v>1</v>
      </c>
    </row>
    <row r="12" spans="1:6" ht="15" x14ac:dyDescent="0.25">
      <c r="A12" s="52" t="s">
        <v>34</v>
      </c>
      <c r="B12" s="52"/>
      <c r="C12" s="52"/>
      <c r="D12" s="52"/>
      <c r="E12" s="52"/>
      <c r="F12" s="52"/>
    </row>
    <row r="13" spans="1:6" ht="15" x14ac:dyDescent="0.25">
      <c r="A13" s="47" t="s">
        <v>38</v>
      </c>
      <c r="B13" s="53" t="s">
        <v>20</v>
      </c>
      <c r="C13" s="47" t="s">
        <v>24</v>
      </c>
      <c r="D13" s="47" t="s">
        <v>277</v>
      </c>
      <c r="E13" s="61" t="s">
        <v>19</v>
      </c>
      <c r="F13" s="50">
        <v>121.2369999999999</v>
      </c>
    </row>
    <row r="14" spans="1:6" ht="15" x14ac:dyDescent="0.25">
      <c r="A14" s="47" t="s">
        <v>39</v>
      </c>
      <c r="B14" s="53" t="s">
        <v>20</v>
      </c>
      <c r="C14" s="47" t="s">
        <v>23</v>
      </c>
      <c r="D14" s="47" t="s">
        <v>277</v>
      </c>
      <c r="E14" s="61" t="s">
        <v>19</v>
      </c>
      <c r="F14" s="50">
        <v>2.4</v>
      </c>
    </row>
    <row r="15" spans="1:6" ht="28.8" x14ac:dyDescent="0.3">
      <c r="A15" s="47" t="s">
        <v>40</v>
      </c>
      <c r="B15" s="48" t="s">
        <v>878</v>
      </c>
      <c r="C15" s="47" t="s">
        <v>92</v>
      </c>
      <c r="D15" s="47" t="s">
        <v>37</v>
      </c>
      <c r="E15" s="61" t="s">
        <v>19</v>
      </c>
      <c r="F15" s="50">
        <v>102.9</v>
      </c>
    </row>
    <row r="16" spans="1:6" ht="28.8" x14ac:dyDescent="0.3">
      <c r="A16" s="47" t="s">
        <v>41</v>
      </c>
      <c r="B16" s="48" t="s">
        <v>878</v>
      </c>
      <c r="C16" s="47" t="s">
        <v>29</v>
      </c>
      <c r="D16" s="47" t="s">
        <v>37</v>
      </c>
      <c r="E16" s="61" t="s">
        <v>19</v>
      </c>
      <c r="F16" s="50">
        <v>7.7</v>
      </c>
    </row>
    <row r="17" spans="1:10" ht="28.8" x14ac:dyDescent="0.3">
      <c r="A17" s="47" t="s">
        <v>42</v>
      </c>
      <c r="B17" s="48" t="s">
        <v>878</v>
      </c>
      <c r="C17" s="47" t="s">
        <v>30</v>
      </c>
      <c r="D17" s="47" t="s">
        <v>37</v>
      </c>
      <c r="E17" s="61" t="s">
        <v>19</v>
      </c>
      <c r="F17" s="50">
        <v>32</v>
      </c>
    </row>
    <row r="18" spans="1:10" ht="28.8" x14ac:dyDescent="0.3">
      <c r="A18" s="47" t="s">
        <v>43</v>
      </c>
      <c r="B18" s="48" t="s">
        <v>878</v>
      </c>
      <c r="C18" s="47" t="s">
        <v>31</v>
      </c>
      <c r="D18" s="47" t="s">
        <v>37</v>
      </c>
      <c r="E18" s="61" t="s">
        <v>19</v>
      </c>
      <c r="F18" s="50">
        <v>31</v>
      </c>
    </row>
    <row r="19" spans="1:10" ht="28.8" x14ac:dyDescent="0.3">
      <c r="A19" s="47" t="s">
        <v>44</v>
      </c>
      <c r="B19" s="48" t="s">
        <v>878</v>
      </c>
      <c r="C19" s="47" t="s">
        <v>32</v>
      </c>
      <c r="D19" s="47" t="s">
        <v>37</v>
      </c>
      <c r="E19" s="61" t="s">
        <v>19</v>
      </c>
      <c r="F19" s="50">
        <v>190.8</v>
      </c>
    </row>
    <row r="20" spans="1:10" ht="28.8" x14ac:dyDescent="0.3">
      <c r="A20" s="47" t="s">
        <v>45</v>
      </c>
      <c r="B20" s="48" t="s">
        <v>878</v>
      </c>
      <c r="C20" s="47" t="s">
        <v>33</v>
      </c>
      <c r="D20" s="47" t="s">
        <v>37</v>
      </c>
      <c r="E20" s="61" t="s">
        <v>19</v>
      </c>
      <c r="F20" s="50">
        <v>848.1</v>
      </c>
    </row>
    <row r="21" spans="1:10" ht="15" x14ac:dyDescent="0.25">
      <c r="A21" s="52" t="s">
        <v>35</v>
      </c>
      <c r="B21" s="77"/>
      <c r="C21" s="77"/>
      <c r="D21" s="49"/>
      <c r="E21" s="77"/>
      <c r="F21" s="77"/>
    </row>
    <row r="22" spans="1:10" ht="15" x14ac:dyDescent="0.25">
      <c r="A22" s="49" t="s">
        <v>38</v>
      </c>
      <c r="B22" s="53" t="s">
        <v>282</v>
      </c>
      <c r="C22" s="47" t="s">
        <v>33</v>
      </c>
      <c r="D22" s="47" t="s">
        <v>278</v>
      </c>
      <c r="E22" s="61" t="s">
        <v>0</v>
      </c>
      <c r="F22" s="78">
        <v>27</v>
      </c>
      <c r="G22" s="79"/>
      <c r="H22" s="80" t="s">
        <v>276</v>
      </c>
      <c r="I22" s="80"/>
      <c r="J22" s="80"/>
    </row>
    <row r="23" spans="1:10" ht="15" x14ac:dyDescent="0.25">
      <c r="A23" s="49" t="s">
        <v>39</v>
      </c>
      <c r="B23" s="53" t="s">
        <v>282</v>
      </c>
      <c r="C23" s="47" t="s">
        <v>32</v>
      </c>
      <c r="D23" s="47" t="s">
        <v>278</v>
      </c>
      <c r="E23" s="61" t="s">
        <v>0</v>
      </c>
      <c r="F23" s="78">
        <v>4</v>
      </c>
      <c r="G23" s="79"/>
      <c r="H23" s="80" t="s">
        <v>276</v>
      </c>
      <c r="I23" s="80"/>
      <c r="J23" s="80"/>
    </row>
    <row r="24" spans="1:10" x14ac:dyDescent="0.3">
      <c r="A24" s="49" t="s">
        <v>40</v>
      </c>
      <c r="B24" s="53" t="s">
        <v>282</v>
      </c>
      <c r="C24" s="47">
        <v>32</v>
      </c>
      <c r="D24" s="47" t="s">
        <v>278</v>
      </c>
      <c r="E24" s="61" t="s">
        <v>0</v>
      </c>
      <c r="F24" s="78">
        <v>1</v>
      </c>
      <c r="G24" s="79"/>
      <c r="H24" s="80"/>
      <c r="I24" s="80"/>
      <c r="J24" s="80"/>
    </row>
    <row r="25" spans="1:10" x14ac:dyDescent="0.3">
      <c r="A25" s="49" t="s">
        <v>41</v>
      </c>
      <c r="B25" s="53" t="s">
        <v>287</v>
      </c>
      <c r="C25" s="47" t="s">
        <v>33</v>
      </c>
      <c r="D25" s="47" t="s">
        <v>279</v>
      </c>
      <c r="E25" s="61" t="s">
        <v>0</v>
      </c>
      <c r="F25" s="78">
        <v>79</v>
      </c>
      <c r="G25" s="79"/>
      <c r="H25" s="80" t="s">
        <v>276</v>
      </c>
      <c r="I25" s="80"/>
      <c r="J25" s="80"/>
    </row>
    <row r="26" spans="1:10" x14ac:dyDescent="0.3">
      <c r="A26" s="49" t="s">
        <v>42</v>
      </c>
      <c r="B26" s="53" t="s">
        <v>305</v>
      </c>
      <c r="C26" s="47">
        <v>15</v>
      </c>
      <c r="D26" s="47" t="s">
        <v>279</v>
      </c>
      <c r="E26" s="61" t="s">
        <v>0</v>
      </c>
      <c r="F26" s="78">
        <v>3</v>
      </c>
      <c r="G26" s="79"/>
      <c r="H26" s="80"/>
      <c r="I26" s="80"/>
      <c r="J26" s="80"/>
    </row>
    <row r="27" spans="1:10" x14ac:dyDescent="0.3">
      <c r="A27" s="49" t="s">
        <v>43</v>
      </c>
      <c r="B27" s="53" t="s">
        <v>305</v>
      </c>
      <c r="C27" s="47">
        <v>20</v>
      </c>
      <c r="D27" s="47" t="s">
        <v>279</v>
      </c>
      <c r="E27" s="61" t="s">
        <v>0</v>
      </c>
      <c r="F27" s="78">
        <v>1</v>
      </c>
      <c r="G27" s="79"/>
      <c r="H27" s="80"/>
      <c r="I27" s="80"/>
      <c r="J27" s="80"/>
    </row>
    <row r="28" spans="1:10" x14ac:dyDescent="0.3">
      <c r="A28" s="49" t="s">
        <v>44</v>
      </c>
      <c r="B28" s="53" t="s">
        <v>283</v>
      </c>
      <c r="C28" s="47" t="s">
        <v>33</v>
      </c>
      <c r="D28" s="47" t="s">
        <v>280</v>
      </c>
      <c r="E28" s="61" t="s">
        <v>0</v>
      </c>
      <c r="F28" s="78">
        <v>31</v>
      </c>
      <c r="G28" s="79"/>
      <c r="H28" s="80" t="s">
        <v>276</v>
      </c>
      <c r="I28" s="80"/>
      <c r="J28" s="80"/>
    </row>
    <row r="29" spans="1:10" x14ac:dyDescent="0.3">
      <c r="A29" s="49" t="s">
        <v>45</v>
      </c>
      <c r="B29" s="53" t="s">
        <v>306</v>
      </c>
      <c r="C29" s="47">
        <v>15</v>
      </c>
      <c r="D29" s="47" t="s">
        <v>280</v>
      </c>
      <c r="E29" s="61" t="s">
        <v>0</v>
      </c>
      <c r="F29" s="78">
        <v>1</v>
      </c>
      <c r="G29" s="79"/>
      <c r="H29" s="80"/>
      <c r="I29" s="80"/>
      <c r="J29" s="80"/>
    </row>
    <row r="30" spans="1:10" x14ac:dyDescent="0.3">
      <c r="A30" s="49" t="s">
        <v>46</v>
      </c>
      <c r="B30" s="53" t="s">
        <v>284</v>
      </c>
      <c r="C30" s="47" t="s">
        <v>33</v>
      </c>
      <c r="D30" s="47" t="s">
        <v>37</v>
      </c>
      <c r="E30" s="61" t="s">
        <v>0</v>
      </c>
      <c r="F30" s="78">
        <v>154</v>
      </c>
      <c r="G30" s="79"/>
      <c r="H30" s="80" t="s">
        <v>276</v>
      </c>
      <c r="I30" s="80"/>
      <c r="J30" s="80"/>
    </row>
    <row r="31" spans="1:10" x14ac:dyDescent="0.3">
      <c r="A31" s="49" t="s">
        <v>47</v>
      </c>
      <c r="B31" s="53" t="s">
        <v>284</v>
      </c>
      <c r="C31" s="47" t="s">
        <v>32</v>
      </c>
      <c r="D31" s="47" t="s">
        <v>37</v>
      </c>
      <c r="E31" s="61" t="s">
        <v>0</v>
      </c>
      <c r="F31" s="78">
        <v>12</v>
      </c>
      <c r="G31" s="79"/>
      <c r="H31" s="80" t="s">
        <v>276</v>
      </c>
      <c r="I31" s="80"/>
      <c r="J31" s="80"/>
    </row>
    <row r="32" spans="1:10" x14ac:dyDescent="0.3">
      <c r="A32" s="49" t="s">
        <v>48</v>
      </c>
      <c r="B32" s="53" t="s">
        <v>284</v>
      </c>
      <c r="C32" s="47">
        <v>25</v>
      </c>
      <c r="D32" s="47" t="s">
        <v>37</v>
      </c>
      <c r="E32" s="61" t="s">
        <v>0</v>
      </c>
      <c r="F32" s="78">
        <v>1</v>
      </c>
      <c r="G32" s="79"/>
      <c r="H32" s="80"/>
      <c r="I32" s="80"/>
      <c r="J32" s="80"/>
    </row>
    <row r="33" spans="1:10" x14ac:dyDescent="0.3">
      <c r="A33" s="49" t="s">
        <v>49</v>
      </c>
      <c r="B33" s="53" t="s">
        <v>284</v>
      </c>
      <c r="C33" s="47">
        <v>32</v>
      </c>
      <c r="D33" s="47" t="s">
        <v>37</v>
      </c>
      <c r="E33" s="61" t="s">
        <v>0</v>
      </c>
      <c r="F33" s="78">
        <v>3</v>
      </c>
      <c r="G33" s="79"/>
      <c r="H33" s="80"/>
      <c r="I33" s="80"/>
      <c r="J33" s="80"/>
    </row>
    <row r="34" spans="1:10" x14ac:dyDescent="0.3">
      <c r="A34" s="49" t="s">
        <v>50</v>
      </c>
      <c r="B34" s="53" t="s">
        <v>285</v>
      </c>
      <c r="C34" s="47" t="s">
        <v>33</v>
      </c>
      <c r="D34" s="47" t="s">
        <v>281</v>
      </c>
      <c r="E34" s="61" t="s">
        <v>0</v>
      </c>
      <c r="F34" s="78">
        <v>1</v>
      </c>
      <c r="G34" s="79"/>
      <c r="H34" s="80" t="s">
        <v>276</v>
      </c>
      <c r="I34" s="80"/>
      <c r="J34" s="80"/>
    </row>
    <row r="35" spans="1:10" x14ac:dyDescent="0.3">
      <c r="A35" s="49" t="s">
        <v>51</v>
      </c>
      <c r="B35" s="53" t="s">
        <v>286</v>
      </c>
      <c r="C35" s="47" t="s">
        <v>33</v>
      </c>
      <c r="D35" s="47" t="s">
        <v>281</v>
      </c>
      <c r="E35" s="61" t="s">
        <v>0</v>
      </c>
      <c r="F35" s="78">
        <v>1</v>
      </c>
      <c r="G35" s="79"/>
      <c r="H35" s="80" t="s">
        <v>276</v>
      </c>
      <c r="I35" s="80"/>
      <c r="J35" s="80"/>
    </row>
    <row r="36" spans="1:10" x14ac:dyDescent="0.3">
      <c r="A36" s="49" t="s">
        <v>52</v>
      </c>
      <c r="B36" s="53" t="s">
        <v>906</v>
      </c>
      <c r="C36" s="47">
        <v>25</v>
      </c>
      <c r="D36" s="47"/>
      <c r="E36" s="61" t="s">
        <v>0</v>
      </c>
      <c r="F36" s="78">
        <v>1</v>
      </c>
      <c r="G36" s="79"/>
      <c r="H36" s="80"/>
      <c r="I36" s="80"/>
      <c r="J36" s="80"/>
    </row>
    <row r="37" spans="1:10" x14ac:dyDescent="0.3">
      <c r="A37" s="49" t="s">
        <v>53</v>
      </c>
      <c r="B37" s="53" t="s">
        <v>904</v>
      </c>
      <c r="C37" s="47">
        <v>20</v>
      </c>
      <c r="D37" s="47" t="s">
        <v>905</v>
      </c>
      <c r="E37" s="61" t="s">
        <v>0</v>
      </c>
      <c r="F37" s="78">
        <v>1</v>
      </c>
      <c r="G37" s="79"/>
      <c r="H37" s="80"/>
      <c r="I37" s="80"/>
      <c r="J37" s="80"/>
    </row>
    <row r="38" spans="1:10" ht="28.8" x14ac:dyDescent="0.3">
      <c r="A38" s="47" t="s">
        <v>54</v>
      </c>
      <c r="B38" s="37" t="s">
        <v>907</v>
      </c>
      <c r="C38" s="47"/>
      <c r="D38" s="47" t="s">
        <v>897</v>
      </c>
      <c r="E38" s="61" t="s">
        <v>0</v>
      </c>
      <c r="F38" s="78">
        <v>1</v>
      </c>
      <c r="G38" s="79"/>
      <c r="H38" s="80"/>
      <c r="I38" s="80"/>
      <c r="J38" s="80"/>
    </row>
    <row r="39" spans="1:10" x14ac:dyDescent="0.3">
      <c r="A39" s="52" t="s">
        <v>183</v>
      </c>
      <c r="B39" s="77"/>
      <c r="C39" s="77"/>
      <c r="D39" s="77"/>
      <c r="E39" s="77"/>
      <c r="F39" s="77"/>
    </row>
    <row r="40" spans="1:10" x14ac:dyDescent="0.3">
      <c r="A40" s="54" t="s">
        <v>38</v>
      </c>
      <c r="B40" s="53" t="s">
        <v>56</v>
      </c>
      <c r="C40" s="47" t="s">
        <v>57</v>
      </c>
      <c r="D40" s="47" t="s">
        <v>37</v>
      </c>
      <c r="E40" s="61" t="s">
        <v>0</v>
      </c>
      <c r="F40" s="78">
        <v>2</v>
      </c>
    </row>
    <row r="41" spans="1:10" x14ac:dyDescent="0.3">
      <c r="A41" s="54" t="s">
        <v>39</v>
      </c>
      <c r="B41" s="53" t="s">
        <v>56</v>
      </c>
      <c r="C41" s="47" t="s">
        <v>288</v>
      </c>
      <c r="D41" s="47" t="s">
        <v>37</v>
      </c>
      <c r="E41" s="61" t="s">
        <v>0</v>
      </c>
      <c r="F41" s="78">
        <v>6</v>
      </c>
    </row>
    <row r="42" spans="1:10" x14ac:dyDescent="0.3">
      <c r="A42" s="54" t="s">
        <v>40</v>
      </c>
      <c r="B42" s="53" t="s">
        <v>56</v>
      </c>
      <c r="C42" s="47" t="s">
        <v>289</v>
      </c>
      <c r="D42" s="47" t="s">
        <v>37</v>
      </c>
      <c r="E42" s="61" t="s">
        <v>0</v>
      </c>
      <c r="F42" s="78">
        <v>238</v>
      </c>
    </row>
    <row r="43" spans="1:10" x14ac:dyDescent="0.3">
      <c r="A43" s="54" t="s">
        <v>41</v>
      </c>
      <c r="B43" s="53" t="s">
        <v>58</v>
      </c>
      <c r="C43" s="47" t="s">
        <v>289</v>
      </c>
      <c r="D43" s="47" t="s">
        <v>37</v>
      </c>
      <c r="E43" s="61" t="s">
        <v>0</v>
      </c>
      <c r="F43" s="78">
        <v>20</v>
      </c>
    </row>
    <row r="44" spans="1:10" x14ac:dyDescent="0.3">
      <c r="A44" s="54" t="s">
        <v>42</v>
      </c>
      <c r="B44" s="53" t="s">
        <v>58</v>
      </c>
      <c r="C44" s="47" t="s">
        <v>59</v>
      </c>
      <c r="D44" s="47" t="s">
        <v>37</v>
      </c>
      <c r="E44" s="61" t="s">
        <v>0</v>
      </c>
      <c r="F44" s="78">
        <v>2</v>
      </c>
    </row>
    <row r="45" spans="1:10" x14ac:dyDescent="0.3">
      <c r="A45" s="54" t="s">
        <v>43</v>
      </c>
      <c r="B45" s="53" t="s">
        <v>58</v>
      </c>
      <c r="C45" s="47" t="s">
        <v>61</v>
      </c>
      <c r="D45" s="47" t="s">
        <v>37</v>
      </c>
      <c r="E45" s="61" t="s">
        <v>0</v>
      </c>
      <c r="F45" s="78">
        <v>2</v>
      </c>
    </row>
    <row r="46" spans="1:10" x14ac:dyDescent="0.3">
      <c r="A46" s="54" t="s">
        <v>44</v>
      </c>
      <c r="B46" s="53" t="s">
        <v>58</v>
      </c>
      <c r="C46" s="47" t="s">
        <v>60</v>
      </c>
      <c r="D46" s="47" t="s">
        <v>37</v>
      </c>
      <c r="E46" s="61" t="s">
        <v>0</v>
      </c>
      <c r="F46" s="78">
        <v>2</v>
      </c>
    </row>
    <row r="47" spans="1:10" x14ac:dyDescent="0.3">
      <c r="A47" s="54" t="s">
        <v>45</v>
      </c>
      <c r="B47" s="53" t="s">
        <v>290</v>
      </c>
      <c r="C47" s="47" t="s">
        <v>291</v>
      </c>
      <c r="D47" s="47" t="s">
        <v>277</v>
      </c>
      <c r="E47" s="61" t="s">
        <v>0</v>
      </c>
      <c r="F47" s="78">
        <v>12</v>
      </c>
    </row>
    <row r="48" spans="1:10" x14ac:dyDescent="0.3">
      <c r="A48" s="54" t="s">
        <v>46</v>
      </c>
      <c r="B48" s="53" t="s">
        <v>66</v>
      </c>
      <c r="C48" s="47" t="s">
        <v>67</v>
      </c>
      <c r="D48" s="47" t="s">
        <v>277</v>
      </c>
      <c r="E48" s="61" t="s">
        <v>0</v>
      </c>
      <c r="F48" s="78">
        <v>32</v>
      </c>
    </row>
    <row r="49" spans="1:6" x14ac:dyDescent="0.3">
      <c r="A49" s="54" t="s">
        <v>47</v>
      </c>
      <c r="B49" s="53" t="s">
        <v>74</v>
      </c>
      <c r="C49" s="47" t="s">
        <v>75</v>
      </c>
      <c r="D49" s="47" t="s">
        <v>277</v>
      </c>
      <c r="E49" s="61" t="s">
        <v>0</v>
      </c>
      <c r="F49" s="78">
        <v>8</v>
      </c>
    </row>
    <row r="50" spans="1:6" x14ac:dyDescent="0.3">
      <c r="A50" s="54" t="s">
        <v>48</v>
      </c>
      <c r="B50" s="53" t="s">
        <v>85</v>
      </c>
      <c r="C50" s="47" t="s">
        <v>67</v>
      </c>
      <c r="D50" s="47" t="s">
        <v>277</v>
      </c>
      <c r="E50" s="61" t="s">
        <v>0</v>
      </c>
      <c r="F50" s="78">
        <v>62</v>
      </c>
    </row>
    <row r="51" spans="1:6" x14ac:dyDescent="0.3">
      <c r="A51" s="54" t="s">
        <v>49</v>
      </c>
      <c r="B51" s="53" t="s">
        <v>91</v>
      </c>
      <c r="C51" s="47" t="s">
        <v>33</v>
      </c>
      <c r="D51" s="47" t="s">
        <v>37</v>
      </c>
      <c r="E51" s="61" t="s">
        <v>0</v>
      </c>
      <c r="F51" s="78">
        <v>212</v>
      </c>
    </row>
    <row r="52" spans="1:6" x14ac:dyDescent="0.3">
      <c r="A52" s="54" t="s">
        <v>50</v>
      </c>
      <c r="B52" s="53" t="s">
        <v>91</v>
      </c>
      <c r="C52" s="47" t="s">
        <v>32</v>
      </c>
      <c r="D52" s="47" t="s">
        <v>37</v>
      </c>
      <c r="E52" s="61" t="s">
        <v>0</v>
      </c>
      <c r="F52" s="78">
        <v>8</v>
      </c>
    </row>
    <row r="53" spans="1:6" x14ac:dyDescent="0.3">
      <c r="A53" s="54" t="s">
        <v>51</v>
      </c>
      <c r="B53" s="53" t="s">
        <v>91</v>
      </c>
      <c r="C53" s="47" t="s">
        <v>31</v>
      </c>
      <c r="D53" s="47" t="s">
        <v>37</v>
      </c>
      <c r="E53" s="61" t="s">
        <v>0</v>
      </c>
      <c r="F53" s="78">
        <v>2</v>
      </c>
    </row>
    <row r="54" spans="1:6" x14ac:dyDescent="0.3">
      <c r="A54" s="54" t="s">
        <v>52</v>
      </c>
      <c r="B54" s="53" t="s">
        <v>91</v>
      </c>
      <c r="C54" s="47" t="s">
        <v>92</v>
      </c>
      <c r="D54" s="47" t="s">
        <v>37</v>
      </c>
      <c r="E54" s="61" t="s">
        <v>0</v>
      </c>
      <c r="F54" s="78">
        <v>15</v>
      </c>
    </row>
    <row r="55" spans="1:6" x14ac:dyDescent="0.3">
      <c r="A55" s="54" t="s">
        <v>53</v>
      </c>
      <c r="B55" s="53" t="s">
        <v>99</v>
      </c>
      <c r="C55" s="47" t="s">
        <v>100</v>
      </c>
      <c r="D55" s="47" t="s">
        <v>277</v>
      </c>
      <c r="E55" s="61" t="s">
        <v>0</v>
      </c>
      <c r="F55" s="78">
        <v>8</v>
      </c>
    </row>
    <row r="56" spans="1:6" x14ac:dyDescent="0.3">
      <c r="A56" s="54" t="s">
        <v>54</v>
      </c>
      <c r="B56" s="53" t="s">
        <v>109</v>
      </c>
      <c r="C56" s="47" t="s">
        <v>110</v>
      </c>
      <c r="D56" s="47" t="s">
        <v>37</v>
      </c>
      <c r="E56" s="61" t="s">
        <v>0</v>
      </c>
      <c r="F56" s="78">
        <v>130</v>
      </c>
    </row>
    <row r="57" spans="1:6" x14ac:dyDescent="0.3">
      <c r="A57" s="54" t="s">
        <v>55</v>
      </c>
      <c r="B57" s="53" t="s">
        <v>109</v>
      </c>
      <c r="C57" s="47" t="s">
        <v>292</v>
      </c>
      <c r="D57" s="47" t="s">
        <v>37</v>
      </c>
      <c r="E57" s="61" t="s">
        <v>0</v>
      </c>
      <c r="F57" s="78">
        <v>6</v>
      </c>
    </row>
    <row r="58" spans="1:6" x14ac:dyDescent="0.3">
      <c r="A58" s="54" t="s">
        <v>124</v>
      </c>
      <c r="B58" s="53" t="s">
        <v>109</v>
      </c>
      <c r="C58" s="47" t="s">
        <v>293</v>
      </c>
      <c r="D58" s="47" t="s">
        <v>37</v>
      </c>
      <c r="E58" s="61" t="s">
        <v>0</v>
      </c>
      <c r="F58" s="78">
        <v>8</v>
      </c>
    </row>
    <row r="59" spans="1:6" x14ac:dyDescent="0.3">
      <c r="A59" s="54" t="s">
        <v>125</v>
      </c>
      <c r="B59" s="53" t="s">
        <v>109</v>
      </c>
      <c r="C59" s="47" t="s">
        <v>294</v>
      </c>
      <c r="D59" s="47" t="s">
        <v>37</v>
      </c>
      <c r="E59" s="61" t="s">
        <v>0</v>
      </c>
      <c r="F59" s="78">
        <v>12</v>
      </c>
    </row>
    <row r="60" spans="1:6" x14ac:dyDescent="0.3">
      <c r="A60" s="54" t="s">
        <v>126</v>
      </c>
      <c r="B60" s="53" t="s">
        <v>109</v>
      </c>
      <c r="C60" s="47" t="s">
        <v>111</v>
      </c>
      <c r="D60" s="47" t="s">
        <v>37</v>
      </c>
      <c r="E60" s="61" t="s">
        <v>0</v>
      </c>
      <c r="F60" s="78">
        <v>6</v>
      </c>
    </row>
    <row r="61" spans="1:6" x14ac:dyDescent="0.3">
      <c r="A61" s="54" t="s">
        <v>127</v>
      </c>
      <c r="B61" s="53" t="s">
        <v>109</v>
      </c>
      <c r="C61" s="47" t="s">
        <v>295</v>
      </c>
      <c r="D61" s="47" t="s">
        <v>37</v>
      </c>
      <c r="E61" s="61" t="s">
        <v>0</v>
      </c>
      <c r="F61" s="78">
        <v>2</v>
      </c>
    </row>
    <row r="62" spans="1:6" x14ac:dyDescent="0.3">
      <c r="A62" s="54" t="s">
        <v>128</v>
      </c>
      <c r="B62" s="53" t="s">
        <v>109</v>
      </c>
      <c r="C62" s="47" t="s">
        <v>296</v>
      </c>
      <c r="D62" s="47" t="s">
        <v>37</v>
      </c>
      <c r="E62" s="61" t="s">
        <v>0</v>
      </c>
      <c r="F62" s="78">
        <v>4</v>
      </c>
    </row>
    <row r="63" spans="1:6" x14ac:dyDescent="0.3">
      <c r="A63" s="54" t="s">
        <v>129</v>
      </c>
      <c r="B63" s="53" t="s">
        <v>109</v>
      </c>
      <c r="C63" s="47" t="s">
        <v>297</v>
      </c>
      <c r="D63" s="47" t="s">
        <v>37</v>
      </c>
      <c r="E63" s="61" t="s">
        <v>0</v>
      </c>
      <c r="F63" s="78">
        <v>2</v>
      </c>
    </row>
    <row r="64" spans="1:6" x14ac:dyDescent="0.3">
      <c r="A64" s="54" t="s">
        <v>130</v>
      </c>
      <c r="B64" s="53" t="s">
        <v>109</v>
      </c>
      <c r="C64" s="47" t="s">
        <v>298</v>
      </c>
      <c r="D64" s="47" t="s">
        <v>37</v>
      </c>
      <c r="E64" s="61" t="s">
        <v>0</v>
      </c>
      <c r="F64" s="78">
        <v>4</v>
      </c>
    </row>
    <row r="65" spans="1:6" x14ac:dyDescent="0.3">
      <c r="A65" s="54" t="s">
        <v>131</v>
      </c>
      <c r="B65" s="53" t="s">
        <v>109</v>
      </c>
      <c r="C65" s="47" t="s">
        <v>299</v>
      </c>
      <c r="D65" s="47" t="s">
        <v>37</v>
      </c>
      <c r="E65" s="61" t="s">
        <v>0</v>
      </c>
      <c r="F65" s="78">
        <v>4</v>
      </c>
    </row>
    <row r="66" spans="1:6" x14ac:dyDescent="0.3">
      <c r="A66" s="54" t="s">
        <v>132</v>
      </c>
      <c r="B66" s="53" t="s">
        <v>109</v>
      </c>
      <c r="C66" s="47" t="s">
        <v>300</v>
      </c>
      <c r="D66" s="47" t="s">
        <v>37</v>
      </c>
      <c r="E66" s="61" t="s">
        <v>0</v>
      </c>
      <c r="F66" s="78">
        <v>2</v>
      </c>
    </row>
    <row r="67" spans="1:6" x14ac:dyDescent="0.3">
      <c r="A67" s="77"/>
      <c r="B67" s="77"/>
      <c r="C67" s="77"/>
      <c r="D67" s="77"/>
      <c r="E67" s="77"/>
      <c r="F67" s="77"/>
    </row>
    <row r="68" spans="1:6" x14ac:dyDescent="0.3">
      <c r="A68" s="91" t="s">
        <v>877</v>
      </c>
      <c r="B68" s="91"/>
      <c r="C68" s="91"/>
      <c r="D68" s="91"/>
      <c r="E68" s="91"/>
      <c r="F68" s="91"/>
    </row>
    <row r="69" spans="1:6" ht="28.8" x14ac:dyDescent="0.3">
      <c r="A69" s="61" t="s">
        <v>38</v>
      </c>
      <c r="B69" s="48" t="s">
        <v>878</v>
      </c>
      <c r="C69" s="61" t="s">
        <v>211</v>
      </c>
      <c r="D69" s="77"/>
      <c r="E69" s="61" t="s">
        <v>19</v>
      </c>
      <c r="F69" s="81">
        <v>120</v>
      </c>
    </row>
    <row r="70" spans="1:6" x14ac:dyDescent="0.3">
      <c r="A70" s="61" t="s">
        <v>39</v>
      </c>
      <c r="B70" s="77" t="s">
        <v>879</v>
      </c>
      <c r="C70" s="61" t="s">
        <v>211</v>
      </c>
      <c r="D70" s="77"/>
      <c r="E70" s="61" t="s">
        <v>0</v>
      </c>
      <c r="F70" s="81">
        <v>3</v>
      </c>
    </row>
    <row r="71" spans="1:6" x14ac:dyDescent="0.3">
      <c r="A71" s="61" t="s">
        <v>40</v>
      </c>
      <c r="B71" s="77" t="s">
        <v>880</v>
      </c>
      <c r="C71" s="61" t="s">
        <v>211</v>
      </c>
      <c r="D71" s="77"/>
      <c r="E71" s="61" t="s">
        <v>0</v>
      </c>
      <c r="F71" s="81">
        <v>1</v>
      </c>
    </row>
    <row r="72" spans="1:6" ht="28.8" x14ac:dyDescent="0.3">
      <c r="A72" s="61" t="s">
        <v>41</v>
      </c>
      <c r="B72" s="82" t="s">
        <v>887</v>
      </c>
      <c r="C72" s="77"/>
      <c r="D72" s="77"/>
      <c r="E72" s="61" t="s">
        <v>0</v>
      </c>
      <c r="F72" s="81">
        <v>1</v>
      </c>
    </row>
    <row r="73" spans="1:6" ht="28.8" x14ac:dyDescent="0.3">
      <c r="A73" s="61" t="s">
        <v>42</v>
      </c>
      <c r="B73" s="82" t="s">
        <v>886</v>
      </c>
      <c r="C73" s="77"/>
      <c r="D73" s="77"/>
      <c r="E73" s="61" t="s">
        <v>0</v>
      </c>
      <c r="F73" s="81">
        <v>1</v>
      </c>
    </row>
    <row r="74" spans="1:6" x14ac:dyDescent="0.3">
      <c r="A74" s="61" t="s">
        <v>43</v>
      </c>
      <c r="B74" s="77" t="s">
        <v>881</v>
      </c>
      <c r="C74" s="77"/>
      <c r="D74" s="77"/>
      <c r="E74" s="61" t="s">
        <v>0</v>
      </c>
      <c r="F74" s="81">
        <v>2</v>
      </c>
    </row>
    <row r="75" spans="1:6" x14ac:dyDescent="0.3">
      <c r="A75" s="61" t="s">
        <v>44</v>
      </c>
      <c r="B75" s="77" t="s">
        <v>882</v>
      </c>
      <c r="C75" s="77"/>
      <c r="D75" s="77"/>
      <c r="E75" s="61" t="s">
        <v>0</v>
      </c>
      <c r="F75" s="81">
        <v>3</v>
      </c>
    </row>
    <row r="76" spans="1:6" x14ac:dyDescent="0.3">
      <c r="A76" s="61" t="s">
        <v>45</v>
      </c>
      <c r="B76" s="83" t="s">
        <v>883</v>
      </c>
      <c r="C76" s="77"/>
      <c r="D76" s="77"/>
      <c r="E76" s="61" t="s">
        <v>0</v>
      </c>
      <c r="F76" s="81">
        <v>1</v>
      </c>
    </row>
    <row r="77" spans="1:6" x14ac:dyDescent="0.3">
      <c r="A77" s="61" t="s">
        <v>46</v>
      </c>
      <c r="B77" s="83" t="s">
        <v>884</v>
      </c>
      <c r="C77" s="49" t="s">
        <v>211</v>
      </c>
      <c r="D77" s="77"/>
      <c r="E77" s="61" t="s">
        <v>0</v>
      </c>
      <c r="F77" s="81">
        <v>1</v>
      </c>
    </row>
    <row r="78" spans="1:6" x14ac:dyDescent="0.3">
      <c r="A78" s="61" t="s">
        <v>47</v>
      </c>
      <c r="B78" s="83" t="s">
        <v>885</v>
      </c>
      <c r="C78" s="49" t="s">
        <v>209</v>
      </c>
      <c r="D78" s="77" t="s">
        <v>890</v>
      </c>
      <c r="E78" s="61" t="s">
        <v>0</v>
      </c>
      <c r="F78" s="81">
        <v>1</v>
      </c>
    </row>
    <row r="79" spans="1:6" x14ac:dyDescent="0.3">
      <c r="A79" s="61" t="s">
        <v>48</v>
      </c>
      <c r="B79" s="83" t="s">
        <v>888</v>
      </c>
      <c r="C79" s="49" t="s">
        <v>889</v>
      </c>
      <c r="D79" s="77"/>
      <c r="E79" s="61" t="s">
        <v>0</v>
      </c>
      <c r="F79" s="81">
        <v>1</v>
      </c>
    </row>
  </sheetData>
  <mergeCells count="2">
    <mergeCell ref="A1:F1"/>
    <mergeCell ref="A68:F68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opLeftCell="A61" workbookViewId="0">
      <selection activeCell="I11" sqref="I11"/>
    </sheetView>
  </sheetViews>
  <sheetFormatPr defaultColWidth="9.109375" defaultRowHeight="14.4" x14ac:dyDescent="0.3"/>
  <cols>
    <col min="1" max="1" width="9.44140625" style="51" customWidth="1"/>
    <col min="2" max="2" width="28.44140625" style="51" bestFit="1" customWidth="1"/>
    <col min="3" max="3" width="16.5546875" style="51" customWidth="1"/>
    <col min="4" max="4" width="10.109375" style="51" bestFit="1" customWidth="1"/>
    <col min="5" max="6" width="9.109375" style="51"/>
    <col min="7" max="7" width="14.6640625" style="51" customWidth="1"/>
    <col min="8" max="16384" width="9.109375" style="51"/>
  </cols>
  <sheetData>
    <row r="1" spans="1:6" x14ac:dyDescent="0.3">
      <c r="A1" s="91" t="s">
        <v>301</v>
      </c>
      <c r="B1" s="91"/>
      <c r="C1" s="91"/>
      <c r="D1" s="91"/>
      <c r="E1" s="91"/>
      <c r="F1" s="91"/>
    </row>
    <row r="2" spans="1:6" x14ac:dyDescent="0.3">
      <c r="A2" s="52" t="s">
        <v>2</v>
      </c>
      <c r="B2" s="52" t="s">
        <v>184</v>
      </c>
      <c r="C2" s="52" t="s">
        <v>185</v>
      </c>
      <c r="D2" s="52" t="s">
        <v>186</v>
      </c>
      <c r="E2" s="52" t="s">
        <v>187</v>
      </c>
      <c r="F2" s="52" t="s">
        <v>188</v>
      </c>
    </row>
    <row r="3" spans="1:6" ht="61.2" x14ac:dyDescent="0.3">
      <c r="A3" s="47" t="s">
        <v>38</v>
      </c>
      <c r="B3" s="37" t="s">
        <v>975</v>
      </c>
      <c r="C3" s="47" t="s">
        <v>855</v>
      </c>
      <c r="D3" s="47" t="s">
        <v>854</v>
      </c>
      <c r="E3" s="47" t="s">
        <v>0</v>
      </c>
      <c r="F3" s="47">
        <v>1</v>
      </c>
    </row>
    <row r="4" spans="1:6" ht="28.8" x14ac:dyDescent="0.3">
      <c r="A4" s="47" t="s">
        <v>39</v>
      </c>
      <c r="B4" s="37" t="s">
        <v>891</v>
      </c>
      <c r="C4" s="47" t="s">
        <v>892</v>
      </c>
      <c r="D4" s="47" t="s">
        <v>854</v>
      </c>
      <c r="E4" s="47" t="s">
        <v>0</v>
      </c>
      <c r="F4" s="47">
        <v>1</v>
      </c>
    </row>
    <row r="5" spans="1:6" x14ac:dyDescent="0.3">
      <c r="A5" s="47" t="s">
        <v>40</v>
      </c>
      <c r="B5" s="37" t="s">
        <v>913</v>
      </c>
      <c r="C5" s="47"/>
      <c r="D5" s="47"/>
      <c r="E5" s="47" t="s">
        <v>1</v>
      </c>
      <c r="F5" s="47">
        <v>1</v>
      </c>
    </row>
    <row r="6" spans="1:6" ht="15" x14ac:dyDescent="0.25">
      <c r="A6" s="92" t="s">
        <v>34</v>
      </c>
      <c r="B6" s="92"/>
      <c r="C6" s="92"/>
      <c r="D6" s="92"/>
      <c r="E6" s="92"/>
      <c r="F6" s="92"/>
    </row>
    <row r="7" spans="1:6" ht="28.8" x14ac:dyDescent="0.3">
      <c r="A7" s="47" t="s">
        <v>38</v>
      </c>
      <c r="B7" s="48" t="s">
        <v>878</v>
      </c>
      <c r="C7" s="47" t="s">
        <v>302</v>
      </c>
      <c r="D7" s="47" t="s">
        <v>37</v>
      </c>
      <c r="E7" s="49" t="s">
        <v>19</v>
      </c>
      <c r="F7" s="50">
        <v>5</v>
      </c>
    </row>
    <row r="8" spans="1:6" ht="28.8" x14ac:dyDescent="0.3">
      <c r="A8" s="47" t="s">
        <v>39</v>
      </c>
      <c r="B8" s="48" t="s">
        <v>878</v>
      </c>
      <c r="C8" s="47" t="s">
        <v>303</v>
      </c>
      <c r="D8" s="47" t="s">
        <v>37</v>
      </c>
      <c r="E8" s="49" t="s">
        <v>19</v>
      </c>
      <c r="F8" s="50">
        <v>15.4</v>
      </c>
    </row>
    <row r="9" spans="1:6" ht="28.8" x14ac:dyDescent="0.3">
      <c r="A9" s="47" t="s">
        <v>40</v>
      </c>
      <c r="B9" s="48" t="s">
        <v>878</v>
      </c>
      <c r="C9" s="47" t="s">
        <v>93</v>
      </c>
      <c r="D9" s="47" t="s">
        <v>37</v>
      </c>
      <c r="E9" s="49" t="s">
        <v>19</v>
      </c>
      <c r="F9" s="50">
        <v>7.7</v>
      </c>
    </row>
    <row r="10" spans="1:6" ht="28.8" x14ac:dyDescent="0.3">
      <c r="A10" s="47" t="s">
        <v>41</v>
      </c>
      <c r="B10" s="48" t="s">
        <v>878</v>
      </c>
      <c r="C10" s="47" t="s">
        <v>304</v>
      </c>
      <c r="D10" s="47" t="s">
        <v>37</v>
      </c>
      <c r="E10" s="49" t="s">
        <v>19</v>
      </c>
      <c r="F10" s="50">
        <v>33.1</v>
      </c>
    </row>
    <row r="11" spans="1:6" ht="28.8" x14ac:dyDescent="0.3">
      <c r="A11" s="47" t="s">
        <v>42</v>
      </c>
      <c r="B11" s="48" t="s">
        <v>878</v>
      </c>
      <c r="C11" s="47" t="s">
        <v>92</v>
      </c>
      <c r="D11" s="47" t="s">
        <v>37</v>
      </c>
      <c r="E11" s="49" t="s">
        <v>19</v>
      </c>
      <c r="F11" s="50">
        <v>81.5</v>
      </c>
    </row>
    <row r="12" spans="1:6" ht="28.8" x14ac:dyDescent="0.3">
      <c r="A12" s="47" t="s">
        <v>43</v>
      </c>
      <c r="B12" s="48" t="s">
        <v>878</v>
      </c>
      <c r="C12" s="47" t="s">
        <v>29</v>
      </c>
      <c r="D12" s="47" t="s">
        <v>37</v>
      </c>
      <c r="E12" s="49" t="s">
        <v>19</v>
      </c>
      <c r="F12" s="50">
        <v>123.3</v>
      </c>
    </row>
    <row r="13" spans="1:6" ht="28.8" x14ac:dyDescent="0.3">
      <c r="A13" s="47" t="s">
        <v>44</v>
      </c>
      <c r="B13" s="48" t="s">
        <v>878</v>
      </c>
      <c r="C13" s="47" t="s">
        <v>30</v>
      </c>
      <c r="D13" s="47" t="s">
        <v>37</v>
      </c>
      <c r="E13" s="49" t="s">
        <v>19</v>
      </c>
      <c r="F13" s="50">
        <v>285.3</v>
      </c>
    </row>
    <row r="14" spans="1:6" ht="28.8" x14ac:dyDescent="0.3">
      <c r="A14" s="47" t="s">
        <v>45</v>
      </c>
      <c r="B14" s="48" t="s">
        <v>878</v>
      </c>
      <c r="C14" s="47" t="s">
        <v>31</v>
      </c>
      <c r="D14" s="47" t="s">
        <v>37</v>
      </c>
      <c r="E14" s="49" t="s">
        <v>19</v>
      </c>
      <c r="F14" s="50">
        <v>225.7</v>
      </c>
    </row>
    <row r="15" spans="1:6" ht="28.8" x14ac:dyDescent="0.3">
      <c r="A15" s="47" t="s">
        <v>46</v>
      </c>
      <c r="B15" s="48" t="s">
        <v>878</v>
      </c>
      <c r="C15" s="47" t="s">
        <v>32</v>
      </c>
      <c r="D15" s="47" t="s">
        <v>37</v>
      </c>
      <c r="E15" s="49" t="s">
        <v>19</v>
      </c>
      <c r="F15" s="50">
        <v>324</v>
      </c>
    </row>
    <row r="16" spans="1:6" ht="28.8" x14ac:dyDescent="0.3">
      <c r="A16" s="47" t="s">
        <v>47</v>
      </c>
      <c r="B16" s="48" t="s">
        <v>878</v>
      </c>
      <c r="C16" s="47" t="s">
        <v>33</v>
      </c>
      <c r="D16" s="47" t="s">
        <v>37</v>
      </c>
      <c r="E16" s="49" t="s">
        <v>19</v>
      </c>
      <c r="F16" s="50">
        <v>6.7</v>
      </c>
    </row>
    <row r="17" spans="1:6" x14ac:dyDescent="0.3">
      <c r="A17" s="49" t="s">
        <v>48</v>
      </c>
      <c r="B17" s="53" t="s">
        <v>893</v>
      </c>
      <c r="C17" s="47" t="s">
        <v>894</v>
      </c>
      <c r="D17" s="47"/>
      <c r="E17" s="49" t="s">
        <v>19</v>
      </c>
      <c r="F17" s="50">
        <v>8</v>
      </c>
    </row>
    <row r="18" spans="1:6" x14ac:dyDescent="0.3">
      <c r="A18" s="92" t="s">
        <v>35</v>
      </c>
      <c r="B18" s="92"/>
      <c r="C18" s="92"/>
      <c r="D18" s="92"/>
      <c r="E18" s="92"/>
      <c r="F18" s="92"/>
    </row>
    <row r="19" spans="1:6" x14ac:dyDescent="0.3">
      <c r="A19" s="54" t="s">
        <v>38</v>
      </c>
      <c r="B19" s="53" t="s">
        <v>282</v>
      </c>
      <c r="C19" s="47" t="s">
        <v>32</v>
      </c>
      <c r="D19" s="47" t="s">
        <v>278</v>
      </c>
      <c r="E19" s="47" t="s">
        <v>0</v>
      </c>
      <c r="F19" s="78">
        <v>9</v>
      </c>
    </row>
    <row r="20" spans="1:6" x14ac:dyDescent="0.3">
      <c r="A20" s="54" t="s">
        <v>39</v>
      </c>
      <c r="B20" s="53" t="s">
        <v>282</v>
      </c>
      <c r="C20" s="47" t="s">
        <v>31</v>
      </c>
      <c r="D20" s="47" t="s">
        <v>278</v>
      </c>
      <c r="E20" s="47" t="s">
        <v>0</v>
      </c>
      <c r="F20" s="78">
        <v>5</v>
      </c>
    </row>
    <row r="21" spans="1:6" x14ac:dyDescent="0.3">
      <c r="A21" s="54" t="s">
        <v>40</v>
      </c>
      <c r="B21" s="53" t="s">
        <v>282</v>
      </c>
      <c r="C21" s="47" t="s">
        <v>30</v>
      </c>
      <c r="D21" s="47" t="s">
        <v>278</v>
      </c>
      <c r="E21" s="47" t="s">
        <v>0</v>
      </c>
      <c r="F21" s="78">
        <v>15</v>
      </c>
    </row>
    <row r="22" spans="1:6" x14ac:dyDescent="0.3">
      <c r="A22" s="54" t="s">
        <v>41</v>
      </c>
      <c r="B22" s="53" t="s">
        <v>282</v>
      </c>
      <c r="C22" s="47" t="s">
        <v>29</v>
      </c>
      <c r="D22" s="47" t="s">
        <v>278</v>
      </c>
      <c r="E22" s="47" t="s">
        <v>0</v>
      </c>
      <c r="F22" s="78">
        <v>2</v>
      </c>
    </row>
    <row r="23" spans="1:6" x14ac:dyDescent="0.3">
      <c r="A23" s="54" t="s">
        <v>42</v>
      </c>
      <c r="B23" s="53" t="s">
        <v>282</v>
      </c>
      <c r="C23" s="47" t="s">
        <v>92</v>
      </c>
      <c r="D23" s="47" t="s">
        <v>278</v>
      </c>
      <c r="E23" s="47" t="s">
        <v>0</v>
      </c>
      <c r="F23" s="78">
        <v>1</v>
      </c>
    </row>
    <row r="24" spans="1:6" x14ac:dyDescent="0.3">
      <c r="A24" s="54" t="s">
        <v>43</v>
      </c>
      <c r="B24" s="53" t="s">
        <v>305</v>
      </c>
      <c r="C24" s="47" t="s">
        <v>33</v>
      </c>
      <c r="D24" s="47" t="s">
        <v>279</v>
      </c>
      <c r="E24" s="47" t="s">
        <v>0</v>
      </c>
      <c r="F24" s="78">
        <v>84</v>
      </c>
    </row>
    <row r="25" spans="1:6" x14ac:dyDescent="0.3">
      <c r="A25" s="54" t="s">
        <v>44</v>
      </c>
      <c r="B25" s="53" t="s">
        <v>283</v>
      </c>
      <c r="C25" s="47" t="s">
        <v>33</v>
      </c>
      <c r="D25" s="47" t="s">
        <v>280</v>
      </c>
      <c r="E25" s="47" t="s">
        <v>0</v>
      </c>
      <c r="F25" s="78">
        <v>9</v>
      </c>
    </row>
    <row r="26" spans="1:6" x14ac:dyDescent="0.3">
      <c r="A26" s="54" t="s">
        <v>45</v>
      </c>
      <c r="B26" s="53" t="s">
        <v>306</v>
      </c>
      <c r="C26" s="47" t="s">
        <v>33</v>
      </c>
      <c r="D26" s="47" t="s">
        <v>280</v>
      </c>
      <c r="E26" s="47" t="s">
        <v>0</v>
      </c>
      <c r="F26" s="78">
        <v>4</v>
      </c>
    </row>
    <row r="27" spans="1:6" x14ac:dyDescent="0.3">
      <c r="A27" s="54" t="s">
        <v>46</v>
      </c>
      <c r="B27" s="53" t="s">
        <v>307</v>
      </c>
      <c r="C27" s="47" t="s">
        <v>32</v>
      </c>
      <c r="D27" s="47" t="s">
        <v>280</v>
      </c>
      <c r="E27" s="47" t="s">
        <v>0</v>
      </c>
      <c r="F27" s="78">
        <v>16</v>
      </c>
    </row>
    <row r="28" spans="1:6" x14ac:dyDescent="0.3">
      <c r="A28" s="54" t="s">
        <v>47</v>
      </c>
      <c r="B28" s="53" t="s">
        <v>308</v>
      </c>
      <c r="C28" s="47" t="s">
        <v>31</v>
      </c>
      <c r="D28" s="47" t="s">
        <v>280</v>
      </c>
      <c r="E28" s="47" t="s">
        <v>0</v>
      </c>
      <c r="F28" s="78">
        <v>2</v>
      </c>
    </row>
    <row r="29" spans="1:6" x14ac:dyDescent="0.3">
      <c r="A29" s="54" t="s">
        <v>48</v>
      </c>
      <c r="B29" s="53" t="s">
        <v>309</v>
      </c>
      <c r="C29" s="47" t="s">
        <v>31</v>
      </c>
      <c r="D29" s="47" t="s">
        <v>280</v>
      </c>
      <c r="E29" s="47" t="s">
        <v>0</v>
      </c>
      <c r="F29" s="78">
        <v>1</v>
      </c>
    </row>
    <row r="30" spans="1:6" x14ac:dyDescent="0.3">
      <c r="A30" s="54" t="s">
        <v>49</v>
      </c>
      <c r="B30" s="53" t="s">
        <v>284</v>
      </c>
      <c r="C30" s="47" t="s">
        <v>33</v>
      </c>
      <c r="D30" s="47" t="s">
        <v>37</v>
      </c>
      <c r="E30" s="47" t="s">
        <v>0</v>
      </c>
      <c r="F30" s="78">
        <v>1</v>
      </c>
    </row>
    <row r="31" spans="1:6" x14ac:dyDescent="0.3">
      <c r="A31" s="54" t="s">
        <v>50</v>
      </c>
      <c r="B31" s="53" t="s">
        <v>284</v>
      </c>
      <c r="C31" s="47" t="s">
        <v>32</v>
      </c>
      <c r="D31" s="47" t="s">
        <v>37</v>
      </c>
      <c r="E31" s="47" t="s">
        <v>0</v>
      </c>
      <c r="F31" s="78">
        <v>70</v>
      </c>
    </row>
    <row r="32" spans="1:6" x14ac:dyDescent="0.3">
      <c r="A32" s="54" t="s">
        <v>51</v>
      </c>
      <c r="B32" s="53" t="s">
        <v>284</v>
      </c>
      <c r="C32" s="47" t="s">
        <v>31</v>
      </c>
      <c r="D32" s="47" t="s">
        <v>37</v>
      </c>
      <c r="E32" s="47" t="s">
        <v>0</v>
      </c>
      <c r="F32" s="78">
        <v>37</v>
      </c>
    </row>
    <row r="33" spans="1:6" x14ac:dyDescent="0.3">
      <c r="A33" s="54" t="s">
        <v>52</v>
      </c>
      <c r="B33" s="53" t="s">
        <v>284</v>
      </c>
      <c r="C33" s="47" t="s">
        <v>30</v>
      </c>
      <c r="D33" s="47" t="s">
        <v>37</v>
      </c>
      <c r="E33" s="47" t="s">
        <v>0</v>
      </c>
      <c r="F33" s="78">
        <v>44</v>
      </c>
    </row>
    <row r="34" spans="1:6" x14ac:dyDescent="0.3">
      <c r="A34" s="54" t="s">
        <v>53</v>
      </c>
      <c r="B34" s="53" t="s">
        <v>284</v>
      </c>
      <c r="C34" s="47" t="s">
        <v>29</v>
      </c>
      <c r="D34" s="47" t="s">
        <v>37</v>
      </c>
      <c r="E34" s="47" t="s">
        <v>0</v>
      </c>
      <c r="F34" s="78">
        <v>6</v>
      </c>
    </row>
    <row r="35" spans="1:6" x14ac:dyDescent="0.3">
      <c r="A35" s="54" t="s">
        <v>54</v>
      </c>
      <c r="B35" s="53" t="s">
        <v>284</v>
      </c>
      <c r="C35" s="47" t="s">
        <v>92</v>
      </c>
      <c r="D35" s="47" t="s">
        <v>37</v>
      </c>
      <c r="E35" s="47" t="s">
        <v>0</v>
      </c>
      <c r="F35" s="78">
        <v>3</v>
      </c>
    </row>
    <row r="36" spans="1:6" x14ac:dyDescent="0.3">
      <c r="A36" s="54" t="s">
        <v>55</v>
      </c>
      <c r="B36" s="53" t="s">
        <v>284</v>
      </c>
      <c r="C36" s="47" t="s">
        <v>302</v>
      </c>
      <c r="D36" s="47" t="s">
        <v>37</v>
      </c>
      <c r="E36" s="47" t="s">
        <v>0</v>
      </c>
      <c r="F36" s="78">
        <v>2</v>
      </c>
    </row>
    <row r="37" spans="1:6" x14ac:dyDescent="0.3">
      <c r="A37" s="92" t="s">
        <v>183</v>
      </c>
      <c r="B37" s="92"/>
      <c r="C37" s="92"/>
      <c r="D37" s="92"/>
      <c r="E37" s="92"/>
      <c r="F37" s="92"/>
    </row>
    <row r="38" spans="1:6" x14ac:dyDescent="0.3">
      <c r="A38" s="47" t="s">
        <v>38</v>
      </c>
      <c r="B38" s="53" t="s">
        <v>310</v>
      </c>
      <c r="C38" s="47" t="s">
        <v>311</v>
      </c>
      <c r="D38" s="47" t="s">
        <v>37</v>
      </c>
      <c r="E38" s="47" t="s">
        <v>0</v>
      </c>
      <c r="F38" s="78">
        <v>2</v>
      </c>
    </row>
    <row r="39" spans="1:6" x14ac:dyDescent="0.3">
      <c r="A39" s="47" t="s">
        <v>39</v>
      </c>
      <c r="B39" s="53" t="s">
        <v>56</v>
      </c>
      <c r="C39" s="47" t="s">
        <v>289</v>
      </c>
      <c r="D39" s="47" t="s">
        <v>37</v>
      </c>
      <c r="E39" s="47" t="s">
        <v>0</v>
      </c>
      <c r="F39" s="78">
        <v>2</v>
      </c>
    </row>
    <row r="40" spans="1:6" x14ac:dyDescent="0.3">
      <c r="A40" s="47" t="s">
        <v>40</v>
      </c>
      <c r="B40" s="53" t="s">
        <v>56</v>
      </c>
      <c r="C40" s="47" t="s">
        <v>288</v>
      </c>
      <c r="D40" s="47" t="s">
        <v>37</v>
      </c>
      <c r="E40" s="47" t="s">
        <v>0</v>
      </c>
      <c r="F40" s="78">
        <v>160</v>
      </c>
    </row>
    <row r="41" spans="1:6" x14ac:dyDescent="0.3">
      <c r="A41" s="47" t="s">
        <v>41</v>
      </c>
      <c r="B41" s="53" t="s">
        <v>56</v>
      </c>
      <c r="C41" s="47" t="s">
        <v>98</v>
      </c>
      <c r="D41" s="47" t="s">
        <v>37</v>
      </c>
      <c r="E41" s="47" t="s">
        <v>0</v>
      </c>
      <c r="F41" s="78">
        <v>38</v>
      </c>
    </row>
    <row r="42" spans="1:6" x14ac:dyDescent="0.3">
      <c r="A42" s="47" t="s">
        <v>42</v>
      </c>
      <c r="B42" s="53" t="s">
        <v>56</v>
      </c>
      <c r="C42" s="47" t="s">
        <v>312</v>
      </c>
      <c r="D42" s="47" t="s">
        <v>37</v>
      </c>
      <c r="E42" s="47" t="s">
        <v>0</v>
      </c>
      <c r="F42" s="78">
        <v>4</v>
      </c>
    </row>
    <row r="43" spans="1:6" x14ac:dyDescent="0.3">
      <c r="A43" s="47" t="s">
        <v>43</v>
      </c>
      <c r="B43" s="53" t="s">
        <v>56</v>
      </c>
      <c r="C43" s="47" t="s">
        <v>59</v>
      </c>
      <c r="D43" s="47" t="s">
        <v>37</v>
      </c>
      <c r="E43" s="47" t="s">
        <v>0</v>
      </c>
      <c r="F43" s="78">
        <v>30</v>
      </c>
    </row>
    <row r="44" spans="1:6" x14ac:dyDescent="0.3">
      <c r="A44" s="47" t="s">
        <v>44</v>
      </c>
      <c r="B44" s="53" t="s">
        <v>56</v>
      </c>
      <c r="C44" s="47" t="s">
        <v>61</v>
      </c>
      <c r="D44" s="47" t="s">
        <v>37</v>
      </c>
      <c r="E44" s="47" t="s">
        <v>0</v>
      </c>
      <c r="F44" s="78">
        <v>4</v>
      </c>
    </row>
    <row r="45" spans="1:6" x14ac:dyDescent="0.3">
      <c r="A45" s="47" t="s">
        <v>45</v>
      </c>
      <c r="B45" s="53" t="s">
        <v>56</v>
      </c>
      <c r="C45" s="47" t="s">
        <v>313</v>
      </c>
      <c r="D45" s="47" t="s">
        <v>37</v>
      </c>
      <c r="E45" s="47" t="s">
        <v>0</v>
      </c>
      <c r="F45" s="78">
        <v>2</v>
      </c>
    </row>
    <row r="46" spans="1:6" x14ac:dyDescent="0.3">
      <c r="A46" s="47" t="s">
        <v>46</v>
      </c>
      <c r="B46" s="53" t="s">
        <v>58</v>
      </c>
      <c r="C46" s="47" t="s">
        <v>98</v>
      </c>
      <c r="D46" s="47" t="s">
        <v>37</v>
      </c>
      <c r="E46" s="47" t="s">
        <v>0</v>
      </c>
      <c r="F46" s="78">
        <v>8</v>
      </c>
    </row>
    <row r="47" spans="1:6" x14ac:dyDescent="0.3">
      <c r="A47" s="47" t="s">
        <v>47</v>
      </c>
      <c r="B47" s="53" t="s">
        <v>58</v>
      </c>
      <c r="C47" s="47" t="s">
        <v>314</v>
      </c>
      <c r="D47" s="47" t="s">
        <v>37</v>
      </c>
      <c r="E47" s="47" t="s">
        <v>0</v>
      </c>
      <c r="F47" s="78">
        <v>10</v>
      </c>
    </row>
    <row r="48" spans="1:6" x14ac:dyDescent="0.3">
      <c r="A48" s="47" t="s">
        <v>48</v>
      </c>
      <c r="B48" s="53" t="s">
        <v>58</v>
      </c>
      <c r="C48" s="47" t="s">
        <v>59</v>
      </c>
      <c r="D48" s="47" t="s">
        <v>37</v>
      </c>
      <c r="E48" s="47" t="s">
        <v>0</v>
      </c>
      <c r="F48" s="78">
        <v>34</v>
      </c>
    </row>
    <row r="49" spans="1:6" x14ac:dyDescent="0.3">
      <c r="A49" s="47" t="s">
        <v>49</v>
      </c>
      <c r="B49" s="53" t="s">
        <v>58</v>
      </c>
      <c r="C49" s="47" t="s">
        <v>315</v>
      </c>
      <c r="D49" s="47" t="s">
        <v>37</v>
      </c>
      <c r="E49" s="47" t="s">
        <v>0</v>
      </c>
      <c r="F49" s="78">
        <v>2</v>
      </c>
    </row>
    <row r="50" spans="1:6" x14ac:dyDescent="0.3">
      <c r="A50" s="47" t="s">
        <v>50</v>
      </c>
      <c r="B50" s="53" t="s">
        <v>58</v>
      </c>
      <c r="C50" s="47" t="s">
        <v>61</v>
      </c>
      <c r="D50" s="47" t="s">
        <v>37</v>
      </c>
      <c r="E50" s="47" t="s">
        <v>0</v>
      </c>
      <c r="F50" s="78">
        <v>24</v>
      </c>
    </row>
    <row r="51" spans="1:6" x14ac:dyDescent="0.3">
      <c r="A51" s="47" t="s">
        <v>51</v>
      </c>
      <c r="B51" s="53" t="s">
        <v>58</v>
      </c>
      <c r="C51" s="47" t="s">
        <v>60</v>
      </c>
      <c r="D51" s="47" t="s">
        <v>37</v>
      </c>
      <c r="E51" s="47" t="s">
        <v>0</v>
      </c>
      <c r="F51" s="78">
        <v>12</v>
      </c>
    </row>
    <row r="52" spans="1:6" x14ac:dyDescent="0.3">
      <c r="A52" s="47" t="s">
        <v>52</v>
      </c>
      <c r="B52" s="53" t="s">
        <v>58</v>
      </c>
      <c r="C52" s="47" t="s">
        <v>316</v>
      </c>
      <c r="D52" s="47" t="s">
        <v>37</v>
      </c>
      <c r="E52" s="47" t="s">
        <v>0</v>
      </c>
      <c r="F52" s="78">
        <v>8</v>
      </c>
    </row>
    <row r="53" spans="1:6" x14ac:dyDescent="0.3">
      <c r="A53" s="47" t="s">
        <v>53</v>
      </c>
      <c r="B53" s="53" t="s">
        <v>58</v>
      </c>
      <c r="C53" s="47" t="s">
        <v>317</v>
      </c>
      <c r="D53" s="47" t="s">
        <v>37</v>
      </c>
      <c r="E53" s="47" t="s">
        <v>0</v>
      </c>
      <c r="F53" s="78">
        <v>4</v>
      </c>
    </row>
    <row r="54" spans="1:6" x14ac:dyDescent="0.3">
      <c r="A54" s="47" t="s">
        <v>54</v>
      </c>
      <c r="B54" s="53" t="s">
        <v>58</v>
      </c>
      <c r="C54" s="47" t="s">
        <v>318</v>
      </c>
      <c r="D54" s="47" t="s">
        <v>37</v>
      </c>
      <c r="E54" s="47" t="s">
        <v>0</v>
      </c>
      <c r="F54" s="78">
        <v>2</v>
      </c>
    </row>
    <row r="55" spans="1:6" x14ac:dyDescent="0.3">
      <c r="A55" s="47" t="s">
        <v>55</v>
      </c>
      <c r="B55" s="53" t="s">
        <v>58</v>
      </c>
      <c r="C55" s="47" t="s">
        <v>319</v>
      </c>
      <c r="D55" s="47" t="s">
        <v>37</v>
      </c>
      <c r="E55" s="47" t="s">
        <v>0</v>
      </c>
      <c r="F55" s="78">
        <v>2</v>
      </c>
    </row>
    <row r="56" spans="1:6" x14ac:dyDescent="0.3">
      <c r="A56" s="47" t="s">
        <v>124</v>
      </c>
      <c r="B56" s="53" t="s">
        <v>320</v>
      </c>
      <c r="C56" s="47" t="s">
        <v>321</v>
      </c>
      <c r="D56" s="47" t="s">
        <v>37</v>
      </c>
      <c r="E56" s="47" t="s">
        <v>0</v>
      </c>
      <c r="F56" s="78">
        <v>8</v>
      </c>
    </row>
    <row r="57" spans="1:6" x14ac:dyDescent="0.3">
      <c r="A57" s="47" t="s">
        <v>125</v>
      </c>
      <c r="B57" s="53" t="s">
        <v>91</v>
      </c>
      <c r="C57" s="47" t="s">
        <v>33</v>
      </c>
      <c r="D57" s="47" t="s">
        <v>37</v>
      </c>
      <c r="E57" s="47" t="s">
        <v>0</v>
      </c>
      <c r="F57" s="78">
        <v>2</v>
      </c>
    </row>
    <row r="58" spans="1:6" x14ac:dyDescent="0.3">
      <c r="A58" s="47" t="s">
        <v>126</v>
      </c>
      <c r="B58" s="53" t="s">
        <v>91</v>
      </c>
      <c r="C58" s="47" t="s">
        <v>32</v>
      </c>
      <c r="D58" s="47" t="s">
        <v>37</v>
      </c>
      <c r="E58" s="47" t="s">
        <v>0</v>
      </c>
      <c r="F58" s="78">
        <v>132</v>
      </c>
    </row>
    <row r="59" spans="1:6" x14ac:dyDescent="0.3">
      <c r="A59" s="47" t="s">
        <v>127</v>
      </c>
      <c r="B59" s="53" t="s">
        <v>91</v>
      </c>
      <c r="C59" s="47" t="s">
        <v>31</v>
      </c>
      <c r="D59" s="47" t="s">
        <v>37</v>
      </c>
      <c r="E59" s="47" t="s">
        <v>0</v>
      </c>
      <c r="F59" s="78">
        <v>36</v>
      </c>
    </row>
    <row r="60" spans="1:6" x14ac:dyDescent="0.3">
      <c r="A60" s="47" t="s">
        <v>128</v>
      </c>
      <c r="B60" s="53" t="s">
        <v>91</v>
      </c>
      <c r="C60" s="47" t="s">
        <v>30</v>
      </c>
      <c r="D60" s="47" t="s">
        <v>37</v>
      </c>
      <c r="E60" s="47" t="s">
        <v>0</v>
      </c>
      <c r="F60" s="78">
        <v>20</v>
      </c>
    </row>
    <row r="61" spans="1:6" x14ac:dyDescent="0.3">
      <c r="A61" s="47" t="s">
        <v>129</v>
      </c>
      <c r="B61" s="53" t="s">
        <v>91</v>
      </c>
      <c r="C61" s="47" t="s">
        <v>29</v>
      </c>
      <c r="D61" s="47" t="s">
        <v>37</v>
      </c>
      <c r="E61" s="47" t="s">
        <v>0</v>
      </c>
      <c r="F61" s="78">
        <v>12</v>
      </c>
    </row>
    <row r="62" spans="1:6" x14ac:dyDescent="0.3">
      <c r="A62" s="47" t="s">
        <v>130</v>
      </c>
      <c r="B62" s="53" t="s">
        <v>91</v>
      </c>
      <c r="C62" s="47" t="s">
        <v>92</v>
      </c>
      <c r="D62" s="47" t="s">
        <v>37</v>
      </c>
      <c r="E62" s="47" t="s">
        <v>0</v>
      </c>
      <c r="F62" s="78">
        <v>18</v>
      </c>
    </row>
    <row r="63" spans="1:6" x14ac:dyDescent="0.3">
      <c r="A63" s="47" t="s">
        <v>131</v>
      </c>
      <c r="B63" s="53" t="s">
        <v>91</v>
      </c>
      <c r="C63" s="47" t="s">
        <v>304</v>
      </c>
      <c r="D63" s="47" t="s">
        <v>37</v>
      </c>
      <c r="E63" s="47" t="s">
        <v>0</v>
      </c>
      <c r="F63" s="78">
        <v>8</v>
      </c>
    </row>
    <row r="64" spans="1:6" x14ac:dyDescent="0.3">
      <c r="A64" s="47" t="s">
        <v>132</v>
      </c>
      <c r="B64" s="53" t="s">
        <v>91</v>
      </c>
      <c r="C64" s="47" t="s">
        <v>302</v>
      </c>
      <c r="D64" s="47" t="s">
        <v>37</v>
      </c>
      <c r="E64" s="47" t="s">
        <v>0</v>
      </c>
      <c r="F64" s="78">
        <v>4</v>
      </c>
    </row>
    <row r="65" spans="1:6" x14ac:dyDescent="0.3">
      <c r="A65" s="47" t="s">
        <v>133</v>
      </c>
      <c r="B65" s="53" t="s">
        <v>109</v>
      </c>
      <c r="C65" s="47" t="s">
        <v>292</v>
      </c>
      <c r="D65" s="47" t="s">
        <v>37</v>
      </c>
      <c r="E65" s="47" t="s">
        <v>0</v>
      </c>
      <c r="F65" s="78">
        <v>2</v>
      </c>
    </row>
    <row r="66" spans="1:6" x14ac:dyDescent="0.3">
      <c r="A66" s="47" t="s">
        <v>134</v>
      </c>
      <c r="B66" s="53" t="s">
        <v>109</v>
      </c>
      <c r="C66" s="47" t="s">
        <v>296</v>
      </c>
      <c r="D66" s="47" t="s">
        <v>37</v>
      </c>
      <c r="E66" s="47" t="s">
        <v>0</v>
      </c>
      <c r="F66" s="78">
        <v>30</v>
      </c>
    </row>
    <row r="67" spans="1:6" x14ac:dyDescent="0.3">
      <c r="A67" s="47" t="s">
        <v>135</v>
      </c>
      <c r="B67" s="53" t="s">
        <v>109</v>
      </c>
      <c r="C67" s="47" t="s">
        <v>322</v>
      </c>
      <c r="D67" s="47" t="s">
        <v>37</v>
      </c>
      <c r="E67" s="47" t="s">
        <v>0</v>
      </c>
      <c r="F67" s="78">
        <v>6</v>
      </c>
    </row>
    <row r="68" spans="1:6" x14ac:dyDescent="0.3">
      <c r="A68" s="47" t="s">
        <v>136</v>
      </c>
      <c r="B68" s="53" t="s">
        <v>109</v>
      </c>
      <c r="C68" s="47" t="s">
        <v>323</v>
      </c>
      <c r="D68" s="47" t="s">
        <v>37</v>
      </c>
      <c r="E68" s="47" t="s">
        <v>0</v>
      </c>
      <c r="F68" s="78">
        <v>4</v>
      </c>
    </row>
    <row r="69" spans="1:6" x14ac:dyDescent="0.3">
      <c r="A69" s="47" t="s">
        <v>137</v>
      </c>
      <c r="B69" s="53" t="s">
        <v>109</v>
      </c>
      <c r="C69" s="47" t="s">
        <v>113</v>
      </c>
      <c r="D69" s="47" t="s">
        <v>37</v>
      </c>
      <c r="E69" s="47" t="s">
        <v>0</v>
      </c>
      <c r="F69" s="78">
        <v>2</v>
      </c>
    </row>
    <row r="70" spans="1:6" x14ac:dyDescent="0.3">
      <c r="A70" s="47" t="s">
        <v>138</v>
      </c>
      <c r="B70" s="53" t="s">
        <v>109</v>
      </c>
      <c r="C70" s="47" t="s">
        <v>297</v>
      </c>
      <c r="D70" s="47" t="s">
        <v>37</v>
      </c>
      <c r="E70" s="47" t="s">
        <v>0</v>
      </c>
      <c r="F70" s="78">
        <v>10</v>
      </c>
    </row>
    <row r="71" spans="1:6" x14ac:dyDescent="0.3">
      <c r="A71" s="47" t="s">
        <v>139</v>
      </c>
      <c r="B71" s="53" t="s">
        <v>109</v>
      </c>
      <c r="C71" s="47" t="s">
        <v>324</v>
      </c>
      <c r="D71" s="47" t="s">
        <v>37</v>
      </c>
      <c r="E71" s="47" t="s">
        <v>0</v>
      </c>
      <c r="F71" s="78">
        <v>12</v>
      </c>
    </row>
    <row r="72" spans="1:6" x14ac:dyDescent="0.3">
      <c r="A72" s="47" t="s">
        <v>140</v>
      </c>
      <c r="B72" s="53" t="s">
        <v>109</v>
      </c>
      <c r="C72" s="47" t="s">
        <v>112</v>
      </c>
      <c r="D72" s="47" t="s">
        <v>37</v>
      </c>
      <c r="E72" s="47" t="s">
        <v>0</v>
      </c>
      <c r="F72" s="78">
        <v>52</v>
      </c>
    </row>
    <row r="73" spans="1:6" x14ac:dyDescent="0.3">
      <c r="A73" s="47" t="s">
        <v>141</v>
      </c>
      <c r="B73" s="53" t="s">
        <v>109</v>
      </c>
      <c r="C73" s="47" t="s">
        <v>325</v>
      </c>
      <c r="D73" s="47" t="s">
        <v>37</v>
      </c>
      <c r="E73" s="47" t="s">
        <v>0</v>
      </c>
      <c r="F73" s="78">
        <v>6</v>
      </c>
    </row>
    <row r="74" spans="1:6" x14ac:dyDescent="0.3">
      <c r="A74" s="47" t="s">
        <v>142</v>
      </c>
      <c r="B74" s="53" t="s">
        <v>109</v>
      </c>
      <c r="C74" s="47" t="s">
        <v>326</v>
      </c>
      <c r="D74" s="47" t="s">
        <v>37</v>
      </c>
      <c r="E74" s="47" t="s">
        <v>0</v>
      </c>
      <c r="F74" s="78">
        <v>6</v>
      </c>
    </row>
    <row r="75" spans="1:6" x14ac:dyDescent="0.3">
      <c r="A75" s="47" t="s">
        <v>143</v>
      </c>
      <c r="B75" s="53" t="s">
        <v>109</v>
      </c>
      <c r="C75" s="47" t="s">
        <v>298</v>
      </c>
      <c r="D75" s="47" t="s">
        <v>37</v>
      </c>
      <c r="E75" s="47" t="s">
        <v>0</v>
      </c>
      <c r="F75" s="78">
        <v>12</v>
      </c>
    </row>
    <row r="76" spans="1:6" x14ac:dyDescent="0.3">
      <c r="A76" s="47" t="s">
        <v>144</v>
      </c>
      <c r="B76" s="53" t="s">
        <v>109</v>
      </c>
      <c r="C76" s="47" t="s">
        <v>327</v>
      </c>
      <c r="D76" s="47" t="s">
        <v>37</v>
      </c>
      <c r="E76" s="47" t="s">
        <v>0</v>
      </c>
      <c r="F76" s="78">
        <v>12</v>
      </c>
    </row>
    <row r="77" spans="1:6" x14ac:dyDescent="0.3">
      <c r="A77" s="47" t="s">
        <v>145</v>
      </c>
      <c r="B77" s="53" t="s">
        <v>109</v>
      </c>
      <c r="C77" s="47" t="s">
        <v>328</v>
      </c>
      <c r="D77" s="47" t="s">
        <v>37</v>
      </c>
      <c r="E77" s="47" t="s">
        <v>0</v>
      </c>
      <c r="F77" s="78">
        <v>2</v>
      </c>
    </row>
    <row r="78" spans="1:6" x14ac:dyDescent="0.3">
      <c r="A78" s="47" t="s">
        <v>146</v>
      </c>
      <c r="B78" s="53" t="s">
        <v>109</v>
      </c>
      <c r="C78" s="47" t="s">
        <v>329</v>
      </c>
      <c r="D78" s="47" t="s">
        <v>37</v>
      </c>
      <c r="E78" s="47" t="s">
        <v>0</v>
      </c>
      <c r="F78" s="78">
        <v>2</v>
      </c>
    </row>
    <row r="79" spans="1:6" x14ac:dyDescent="0.3">
      <c r="A79" s="47" t="s">
        <v>147</v>
      </c>
      <c r="B79" s="53" t="s">
        <v>109</v>
      </c>
      <c r="C79" s="47" t="s">
        <v>330</v>
      </c>
      <c r="D79" s="47" t="s">
        <v>37</v>
      </c>
      <c r="E79" s="47" t="s">
        <v>0</v>
      </c>
      <c r="F79" s="78">
        <v>6</v>
      </c>
    </row>
    <row r="80" spans="1:6" x14ac:dyDescent="0.3">
      <c r="A80" s="47" t="s">
        <v>148</v>
      </c>
      <c r="B80" s="53" t="s">
        <v>109</v>
      </c>
      <c r="C80" s="47" t="s">
        <v>331</v>
      </c>
      <c r="D80" s="47" t="s">
        <v>37</v>
      </c>
      <c r="E80" s="47" t="s">
        <v>0</v>
      </c>
      <c r="F80" s="78">
        <v>2</v>
      </c>
    </row>
    <row r="81" spans="1:6" x14ac:dyDescent="0.3">
      <c r="A81" s="47" t="s">
        <v>149</v>
      </c>
      <c r="B81" s="53" t="s">
        <v>109</v>
      </c>
      <c r="C81" s="47" t="s">
        <v>332</v>
      </c>
      <c r="D81" s="47" t="s">
        <v>37</v>
      </c>
      <c r="E81" s="47" t="s">
        <v>0</v>
      </c>
      <c r="F81" s="78">
        <v>4</v>
      </c>
    </row>
    <row r="82" spans="1:6" x14ac:dyDescent="0.3">
      <c r="A82" s="47" t="s">
        <v>150</v>
      </c>
      <c r="B82" s="53" t="s">
        <v>109</v>
      </c>
      <c r="C82" s="47" t="s">
        <v>333</v>
      </c>
      <c r="D82" s="47" t="s">
        <v>37</v>
      </c>
      <c r="E82" s="47" t="s">
        <v>0</v>
      </c>
      <c r="F82" s="78">
        <v>2</v>
      </c>
    </row>
  </sheetData>
  <mergeCells count="4">
    <mergeCell ref="A1:F1"/>
    <mergeCell ref="A6:F6"/>
    <mergeCell ref="A18:F18"/>
    <mergeCell ref="A37:F37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6"/>
  <sheetViews>
    <sheetView topLeftCell="A286" workbookViewId="0">
      <selection activeCell="H20" sqref="H20"/>
    </sheetView>
  </sheetViews>
  <sheetFormatPr defaultRowHeight="14.4" x14ac:dyDescent="0.3"/>
  <cols>
    <col min="1" max="1" width="17.44140625" customWidth="1"/>
    <col min="2" max="2" width="61.88671875" customWidth="1"/>
    <col min="3" max="3" width="12.109375" style="44" customWidth="1"/>
    <col min="4" max="4" width="8.88671875" style="44"/>
  </cols>
  <sheetData>
    <row r="1" spans="1:6" s="38" customFormat="1" x14ac:dyDescent="0.3">
      <c r="A1" s="45" t="s">
        <v>972</v>
      </c>
      <c r="B1" s="42"/>
      <c r="C1" s="2"/>
      <c r="D1" s="2"/>
      <c r="E1" s="42"/>
      <c r="F1" s="42"/>
    </row>
    <row r="2" spans="1:6" x14ac:dyDescent="0.3">
      <c r="A2" s="42"/>
      <c r="B2" s="42" t="s">
        <v>349</v>
      </c>
      <c r="C2" s="2" t="s">
        <v>350</v>
      </c>
      <c r="D2" s="2"/>
      <c r="E2" s="42"/>
      <c r="F2" s="42"/>
    </row>
    <row r="3" spans="1:6" x14ac:dyDescent="0.3">
      <c r="A3" s="42"/>
      <c r="B3" s="42" t="s">
        <v>351</v>
      </c>
      <c r="C3" s="2" t="s">
        <v>352</v>
      </c>
      <c r="D3" s="2"/>
      <c r="E3" s="42"/>
      <c r="F3" s="42"/>
    </row>
    <row r="4" spans="1:6" x14ac:dyDescent="0.3">
      <c r="A4" s="42"/>
      <c r="B4" s="42" t="s">
        <v>353</v>
      </c>
      <c r="C4" s="2" t="s">
        <v>354</v>
      </c>
      <c r="D4" s="2"/>
      <c r="E4" s="42"/>
      <c r="F4" s="42"/>
    </row>
    <row r="5" spans="1:6" ht="15" x14ac:dyDescent="0.25">
      <c r="A5" s="42"/>
      <c r="B5" s="42"/>
      <c r="C5" s="2"/>
      <c r="D5" s="2"/>
      <c r="E5" s="42"/>
      <c r="F5" s="42"/>
    </row>
    <row r="6" spans="1:6" x14ac:dyDescent="0.3">
      <c r="A6" s="42"/>
      <c r="B6" s="42" t="s">
        <v>355</v>
      </c>
      <c r="C6" s="2" t="s">
        <v>356</v>
      </c>
      <c r="D6" s="2"/>
      <c r="E6" s="42"/>
      <c r="F6" s="42"/>
    </row>
    <row r="7" spans="1:6" x14ac:dyDescent="0.3">
      <c r="A7" s="42"/>
      <c r="B7" s="42" t="s">
        <v>357</v>
      </c>
      <c r="C7" s="2" t="s">
        <v>358</v>
      </c>
      <c r="D7" s="2"/>
      <c r="E7" s="42"/>
      <c r="F7" s="42"/>
    </row>
    <row r="8" spans="1:6" x14ac:dyDescent="0.3">
      <c r="A8" s="42"/>
      <c r="B8" s="42" t="s">
        <v>359</v>
      </c>
      <c r="C8" s="2" t="s">
        <v>360</v>
      </c>
      <c r="D8" s="2"/>
      <c r="E8" s="42"/>
      <c r="F8" s="42"/>
    </row>
    <row r="9" spans="1:6" x14ac:dyDescent="0.3">
      <c r="A9" s="42"/>
      <c r="B9" s="42" t="s">
        <v>361</v>
      </c>
      <c r="C9" s="2" t="s">
        <v>362</v>
      </c>
      <c r="D9" s="2"/>
      <c r="E9" s="42"/>
      <c r="F9" s="42"/>
    </row>
    <row r="10" spans="1:6" ht="15" x14ac:dyDescent="0.25">
      <c r="A10" s="42"/>
      <c r="B10" s="42"/>
      <c r="C10" s="2"/>
      <c r="D10" s="2"/>
      <c r="E10" s="42"/>
      <c r="F10" s="42"/>
    </row>
    <row r="11" spans="1:6" x14ac:dyDescent="0.3">
      <c r="A11" s="42"/>
      <c r="B11" s="42" t="s">
        <v>363</v>
      </c>
      <c r="C11" s="2" t="s">
        <v>364</v>
      </c>
      <c r="D11" s="2"/>
      <c r="E11" s="42"/>
      <c r="F11" s="42"/>
    </row>
    <row r="12" spans="1:6" x14ac:dyDescent="0.3">
      <c r="A12" s="42"/>
      <c r="B12" s="42" t="s">
        <v>365</v>
      </c>
      <c r="C12" s="2" t="s">
        <v>366</v>
      </c>
      <c r="D12" s="2"/>
      <c r="E12" s="42"/>
      <c r="F12" s="42"/>
    </row>
    <row r="13" spans="1:6" x14ac:dyDescent="0.3">
      <c r="A13" s="42"/>
      <c r="B13" s="42" t="s">
        <v>367</v>
      </c>
      <c r="C13" s="2" t="s">
        <v>368</v>
      </c>
      <c r="D13" s="2"/>
      <c r="E13" s="42"/>
      <c r="F13" s="42"/>
    </row>
    <row r="14" spans="1:6" x14ac:dyDescent="0.3">
      <c r="A14" s="42"/>
      <c r="B14" s="42" t="s">
        <v>369</v>
      </c>
      <c r="C14" s="2" t="s">
        <v>370</v>
      </c>
      <c r="D14" s="2"/>
      <c r="E14" s="42"/>
      <c r="F14" s="42"/>
    </row>
    <row r="15" spans="1:6" x14ac:dyDescent="0.3">
      <c r="A15" s="42"/>
      <c r="B15" s="42" t="s">
        <v>371</v>
      </c>
      <c r="C15" s="2" t="s">
        <v>372</v>
      </c>
      <c r="D15" s="2"/>
      <c r="E15" s="42"/>
      <c r="F15" s="42"/>
    </row>
    <row r="16" spans="1:6" ht="15" x14ac:dyDescent="0.25">
      <c r="A16" s="42"/>
      <c r="B16" s="42"/>
      <c r="C16" s="2"/>
      <c r="D16" s="2"/>
      <c r="E16" s="42"/>
      <c r="F16" s="42"/>
    </row>
    <row r="17" spans="1:6" x14ac:dyDescent="0.3">
      <c r="A17" s="42"/>
      <c r="B17" s="42" t="s">
        <v>373</v>
      </c>
      <c r="C17" s="2" t="s">
        <v>374</v>
      </c>
      <c r="D17" s="2"/>
      <c r="E17" s="42"/>
      <c r="F17" s="42"/>
    </row>
    <row r="18" spans="1:6" x14ac:dyDescent="0.3">
      <c r="A18" s="42"/>
      <c r="B18" s="42" t="s">
        <v>375</v>
      </c>
      <c r="C18" s="2" t="s">
        <v>376</v>
      </c>
      <c r="D18" s="2"/>
      <c r="E18" s="42"/>
      <c r="F18" s="42"/>
    </row>
    <row r="19" spans="1:6" x14ac:dyDescent="0.3">
      <c r="A19" s="42"/>
      <c r="B19" s="42" t="s">
        <v>377</v>
      </c>
      <c r="C19" s="2" t="s">
        <v>378</v>
      </c>
      <c r="D19" s="2"/>
      <c r="E19" s="42"/>
      <c r="F19" s="42"/>
    </row>
    <row r="20" spans="1:6" x14ac:dyDescent="0.3">
      <c r="A20" s="42"/>
      <c r="B20" s="42" t="s">
        <v>379</v>
      </c>
      <c r="C20" s="2" t="s">
        <v>380</v>
      </c>
      <c r="D20" s="2"/>
      <c r="E20" s="42"/>
      <c r="F20" s="42"/>
    </row>
    <row r="21" spans="1:6" x14ac:dyDescent="0.3">
      <c r="A21" s="42"/>
      <c r="B21" s="42" t="s">
        <v>381</v>
      </c>
      <c r="C21" s="2" t="s">
        <v>382</v>
      </c>
      <c r="D21" s="2"/>
      <c r="E21" s="42"/>
      <c r="F21" s="42"/>
    </row>
    <row r="22" spans="1:6" ht="15" x14ac:dyDescent="0.25">
      <c r="A22" s="42"/>
      <c r="B22" s="42"/>
      <c r="C22" s="2"/>
      <c r="D22" s="2"/>
      <c r="E22" s="42"/>
      <c r="F22" s="42"/>
    </row>
    <row r="23" spans="1:6" ht="15" x14ac:dyDescent="0.25">
      <c r="A23" s="42"/>
      <c r="B23" s="42"/>
      <c r="C23" s="2"/>
      <c r="D23" s="2"/>
      <c r="E23" s="42"/>
      <c r="F23" s="42"/>
    </row>
    <row r="24" spans="1:6" x14ac:dyDescent="0.3">
      <c r="A24" s="42" t="s">
        <v>383</v>
      </c>
      <c r="B24" s="42"/>
      <c r="C24" s="2"/>
      <c r="D24" s="2"/>
      <c r="E24" s="42"/>
      <c r="F24" s="42"/>
    </row>
    <row r="25" spans="1:6" ht="15" x14ac:dyDescent="0.25">
      <c r="A25" s="42" t="s">
        <v>384</v>
      </c>
      <c r="B25" s="42" t="s">
        <v>385</v>
      </c>
      <c r="C25" s="2" t="s">
        <v>386</v>
      </c>
      <c r="D25" s="2" t="s">
        <v>387</v>
      </c>
      <c r="E25" s="42" t="s">
        <v>388</v>
      </c>
      <c r="F25" s="42"/>
    </row>
    <row r="26" spans="1:6" ht="15" x14ac:dyDescent="0.25">
      <c r="A26" s="42"/>
      <c r="B26" s="42"/>
      <c r="C26" s="2"/>
      <c r="D26" s="2"/>
      <c r="E26" s="42"/>
      <c r="F26" s="42"/>
    </row>
    <row r="27" spans="1:6" ht="15" x14ac:dyDescent="0.25">
      <c r="A27" s="42" t="s">
        <v>389</v>
      </c>
      <c r="B27" s="42"/>
      <c r="C27" s="2"/>
      <c r="D27" s="2"/>
      <c r="E27" s="42"/>
      <c r="F27" s="42"/>
    </row>
    <row r="28" spans="1:6" x14ac:dyDescent="0.3">
      <c r="A28" s="42" t="s">
        <v>390</v>
      </c>
      <c r="B28" s="42" t="s">
        <v>943</v>
      </c>
      <c r="C28" s="2">
        <v>8</v>
      </c>
      <c r="D28" s="2" t="s">
        <v>391</v>
      </c>
      <c r="E28" s="42" t="s">
        <v>392</v>
      </c>
      <c r="F28" s="42"/>
    </row>
    <row r="29" spans="1:6" x14ac:dyDescent="0.3">
      <c r="A29" s="42" t="s">
        <v>393</v>
      </c>
      <c r="B29" s="42" t="s">
        <v>944</v>
      </c>
      <c r="C29" s="2">
        <v>10</v>
      </c>
      <c r="D29" s="2" t="s">
        <v>391</v>
      </c>
      <c r="E29" s="42" t="s">
        <v>392</v>
      </c>
      <c r="F29" s="42"/>
    </row>
    <row r="30" spans="1:6" x14ac:dyDescent="0.3">
      <c r="A30" s="42" t="s">
        <v>394</v>
      </c>
      <c r="B30" s="42" t="s">
        <v>945</v>
      </c>
      <c r="C30" s="2">
        <v>5</v>
      </c>
      <c r="D30" s="2" t="s">
        <v>391</v>
      </c>
      <c r="E30" s="42" t="s">
        <v>392</v>
      </c>
      <c r="F30" s="42"/>
    </row>
    <row r="31" spans="1:6" x14ac:dyDescent="0.3">
      <c r="A31" s="42" t="s">
        <v>395</v>
      </c>
      <c r="B31" s="42" t="s">
        <v>396</v>
      </c>
      <c r="C31" s="2">
        <v>5</v>
      </c>
      <c r="D31" s="2" t="s">
        <v>391</v>
      </c>
      <c r="E31" s="42" t="s">
        <v>392</v>
      </c>
      <c r="F31" s="42"/>
    </row>
    <row r="32" spans="1:6" x14ac:dyDescent="0.3">
      <c r="A32" s="42" t="s">
        <v>397</v>
      </c>
      <c r="B32" s="42" t="s">
        <v>398</v>
      </c>
      <c r="C32" s="2">
        <v>8</v>
      </c>
      <c r="D32" s="2" t="s">
        <v>391</v>
      </c>
      <c r="E32" s="42" t="s">
        <v>392</v>
      </c>
      <c r="F32" s="42"/>
    </row>
    <row r="33" spans="1:6" x14ac:dyDescent="0.3">
      <c r="A33" s="42" t="s">
        <v>399</v>
      </c>
      <c r="B33" s="42" t="s">
        <v>400</v>
      </c>
      <c r="C33" s="2">
        <v>10</v>
      </c>
      <c r="D33" s="2" t="s">
        <v>391</v>
      </c>
      <c r="E33" s="42" t="s">
        <v>392</v>
      </c>
      <c r="F33" s="42"/>
    </row>
    <row r="34" spans="1:6" x14ac:dyDescent="0.3">
      <c r="A34" s="42" t="s">
        <v>401</v>
      </c>
      <c r="B34" s="42" t="s">
        <v>402</v>
      </c>
      <c r="C34" s="2">
        <v>60</v>
      </c>
      <c r="D34" s="2" t="s">
        <v>391</v>
      </c>
      <c r="E34" s="42" t="s">
        <v>392</v>
      </c>
      <c r="F34" s="42"/>
    </row>
    <row r="35" spans="1:6" x14ac:dyDescent="0.3">
      <c r="A35" s="42" t="s">
        <v>403</v>
      </c>
      <c r="B35" s="42" t="s">
        <v>404</v>
      </c>
      <c r="C35" s="2">
        <v>21</v>
      </c>
      <c r="D35" s="2" t="s">
        <v>391</v>
      </c>
      <c r="E35" s="42" t="s">
        <v>392</v>
      </c>
      <c r="F35" s="42"/>
    </row>
    <row r="36" spans="1:6" x14ac:dyDescent="0.3">
      <c r="A36" s="42" t="s">
        <v>405</v>
      </c>
      <c r="B36" s="42" t="s">
        <v>406</v>
      </c>
      <c r="C36" s="2">
        <v>9</v>
      </c>
      <c r="D36" s="2" t="s">
        <v>391</v>
      </c>
      <c r="E36" s="42" t="s">
        <v>392</v>
      </c>
      <c r="F36" s="42"/>
    </row>
    <row r="37" spans="1:6" x14ac:dyDescent="0.3">
      <c r="A37" s="42" t="s">
        <v>407</v>
      </c>
      <c r="B37" s="42" t="s">
        <v>408</v>
      </c>
      <c r="C37" s="2">
        <v>1</v>
      </c>
      <c r="D37" s="2" t="s">
        <v>391</v>
      </c>
      <c r="E37" s="42" t="s">
        <v>392</v>
      </c>
      <c r="F37" s="42"/>
    </row>
    <row r="38" spans="1:6" x14ac:dyDescent="0.3">
      <c r="A38" s="42" t="s">
        <v>409</v>
      </c>
      <c r="B38" s="42" t="s">
        <v>946</v>
      </c>
      <c r="C38" s="2">
        <v>10</v>
      </c>
      <c r="D38" s="2" t="s">
        <v>391</v>
      </c>
      <c r="E38" s="42" t="s">
        <v>392</v>
      </c>
      <c r="F38" s="42"/>
    </row>
    <row r="39" spans="1:6" x14ac:dyDescent="0.3">
      <c r="A39" s="42" t="s">
        <v>410</v>
      </c>
      <c r="B39" s="42" t="s">
        <v>411</v>
      </c>
      <c r="C39" s="2">
        <v>10</v>
      </c>
      <c r="D39" s="2" t="s">
        <v>391</v>
      </c>
      <c r="E39" s="42" t="s">
        <v>392</v>
      </c>
      <c r="F39" s="42"/>
    </row>
    <row r="40" spans="1:6" x14ac:dyDescent="0.3">
      <c r="A40" s="42" t="s">
        <v>412</v>
      </c>
      <c r="B40" s="42" t="s">
        <v>413</v>
      </c>
      <c r="C40" s="2">
        <v>3</v>
      </c>
      <c r="D40" s="2" t="s">
        <v>391</v>
      </c>
      <c r="E40" s="42" t="s">
        <v>392</v>
      </c>
      <c r="F40" s="42"/>
    </row>
    <row r="41" spans="1:6" x14ac:dyDescent="0.3">
      <c r="A41" s="42" t="s">
        <v>414</v>
      </c>
      <c r="B41" s="42" t="s">
        <v>400</v>
      </c>
      <c r="C41" s="2">
        <v>11</v>
      </c>
      <c r="D41" s="2" t="s">
        <v>391</v>
      </c>
      <c r="E41" s="42" t="s">
        <v>392</v>
      </c>
      <c r="F41" s="42"/>
    </row>
    <row r="42" spans="1:6" x14ac:dyDescent="0.3">
      <c r="A42" s="42" t="s">
        <v>415</v>
      </c>
      <c r="B42" s="42" t="s">
        <v>944</v>
      </c>
      <c r="C42" s="2">
        <v>11</v>
      </c>
      <c r="D42" s="2" t="s">
        <v>391</v>
      </c>
      <c r="E42" s="42" t="s">
        <v>392</v>
      </c>
      <c r="F42" s="42"/>
    </row>
    <row r="43" spans="1:6" x14ac:dyDescent="0.3">
      <c r="A43" s="42" t="s">
        <v>416</v>
      </c>
      <c r="B43" s="42" t="s">
        <v>946</v>
      </c>
      <c r="C43" s="2">
        <v>12</v>
      </c>
      <c r="D43" s="2" t="s">
        <v>391</v>
      </c>
      <c r="E43" s="42" t="s">
        <v>392</v>
      </c>
      <c r="F43" s="42"/>
    </row>
    <row r="44" spans="1:6" x14ac:dyDescent="0.3">
      <c r="A44" s="42" t="s">
        <v>417</v>
      </c>
      <c r="B44" s="42" t="s">
        <v>943</v>
      </c>
      <c r="C44" s="2">
        <v>9</v>
      </c>
      <c r="D44" s="2" t="s">
        <v>391</v>
      </c>
      <c r="E44" s="42" t="s">
        <v>392</v>
      </c>
      <c r="F44" s="42"/>
    </row>
    <row r="45" spans="1:6" x14ac:dyDescent="0.3">
      <c r="A45" s="42" t="s">
        <v>418</v>
      </c>
      <c r="B45" s="42" t="s">
        <v>411</v>
      </c>
      <c r="C45" s="2">
        <v>11</v>
      </c>
      <c r="D45" s="2" t="s">
        <v>391</v>
      </c>
      <c r="E45" s="42" t="s">
        <v>392</v>
      </c>
      <c r="F45" s="42"/>
    </row>
    <row r="46" spans="1:6" x14ac:dyDescent="0.3">
      <c r="A46" s="42" t="s">
        <v>419</v>
      </c>
      <c r="B46" s="42" t="s">
        <v>398</v>
      </c>
      <c r="C46" s="2">
        <v>9</v>
      </c>
      <c r="D46" s="2" t="s">
        <v>391</v>
      </c>
      <c r="E46" s="42" t="s">
        <v>392</v>
      </c>
      <c r="F46" s="42"/>
    </row>
    <row r="47" spans="1:6" x14ac:dyDescent="0.3">
      <c r="A47" s="42" t="s">
        <v>420</v>
      </c>
      <c r="B47" s="42" t="s">
        <v>421</v>
      </c>
      <c r="C47" s="2">
        <v>30</v>
      </c>
      <c r="D47" s="2" t="s">
        <v>391</v>
      </c>
      <c r="E47" s="42" t="s">
        <v>392</v>
      </c>
      <c r="F47" s="42"/>
    </row>
    <row r="48" spans="1:6" x14ac:dyDescent="0.3">
      <c r="A48" s="42" t="s">
        <v>422</v>
      </c>
      <c r="B48" s="42" t="s">
        <v>413</v>
      </c>
      <c r="C48" s="2">
        <v>4</v>
      </c>
      <c r="D48" s="2" t="s">
        <v>391</v>
      </c>
      <c r="E48" s="42" t="s">
        <v>392</v>
      </c>
      <c r="F48" s="42"/>
    </row>
    <row r="49" spans="1:6" x14ac:dyDescent="0.3">
      <c r="A49" s="42" t="s">
        <v>423</v>
      </c>
      <c r="B49" s="42" t="s">
        <v>945</v>
      </c>
      <c r="C49" s="2">
        <v>4</v>
      </c>
      <c r="D49" s="2" t="s">
        <v>391</v>
      </c>
      <c r="E49" s="42" t="s">
        <v>392</v>
      </c>
      <c r="F49" s="42"/>
    </row>
    <row r="50" spans="1:6" x14ac:dyDescent="0.3">
      <c r="A50" s="42" t="s">
        <v>424</v>
      </c>
      <c r="B50" s="42" t="s">
        <v>396</v>
      </c>
      <c r="C50" s="2">
        <v>4</v>
      </c>
      <c r="D50" s="2" t="s">
        <v>391</v>
      </c>
      <c r="E50" s="42" t="s">
        <v>392</v>
      </c>
      <c r="F50" s="42"/>
    </row>
    <row r="51" spans="1:6" x14ac:dyDescent="0.3">
      <c r="A51" s="42" t="s">
        <v>425</v>
      </c>
      <c r="B51" s="42" t="s">
        <v>426</v>
      </c>
      <c r="C51" s="2">
        <v>13</v>
      </c>
      <c r="D51" s="2" t="s">
        <v>391</v>
      </c>
      <c r="E51" s="42" t="s">
        <v>392</v>
      </c>
      <c r="F51" s="42"/>
    </row>
    <row r="52" spans="1:6" x14ac:dyDescent="0.3">
      <c r="A52" s="42" t="s">
        <v>427</v>
      </c>
      <c r="B52" s="42" t="s">
        <v>428</v>
      </c>
      <c r="C52" s="2">
        <v>9</v>
      </c>
      <c r="D52" s="2" t="s">
        <v>391</v>
      </c>
      <c r="E52" s="42" t="s">
        <v>392</v>
      </c>
      <c r="F52" s="42"/>
    </row>
    <row r="53" spans="1:6" x14ac:dyDescent="0.3">
      <c r="A53" s="42" t="s">
        <v>429</v>
      </c>
      <c r="B53" s="42" t="s">
        <v>430</v>
      </c>
      <c r="C53" s="2">
        <v>1</v>
      </c>
      <c r="D53" s="2" t="s">
        <v>391</v>
      </c>
      <c r="E53" s="42" t="s">
        <v>392</v>
      </c>
      <c r="F53" s="42"/>
    </row>
    <row r="54" spans="1:6" x14ac:dyDescent="0.3">
      <c r="A54" s="42" t="s">
        <v>431</v>
      </c>
      <c r="B54" s="42" t="s">
        <v>432</v>
      </c>
      <c r="C54" s="2">
        <v>1</v>
      </c>
      <c r="D54" s="2" t="s">
        <v>391</v>
      </c>
      <c r="E54" s="42" t="s">
        <v>392</v>
      </c>
      <c r="F54" s="42"/>
    </row>
    <row r="55" spans="1:6" x14ac:dyDescent="0.3">
      <c r="A55" s="42" t="s">
        <v>433</v>
      </c>
      <c r="B55" s="42" t="s">
        <v>426</v>
      </c>
      <c r="C55" s="2">
        <v>5</v>
      </c>
      <c r="D55" s="2" t="s">
        <v>391</v>
      </c>
      <c r="E55" s="42" t="s">
        <v>392</v>
      </c>
      <c r="F55" s="42"/>
    </row>
    <row r="56" spans="1:6" x14ac:dyDescent="0.3">
      <c r="A56" s="42" t="s">
        <v>434</v>
      </c>
      <c r="B56" s="42" t="s">
        <v>428</v>
      </c>
      <c r="C56" s="2">
        <v>8</v>
      </c>
      <c r="D56" s="2" t="s">
        <v>391</v>
      </c>
      <c r="E56" s="42" t="s">
        <v>392</v>
      </c>
      <c r="F56" s="42"/>
    </row>
    <row r="57" spans="1:6" x14ac:dyDescent="0.3">
      <c r="A57" s="42" t="s">
        <v>435</v>
      </c>
      <c r="B57" s="42" t="s">
        <v>436</v>
      </c>
      <c r="C57" s="2">
        <v>2</v>
      </c>
      <c r="D57" s="2" t="s">
        <v>391</v>
      </c>
      <c r="E57" s="42" t="s">
        <v>392</v>
      </c>
      <c r="F57" s="42"/>
    </row>
    <row r="58" spans="1:6" x14ac:dyDescent="0.3">
      <c r="A58" s="42" t="s">
        <v>437</v>
      </c>
      <c r="B58" s="42" t="s">
        <v>436</v>
      </c>
      <c r="C58" s="2">
        <v>2</v>
      </c>
      <c r="D58" s="2" t="s">
        <v>391</v>
      </c>
      <c r="E58" s="42" t="s">
        <v>392</v>
      </c>
      <c r="F58" s="42"/>
    </row>
    <row r="59" spans="1:6" x14ac:dyDescent="0.3">
      <c r="A59" s="42" t="s">
        <v>438</v>
      </c>
      <c r="B59" s="42" t="s">
        <v>426</v>
      </c>
      <c r="C59" s="2">
        <v>2</v>
      </c>
      <c r="D59" s="2" t="s">
        <v>391</v>
      </c>
      <c r="E59" s="42" t="s">
        <v>392</v>
      </c>
      <c r="F59" s="42"/>
    </row>
    <row r="60" spans="1:6" x14ac:dyDescent="0.3">
      <c r="A60" s="42" t="s">
        <v>439</v>
      </c>
      <c r="B60" s="42" t="s">
        <v>428</v>
      </c>
      <c r="C60" s="2">
        <v>3</v>
      </c>
      <c r="D60" s="2" t="s">
        <v>391</v>
      </c>
      <c r="E60" s="42" t="s">
        <v>392</v>
      </c>
      <c r="F60" s="42"/>
    </row>
    <row r="61" spans="1:6" x14ac:dyDescent="0.3">
      <c r="A61" s="42" t="s">
        <v>440</v>
      </c>
      <c r="B61" s="42" t="s">
        <v>436</v>
      </c>
      <c r="C61" s="2">
        <v>2</v>
      </c>
      <c r="D61" s="2" t="s">
        <v>391</v>
      </c>
      <c r="E61" s="42" t="s">
        <v>392</v>
      </c>
      <c r="F61" s="42"/>
    </row>
    <row r="62" spans="1:6" x14ac:dyDescent="0.3">
      <c r="A62" s="42" t="s">
        <v>441</v>
      </c>
      <c r="B62" s="42" t="s">
        <v>436</v>
      </c>
      <c r="C62" s="2">
        <v>2</v>
      </c>
      <c r="D62" s="2" t="s">
        <v>391</v>
      </c>
      <c r="E62" s="42" t="s">
        <v>392</v>
      </c>
      <c r="F62" s="42"/>
    </row>
    <row r="63" spans="1:6" x14ac:dyDescent="0.3">
      <c r="A63" s="42" t="s">
        <v>442</v>
      </c>
      <c r="B63" s="42" t="s">
        <v>436</v>
      </c>
      <c r="C63" s="2">
        <v>2</v>
      </c>
      <c r="D63" s="2" t="s">
        <v>391</v>
      </c>
      <c r="E63" s="42" t="s">
        <v>392</v>
      </c>
      <c r="F63" s="42"/>
    </row>
    <row r="64" spans="1:6" x14ac:dyDescent="0.3">
      <c r="A64" s="42" t="s">
        <v>443</v>
      </c>
      <c r="B64" s="42" t="s">
        <v>436</v>
      </c>
      <c r="C64" s="2">
        <v>2</v>
      </c>
      <c r="D64" s="2" t="s">
        <v>391</v>
      </c>
      <c r="E64" s="42" t="s">
        <v>392</v>
      </c>
      <c r="F64" s="42"/>
    </row>
    <row r="65" spans="1:6" x14ac:dyDescent="0.3">
      <c r="A65" s="42"/>
      <c r="B65" s="42"/>
      <c r="C65" s="2"/>
      <c r="D65" s="2"/>
      <c r="E65" s="42"/>
      <c r="F65" s="42"/>
    </row>
    <row r="66" spans="1:6" x14ac:dyDescent="0.3">
      <c r="A66" s="42" t="s">
        <v>444</v>
      </c>
      <c r="B66" s="42"/>
      <c r="C66" s="2"/>
      <c r="D66" s="2"/>
      <c r="E66" s="42"/>
      <c r="F66" s="42"/>
    </row>
    <row r="67" spans="1:6" x14ac:dyDescent="0.3">
      <c r="A67" s="42" t="s">
        <v>445</v>
      </c>
      <c r="B67" s="42" t="s">
        <v>446</v>
      </c>
      <c r="C67" s="2">
        <v>22</v>
      </c>
      <c r="D67" s="2" t="s">
        <v>391</v>
      </c>
      <c r="E67" s="42" t="s">
        <v>447</v>
      </c>
      <c r="F67" s="42"/>
    </row>
    <row r="68" spans="1:6" x14ac:dyDescent="0.3">
      <c r="A68" s="42" t="s">
        <v>448</v>
      </c>
      <c r="B68" s="42" t="s">
        <v>446</v>
      </c>
      <c r="C68" s="2">
        <v>23</v>
      </c>
      <c r="D68" s="2" t="s">
        <v>391</v>
      </c>
      <c r="E68" s="42" t="s">
        <v>447</v>
      </c>
      <c r="F68" s="42"/>
    </row>
    <row r="69" spans="1:6" x14ac:dyDescent="0.3">
      <c r="A69" s="42"/>
      <c r="B69" s="42"/>
      <c r="C69" s="2"/>
      <c r="D69" s="2"/>
      <c r="E69" s="42"/>
      <c r="F69" s="42"/>
    </row>
    <row r="70" spans="1:6" x14ac:dyDescent="0.3">
      <c r="A70" s="42" t="s">
        <v>449</v>
      </c>
      <c r="B70" s="42"/>
      <c r="C70" s="2"/>
      <c r="D70" s="2"/>
      <c r="E70" s="42"/>
      <c r="F70" s="42"/>
    </row>
    <row r="71" spans="1:6" x14ac:dyDescent="0.3">
      <c r="A71" s="42" t="s">
        <v>450</v>
      </c>
      <c r="B71" s="42" t="s">
        <v>451</v>
      </c>
      <c r="C71" s="2">
        <v>9</v>
      </c>
      <c r="D71" s="2" t="s">
        <v>391</v>
      </c>
      <c r="E71" s="42" t="s">
        <v>452</v>
      </c>
      <c r="F71" s="42"/>
    </row>
    <row r="72" spans="1:6" x14ac:dyDescent="0.3">
      <c r="A72" s="42" t="s">
        <v>453</v>
      </c>
      <c r="B72" s="42" t="s">
        <v>454</v>
      </c>
      <c r="C72" s="2">
        <v>1</v>
      </c>
      <c r="D72" s="2" t="s">
        <v>391</v>
      </c>
      <c r="E72" s="42" t="s">
        <v>452</v>
      </c>
      <c r="F72" s="42"/>
    </row>
    <row r="73" spans="1:6" x14ac:dyDescent="0.3">
      <c r="A73" s="42" t="s">
        <v>455</v>
      </c>
      <c r="B73" s="42" t="s">
        <v>456</v>
      </c>
      <c r="C73" s="2">
        <v>1</v>
      </c>
      <c r="D73" s="2" t="s">
        <v>391</v>
      </c>
      <c r="E73" s="42" t="s">
        <v>452</v>
      </c>
      <c r="F73" s="42"/>
    </row>
    <row r="74" spans="1:6" x14ac:dyDescent="0.3">
      <c r="A74" s="42" t="s">
        <v>457</v>
      </c>
      <c r="B74" s="42" t="s">
        <v>458</v>
      </c>
      <c r="C74" s="2">
        <v>1</v>
      </c>
      <c r="D74" s="2" t="s">
        <v>391</v>
      </c>
      <c r="E74" s="42" t="s">
        <v>452</v>
      </c>
      <c r="F74" s="42"/>
    </row>
    <row r="75" spans="1:6" x14ac:dyDescent="0.3">
      <c r="A75" s="42" t="s">
        <v>459</v>
      </c>
      <c r="B75" s="42" t="s">
        <v>460</v>
      </c>
      <c r="C75" s="2">
        <v>1</v>
      </c>
      <c r="D75" s="2" t="s">
        <v>391</v>
      </c>
      <c r="E75" s="42" t="s">
        <v>452</v>
      </c>
      <c r="F75" s="42"/>
    </row>
    <row r="76" spans="1:6" x14ac:dyDescent="0.3">
      <c r="A76" s="42" t="s">
        <v>461</v>
      </c>
      <c r="B76" s="42" t="s">
        <v>462</v>
      </c>
      <c r="C76" s="2">
        <v>2</v>
      </c>
      <c r="D76" s="2" t="s">
        <v>391</v>
      </c>
      <c r="E76" s="42" t="s">
        <v>452</v>
      </c>
      <c r="F76" s="42"/>
    </row>
    <row r="77" spans="1:6" x14ac:dyDescent="0.3">
      <c r="A77" s="42" t="s">
        <v>463</v>
      </c>
      <c r="B77" s="42" t="s">
        <v>464</v>
      </c>
      <c r="C77" s="2">
        <v>1</v>
      </c>
      <c r="D77" s="2" t="s">
        <v>391</v>
      </c>
      <c r="E77" s="42" t="s">
        <v>452</v>
      </c>
      <c r="F77" s="42"/>
    </row>
    <row r="78" spans="1:6" x14ac:dyDescent="0.3">
      <c r="A78" s="42" t="s">
        <v>465</v>
      </c>
      <c r="B78" s="42" t="s">
        <v>466</v>
      </c>
      <c r="C78" s="2">
        <v>1</v>
      </c>
      <c r="D78" s="2" t="s">
        <v>391</v>
      </c>
      <c r="E78" s="42" t="s">
        <v>452</v>
      </c>
      <c r="F78" s="42"/>
    </row>
    <row r="79" spans="1:6" x14ac:dyDescent="0.3">
      <c r="A79" s="42" t="s">
        <v>467</v>
      </c>
      <c r="B79" s="42" t="s">
        <v>458</v>
      </c>
      <c r="C79" s="2">
        <v>5</v>
      </c>
      <c r="D79" s="2" t="s">
        <v>391</v>
      </c>
      <c r="E79" s="42" t="s">
        <v>452</v>
      </c>
      <c r="F79" s="42"/>
    </row>
    <row r="80" spans="1:6" x14ac:dyDescent="0.3">
      <c r="A80" s="42" t="s">
        <v>468</v>
      </c>
      <c r="B80" s="42" t="s">
        <v>464</v>
      </c>
      <c r="C80" s="2">
        <v>1</v>
      </c>
      <c r="D80" s="2" t="s">
        <v>391</v>
      </c>
      <c r="E80" s="42" t="s">
        <v>452</v>
      </c>
      <c r="F80" s="42"/>
    </row>
    <row r="81" spans="1:6" x14ac:dyDescent="0.3">
      <c r="A81" s="42" t="s">
        <v>469</v>
      </c>
      <c r="B81" s="42" t="s">
        <v>460</v>
      </c>
      <c r="C81" s="2">
        <v>1</v>
      </c>
      <c r="D81" s="2" t="s">
        <v>391</v>
      </c>
      <c r="E81" s="42" t="s">
        <v>452</v>
      </c>
      <c r="F81" s="42"/>
    </row>
    <row r="82" spans="1:6" x14ac:dyDescent="0.3">
      <c r="A82" s="42" t="s">
        <v>470</v>
      </c>
      <c r="B82" s="42" t="s">
        <v>462</v>
      </c>
      <c r="C82" s="2">
        <v>2</v>
      </c>
      <c r="D82" s="2" t="s">
        <v>391</v>
      </c>
      <c r="E82" s="42" t="s">
        <v>452</v>
      </c>
      <c r="F82" s="42"/>
    </row>
    <row r="83" spans="1:6" x14ac:dyDescent="0.3">
      <c r="A83" s="42" t="s">
        <v>471</v>
      </c>
      <c r="B83" s="42" t="s">
        <v>472</v>
      </c>
      <c r="C83" s="2">
        <v>1</v>
      </c>
      <c r="D83" s="2" t="s">
        <v>391</v>
      </c>
      <c r="E83" s="42" t="s">
        <v>452</v>
      </c>
      <c r="F83" s="42"/>
    </row>
    <row r="84" spans="1:6" x14ac:dyDescent="0.3">
      <c r="A84" s="42" t="s">
        <v>473</v>
      </c>
      <c r="B84" s="42" t="s">
        <v>456</v>
      </c>
      <c r="C84" s="2">
        <v>5</v>
      </c>
      <c r="D84" s="2" t="s">
        <v>391</v>
      </c>
      <c r="E84" s="42" t="s">
        <v>452</v>
      </c>
      <c r="F84" s="42"/>
    </row>
    <row r="85" spans="1:6" x14ac:dyDescent="0.3">
      <c r="A85" s="42" t="s">
        <v>474</v>
      </c>
      <c r="B85" s="42" t="s">
        <v>451</v>
      </c>
      <c r="C85" s="2">
        <v>1</v>
      </c>
      <c r="D85" s="2" t="s">
        <v>391</v>
      </c>
      <c r="E85" s="42" t="s">
        <v>452</v>
      </c>
      <c r="F85" s="42"/>
    </row>
    <row r="86" spans="1:6" x14ac:dyDescent="0.3">
      <c r="A86" s="42" t="s">
        <v>475</v>
      </c>
      <c r="B86" s="42" t="s">
        <v>476</v>
      </c>
      <c r="C86" s="2">
        <v>1</v>
      </c>
      <c r="D86" s="2" t="s">
        <v>391</v>
      </c>
      <c r="E86" s="42" t="s">
        <v>452</v>
      </c>
      <c r="F86" s="42"/>
    </row>
    <row r="87" spans="1:6" x14ac:dyDescent="0.3">
      <c r="A87" s="42" t="s">
        <v>477</v>
      </c>
      <c r="B87" s="42" t="s">
        <v>478</v>
      </c>
      <c r="C87" s="2">
        <v>1</v>
      </c>
      <c r="D87" s="2" t="s">
        <v>391</v>
      </c>
      <c r="E87" s="42" t="s">
        <v>452</v>
      </c>
      <c r="F87" s="42"/>
    </row>
    <row r="88" spans="1:6" x14ac:dyDescent="0.3">
      <c r="A88" s="42" t="s">
        <v>479</v>
      </c>
      <c r="B88" s="42" t="s">
        <v>456</v>
      </c>
      <c r="C88" s="2">
        <v>1</v>
      </c>
      <c r="D88" s="2" t="s">
        <v>391</v>
      </c>
      <c r="E88" s="42" t="s">
        <v>452</v>
      </c>
      <c r="F88" s="42"/>
    </row>
    <row r="89" spans="1:6" x14ac:dyDescent="0.3">
      <c r="A89" s="42" t="s">
        <v>480</v>
      </c>
      <c r="B89" s="42" t="s">
        <v>458</v>
      </c>
      <c r="C89" s="2">
        <v>1</v>
      </c>
      <c r="D89" s="2" t="s">
        <v>391</v>
      </c>
      <c r="E89" s="42" t="s">
        <v>452</v>
      </c>
      <c r="F89" s="42"/>
    </row>
    <row r="90" spans="1:6" x14ac:dyDescent="0.3">
      <c r="A90" s="42" t="s">
        <v>481</v>
      </c>
      <c r="B90" s="42" t="s">
        <v>482</v>
      </c>
      <c r="C90" s="2">
        <v>1</v>
      </c>
      <c r="D90" s="2" t="s">
        <v>391</v>
      </c>
      <c r="E90" s="42" t="s">
        <v>452</v>
      </c>
      <c r="F90" s="42"/>
    </row>
    <row r="91" spans="1:6" x14ac:dyDescent="0.3">
      <c r="A91" s="42" t="s">
        <v>483</v>
      </c>
      <c r="B91" s="42" t="s">
        <v>451</v>
      </c>
      <c r="C91" s="2">
        <v>1</v>
      </c>
      <c r="D91" s="2" t="s">
        <v>391</v>
      </c>
      <c r="E91" s="42" t="s">
        <v>452</v>
      </c>
      <c r="F91" s="42"/>
    </row>
    <row r="92" spans="1:6" x14ac:dyDescent="0.3">
      <c r="A92" s="42" t="s">
        <v>484</v>
      </c>
      <c r="B92" s="42" t="s">
        <v>458</v>
      </c>
      <c r="C92" s="2">
        <v>1</v>
      </c>
      <c r="D92" s="2" t="s">
        <v>391</v>
      </c>
      <c r="E92" s="42" t="s">
        <v>452</v>
      </c>
      <c r="F92" s="42"/>
    </row>
    <row r="93" spans="1:6" x14ac:dyDescent="0.3">
      <c r="A93" s="42" t="s">
        <v>485</v>
      </c>
      <c r="B93" s="42" t="s">
        <v>456</v>
      </c>
      <c r="C93" s="2">
        <v>5</v>
      </c>
      <c r="D93" s="2" t="s">
        <v>391</v>
      </c>
      <c r="E93" s="42" t="s">
        <v>452</v>
      </c>
      <c r="F93" s="42"/>
    </row>
    <row r="94" spans="1:6" x14ac:dyDescent="0.3">
      <c r="A94" s="42" t="s">
        <v>486</v>
      </c>
      <c r="B94" s="42" t="s">
        <v>458</v>
      </c>
      <c r="C94" s="2">
        <v>1</v>
      </c>
      <c r="D94" s="2" t="s">
        <v>391</v>
      </c>
      <c r="E94" s="42" t="s">
        <v>452</v>
      </c>
      <c r="F94" s="42"/>
    </row>
    <row r="95" spans="1:6" x14ac:dyDescent="0.3">
      <c r="A95" s="42" t="s">
        <v>487</v>
      </c>
      <c r="B95" s="42" t="s">
        <v>458</v>
      </c>
      <c r="C95" s="2">
        <v>1</v>
      </c>
      <c r="D95" s="2" t="s">
        <v>391</v>
      </c>
      <c r="E95" s="42" t="s">
        <v>452</v>
      </c>
      <c r="F95" s="42"/>
    </row>
    <row r="96" spans="1:6" x14ac:dyDescent="0.3">
      <c r="A96" s="42" t="s">
        <v>488</v>
      </c>
      <c r="B96" s="42" t="s">
        <v>458</v>
      </c>
      <c r="C96" s="2">
        <v>1</v>
      </c>
      <c r="D96" s="2" t="s">
        <v>391</v>
      </c>
      <c r="E96" s="42" t="s">
        <v>452</v>
      </c>
      <c r="F96" s="42"/>
    </row>
    <row r="97" spans="1:6" x14ac:dyDescent="0.3">
      <c r="A97" s="42" t="s">
        <v>489</v>
      </c>
      <c r="B97" s="42" t="s">
        <v>456</v>
      </c>
      <c r="C97" s="2">
        <v>1</v>
      </c>
      <c r="D97" s="2" t="s">
        <v>391</v>
      </c>
      <c r="E97" s="42" t="s">
        <v>452</v>
      </c>
      <c r="F97" s="42"/>
    </row>
    <row r="98" spans="1:6" x14ac:dyDescent="0.3">
      <c r="A98" s="42" t="s">
        <v>490</v>
      </c>
      <c r="B98" s="42" t="s">
        <v>458</v>
      </c>
      <c r="C98" s="2">
        <v>1</v>
      </c>
      <c r="D98" s="2" t="s">
        <v>391</v>
      </c>
      <c r="E98" s="42" t="s">
        <v>452</v>
      </c>
      <c r="F98" s="42"/>
    </row>
    <row r="99" spans="1:6" x14ac:dyDescent="0.3">
      <c r="A99" s="42" t="s">
        <v>491</v>
      </c>
      <c r="B99" s="42" t="s">
        <v>458</v>
      </c>
      <c r="C99" s="2">
        <v>1</v>
      </c>
      <c r="D99" s="2" t="s">
        <v>391</v>
      </c>
      <c r="E99" s="42" t="s">
        <v>452</v>
      </c>
      <c r="F99" s="42"/>
    </row>
    <row r="100" spans="1:6" x14ac:dyDescent="0.3">
      <c r="A100" s="42" t="s">
        <v>492</v>
      </c>
      <c r="B100" s="42" t="s">
        <v>454</v>
      </c>
      <c r="C100" s="2">
        <v>1</v>
      </c>
      <c r="D100" s="2" t="s">
        <v>391</v>
      </c>
      <c r="E100" s="42" t="s">
        <v>452</v>
      </c>
      <c r="F100" s="42"/>
    </row>
    <row r="101" spans="1:6" x14ac:dyDescent="0.3">
      <c r="A101" s="42" t="s">
        <v>493</v>
      </c>
      <c r="B101" s="42" t="s">
        <v>466</v>
      </c>
      <c r="C101" s="2">
        <v>1</v>
      </c>
      <c r="D101" s="2" t="s">
        <v>391</v>
      </c>
      <c r="E101" s="42" t="s">
        <v>452</v>
      </c>
      <c r="F101" s="42"/>
    </row>
    <row r="102" spans="1:6" x14ac:dyDescent="0.3">
      <c r="A102" s="42"/>
      <c r="B102" s="42"/>
      <c r="C102" s="2"/>
      <c r="D102" s="2"/>
      <c r="E102" s="42"/>
      <c r="F102" s="42"/>
    </row>
    <row r="103" spans="1:6" x14ac:dyDescent="0.3">
      <c r="A103" s="42" t="s">
        <v>494</v>
      </c>
      <c r="B103" s="42"/>
      <c r="C103" s="2"/>
      <c r="D103" s="2"/>
      <c r="E103" s="42"/>
      <c r="F103" s="42"/>
    </row>
    <row r="104" spans="1:6" x14ac:dyDescent="0.3">
      <c r="A104" s="42" t="s">
        <v>495</v>
      </c>
      <c r="B104" s="42" t="s">
        <v>496</v>
      </c>
      <c r="C104" s="2">
        <v>4</v>
      </c>
      <c r="D104" s="2" t="s">
        <v>391</v>
      </c>
      <c r="E104" s="42" t="s">
        <v>497</v>
      </c>
      <c r="F104" s="42"/>
    </row>
    <row r="105" spans="1:6" x14ac:dyDescent="0.3">
      <c r="A105" s="42" t="s">
        <v>498</v>
      </c>
      <c r="B105" s="42" t="s">
        <v>499</v>
      </c>
      <c r="C105" s="2">
        <v>4</v>
      </c>
      <c r="D105" s="2" t="s">
        <v>391</v>
      </c>
      <c r="E105" s="42" t="s">
        <v>497</v>
      </c>
      <c r="F105" s="42"/>
    </row>
    <row r="106" spans="1:6" x14ac:dyDescent="0.3">
      <c r="A106" s="42"/>
      <c r="B106" s="42"/>
      <c r="C106" s="2"/>
      <c r="D106" s="2"/>
      <c r="E106" s="42"/>
      <c r="F106" s="42"/>
    </row>
    <row r="107" spans="1:6" x14ac:dyDescent="0.3">
      <c r="A107" s="42" t="s">
        <v>500</v>
      </c>
      <c r="B107" s="42"/>
      <c r="C107" s="2"/>
      <c r="D107" s="2"/>
      <c r="E107" s="42"/>
      <c r="F107" s="42"/>
    </row>
    <row r="108" spans="1:6" x14ac:dyDescent="0.3">
      <c r="A108" s="42" t="s">
        <v>501</v>
      </c>
      <c r="B108" s="42" t="s">
        <v>502</v>
      </c>
      <c r="C108" s="2">
        <v>4</v>
      </c>
      <c r="D108" s="2" t="s">
        <v>391</v>
      </c>
      <c r="E108" s="42" t="s">
        <v>503</v>
      </c>
      <c r="F108" s="42"/>
    </row>
    <row r="109" spans="1:6" x14ac:dyDescent="0.3">
      <c r="A109" s="42" t="s">
        <v>504</v>
      </c>
      <c r="B109" s="42" t="s">
        <v>505</v>
      </c>
      <c r="C109" s="2">
        <v>4</v>
      </c>
      <c r="D109" s="2" t="s">
        <v>391</v>
      </c>
      <c r="E109" s="42" t="s">
        <v>503</v>
      </c>
      <c r="F109" s="42"/>
    </row>
    <row r="110" spans="1:6" x14ac:dyDescent="0.3">
      <c r="A110" s="42" t="s">
        <v>506</v>
      </c>
      <c r="B110" s="42" t="s">
        <v>507</v>
      </c>
      <c r="C110" s="2">
        <v>10</v>
      </c>
      <c r="D110" s="2" t="s">
        <v>391</v>
      </c>
      <c r="E110" s="42" t="s">
        <v>503</v>
      </c>
      <c r="F110" s="42"/>
    </row>
    <row r="111" spans="1:6" x14ac:dyDescent="0.3">
      <c r="A111" s="42" t="s">
        <v>508</v>
      </c>
      <c r="B111" s="42" t="s">
        <v>509</v>
      </c>
      <c r="C111" s="2">
        <v>2</v>
      </c>
      <c r="D111" s="2" t="s">
        <v>391</v>
      </c>
      <c r="E111" s="42" t="s">
        <v>503</v>
      </c>
      <c r="F111" s="42"/>
    </row>
    <row r="112" spans="1:6" x14ac:dyDescent="0.3">
      <c r="A112" s="42" t="s">
        <v>510</v>
      </c>
      <c r="B112" s="42" t="s">
        <v>511</v>
      </c>
      <c r="C112" s="2">
        <v>6</v>
      </c>
      <c r="D112" s="2" t="s">
        <v>391</v>
      </c>
      <c r="E112" s="42" t="s">
        <v>503</v>
      </c>
      <c r="F112" s="42"/>
    </row>
    <row r="113" spans="1:6" x14ac:dyDescent="0.3">
      <c r="A113" s="42" t="s">
        <v>512</v>
      </c>
      <c r="B113" s="42" t="s">
        <v>513</v>
      </c>
      <c r="C113" s="2">
        <v>1</v>
      </c>
      <c r="D113" s="2" t="s">
        <v>391</v>
      </c>
      <c r="E113" s="42" t="s">
        <v>503</v>
      </c>
      <c r="F113" s="42"/>
    </row>
    <row r="114" spans="1:6" x14ac:dyDescent="0.3">
      <c r="A114" s="42" t="s">
        <v>514</v>
      </c>
      <c r="B114" s="42" t="s">
        <v>515</v>
      </c>
      <c r="C114" s="2">
        <v>1</v>
      </c>
      <c r="D114" s="2" t="s">
        <v>391</v>
      </c>
      <c r="E114" s="42" t="s">
        <v>503</v>
      </c>
      <c r="F114" s="42"/>
    </row>
    <row r="115" spans="1:6" x14ac:dyDescent="0.3">
      <c r="A115" s="42" t="s">
        <v>516</v>
      </c>
      <c r="B115" s="42" t="s">
        <v>517</v>
      </c>
      <c r="C115" s="2">
        <v>43</v>
      </c>
      <c r="D115" s="2" t="s">
        <v>391</v>
      </c>
      <c r="E115" s="42" t="s">
        <v>503</v>
      </c>
      <c r="F115" s="42"/>
    </row>
    <row r="116" spans="1:6" x14ac:dyDescent="0.3">
      <c r="A116" s="42" t="s">
        <v>518</v>
      </c>
      <c r="B116" s="42" t="s">
        <v>519</v>
      </c>
      <c r="C116" s="2">
        <v>1</v>
      </c>
      <c r="D116" s="2" t="s">
        <v>391</v>
      </c>
      <c r="E116" s="42" t="s">
        <v>503</v>
      </c>
      <c r="F116" s="42"/>
    </row>
    <row r="117" spans="1:6" x14ac:dyDescent="0.3">
      <c r="A117" s="42" t="s">
        <v>520</v>
      </c>
      <c r="B117" s="42" t="s">
        <v>521</v>
      </c>
      <c r="C117" s="2">
        <v>1</v>
      </c>
      <c r="D117" s="2" t="s">
        <v>391</v>
      </c>
      <c r="E117" s="42" t="s">
        <v>503</v>
      </c>
      <c r="F117" s="42"/>
    </row>
    <row r="118" spans="1:6" x14ac:dyDescent="0.3">
      <c r="A118" s="42" t="s">
        <v>522</v>
      </c>
      <c r="B118" s="42" t="s">
        <v>523</v>
      </c>
      <c r="C118" s="2">
        <v>2</v>
      </c>
      <c r="D118" s="2" t="s">
        <v>391</v>
      </c>
      <c r="E118" s="42" t="s">
        <v>503</v>
      </c>
      <c r="F118" s="42"/>
    </row>
    <row r="119" spans="1:6" x14ac:dyDescent="0.3">
      <c r="A119" s="42" t="s">
        <v>524</v>
      </c>
      <c r="B119" s="42" t="s">
        <v>525</v>
      </c>
      <c r="C119" s="2">
        <v>1</v>
      </c>
      <c r="D119" s="2" t="s">
        <v>391</v>
      </c>
      <c r="E119" s="42" t="s">
        <v>503</v>
      </c>
      <c r="F119" s="42"/>
    </row>
    <row r="120" spans="1:6" x14ac:dyDescent="0.3">
      <c r="A120" s="42" t="s">
        <v>526</v>
      </c>
      <c r="B120" s="42" t="s">
        <v>527</v>
      </c>
      <c r="C120" s="2">
        <v>1</v>
      </c>
      <c r="D120" s="2" t="s">
        <v>391</v>
      </c>
      <c r="E120" s="42" t="s">
        <v>503</v>
      </c>
      <c r="F120" s="42"/>
    </row>
    <row r="121" spans="1:6" x14ac:dyDescent="0.3">
      <c r="A121" s="42" t="s">
        <v>528</v>
      </c>
      <c r="B121" s="42" t="s">
        <v>529</v>
      </c>
      <c r="C121" s="2">
        <v>1</v>
      </c>
      <c r="D121" s="2" t="s">
        <v>391</v>
      </c>
      <c r="E121" s="42" t="s">
        <v>503</v>
      </c>
      <c r="F121" s="42"/>
    </row>
    <row r="122" spans="1:6" x14ac:dyDescent="0.3">
      <c r="A122" s="42" t="s">
        <v>530</v>
      </c>
      <c r="B122" s="42" t="s">
        <v>531</v>
      </c>
      <c r="C122" s="2">
        <v>1</v>
      </c>
      <c r="D122" s="2" t="s">
        <v>391</v>
      </c>
      <c r="E122" s="42" t="s">
        <v>503</v>
      </c>
      <c r="F122" s="42"/>
    </row>
    <row r="123" spans="1:6" x14ac:dyDescent="0.3">
      <c r="A123" s="42" t="s">
        <v>532</v>
      </c>
      <c r="B123" s="42" t="s">
        <v>533</v>
      </c>
      <c r="C123" s="2">
        <v>1</v>
      </c>
      <c r="D123" s="2" t="s">
        <v>391</v>
      </c>
      <c r="E123" s="42" t="s">
        <v>503</v>
      </c>
      <c r="F123" s="42"/>
    </row>
    <row r="124" spans="1:6" x14ac:dyDescent="0.3">
      <c r="A124" s="42" t="s">
        <v>534</v>
      </c>
      <c r="B124" s="42" t="s">
        <v>535</v>
      </c>
      <c r="C124" s="2">
        <v>1</v>
      </c>
      <c r="D124" s="2" t="s">
        <v>391</v>
      </c>
      <c r="E124" s="42" t="s">
        <v>503</v>
      </c>
      <c r="F124" s="42"/>
    </row>
    <row r="125" spans="1:6" x14ac:dyDescent="0.3">
      <c r="A125" s="42" t="s">
        <v>536</v>
      </c>
      <c r="B125" s="42" t="s">
        <v>537</v>
      </c>
      <c r="C125" s="2">
        <v>1</v>
      </c>
      <c r="D125" s="2" t="s">
        <v>391</v>
      </c>
      <c r="E125" s="42" t="s">
        <v>503</v>
      </c>
      <c r="F125" s="42"/>
    </row>
    <row r="126" spans="1:6" x14ac:dyDescent="0.3">
      <c r="A126" s="42" t="s">
        <v>538</v>
      </c>
      <c r="B126" s="42" t="s">
        <v>539</v>
      </c>
      <c r="C126" s="2">
        <v>1</v>
      </c>
      <c r="D126" s="2" t="s">
        <v>391</v>
      </c>
      <c r="E126" s="42" t="s">
        <v>503</v>
      </c>
      <c r="F126" s="42"/>
    </row>
    <row r="127" spans="1:6" x14ac:dyDescent="0.3">
      <c r="A127" s="42" t="s">
        <v>540</v>
      </c>
      <c r="B127" s="42" t="s">
        <v>541</v>
      </c>
      <c r="C127" s="2">
        <v>1</v>
      </c>
      <c r="D127" s="2" t="s">
        <v>391</v>
      </c>
      <c r="E127" s="42" t="s">
        <v>503</v>
      </c>
      <c r="F127" s="42"/>
    </row>
    <row r="128" spans="1:6" x14ac:dyDescent="0.3">
      <c r="A128" s="42" t="s">
        <v>542</v>
      </c>
      <c r="B128" s="42" t="s">
        <v>543</v>
      </c>
      <c r="C128" s="2">
        <v>1</v>
      </c>
      <c r="D128" s="2" t="s">
        <v>391</v>
      </c>
      <c r="E128" s="42" t="s">
        <v>503</v>
      </c>
      <c r="F128" s="42"/>
    </row>
    <row r="129" spans="1:6" x14ac:dyDescent="0.3">
      <c r="A129" s="42" t="s">
        <v>544</v>
      </c>
      <c r="B129" s="42" t="s">
        <v>545</v>
      </c>
      <c r="C129" s="2">
        <v>1</v>
      </c>
      <c r="D129" s="2" t="s">
        <v>391</v>
      </c>
      <c r="E129" s="42" t="s">
        <v>503</v>
      </c>
      <c r="F129" s="42"/>
    </row>
    <row r="130" spans="1:6" x14ac:dyDescent="0.3">
      <c r="A130" s="42" t="s">
        <v>546</v>
      </c>
      <c r="B130" s="42" t="s">
        <v>547</v>
      </c>
      <c r="C130" s="2">
        <v>10</v>
      </c>
      <c r="D130" s="2" t="s">
        <v>391</v>
      </c>
      <c r="E130" s="42" t="s">
        <v>503</v>
      </c>
      <c r="F130" s="42"/>
    </row>
    <row r="131" spans="1:6" x14ac:dyDescent="0.3">
      <c r="A131" s="42" t="s">
        <v>548</v>
      </c>
      <c r="B131" s="42" t="s">
        <v>549</v>
      </c>
      <c r="C131" s="2">
        <v>1</v>
      </c>
      <c r="D131" s="2" t="s">
        <v>391</v>
      </c>
      <c r="E131" s="42" t="s">
        <v>503</v>
      </c>
      <c r="F131" s="42"/>
    </row>
    <row r="132" spans="1:6" x14ac:dyDescent="0.3">
      <c r="A132" s="42" t="s">
        <v>550</v>
      </c>
      <c r="B132" s="42" t="s">
        <v>551</v>
      </c>
      <c r="C132" s="2">
        <v>3</v>
      </c>
      <c r="D132" s="2" t="s">
        <v>391</v>
      </c>
      <c r="E132" s="42" t="s">
        <v>503</v>
      </c>
      <c r="F132" s="42"/>
    </row>
    <row r="133" spans="1:6" x14ac:dyDescent="0.3">
      <c r="A133" s="42" t="s">
        <v>552</v>
      </c>
      <c r="B133" s="42" t="s">
        <v>553</v>
      </c>
      <c r="C133" s="2">
        <v>1</v>
      </c>
      <c r="D133" s="2" t="s">
        <v>391</v>
      </c>
      <c r="E133" s="42" t="s">
        <v>503</v>
      </c>
      <c r="F133" s="42"/>
    </row>
    <row r="134" spans="1:6" x14ac:dyDescent="0.3">
      <c r="A134" s="42" t="s">
        <v>554</v>
      </c>
      <c r="B134" s="42" t="s">
        <v>555</v>
      </c>
      <c r="C134" s="2">
        <v>4</v>
      </c>
      <c r="D134" s="2" t="s">
        <v>391</v>
      </c>
      <c r="E134" s="42" t="s">
        <v>503</v>
      </c>
      <c r="F134" s="42"/>
    </row>
    <row r="135" spans="1:6" x14ac:dyDescent="0.3">
      <c r="A135" s="42" t="s">
        <v>556</v>
      </c>
      <c r="B135" s="42" t="s">
        <v>557</v>
      </c>
      <c r="C135" s="2">
        <v>4</v>
      </c>
      <c r="D135" s="2" t="s">
        <v>391</v>
      </c>
      <c r="E135" s="42" t="s">
        <v>503</v>
      </c>
      <c r="F135" s="42"/>
    </row>
    <row r="136" spans="1:6" x14ac:dyDescent="0.3">
      <c r="A136" s="42" t="s">
        <v>558</v>
      </c>
      <c r="B136" s="42" t="s">
        <v>559</v>
      </c>
      <c r="C136" s="2">
        <v>4</v>
      </c>
      <c r="D136" s="2" t="s">
        <v>391</v>
      </c>
      <c r="E136" s="42" t="s">
        <v>503</v>
      </c>
      <c r="F136" s="42"/>
    </row>
    <row r="137" spans="1:6" x14ac:dyDescent="0.3">
      <c r="A137" s="42" t="s">
        <v>560</v>
      </c>
      <c r="B137" s="42" t="s">
        <v>561</v>
      </c>
      <c r="C137" s="2">
        <v>7</v>
      </c>
      <c r="D137" s="2" t="s">
        <v>391</v>
      </c>
      <c r="E137" s="42" t="s">
        <v>503</v>
      </c>
      <c r="F137" s="42"/>
    </row>
    <row r="138" spans="1:6" x14ac:dyDescent="0.3">
      <c r="A138" s="42" t="s">
        <v>562</v>
      </c>
      <c r="B138" s="42" t="s">
        <v>563</v>
      </c>
      <c r="C138" s="2">
        <v>1</v>
      </c>
      <c r="D138" s="2" t="s">
        <v>391</v>
      </c>
      <c r="E138" s="42" t="s">
        <v>503</v>
      </c>
      <c r="F138" s="42"/>
    </row>
    <row r="139" spans="1:6" x14ac:dyDescent="0.3">
      <c r="A139" s="42" t="s">
        <v>564</v>
      </c>
      <c r="B139" s="42" t="s">
        <v>565</v>
      </c>
      <c r="C139" s="2">
        <v>1</v>
      </c>
      <c r="D139" s="2" t="s">
        <v>391</v>
      </c>
      <c r="E139" s="42" t="s">
        <v>503</v>
      </c>
      <c r="F139" s="42"/>
    </row>
    <row r="140" spans="1:6" x14ac:dyDescent="0.3">
      <c r="A140" s="42" t="s">
        <v>566</v>
      </c>
      <c r="B140" s="42" t="s">
        <v>567</v>
      </c>
      <c r="C140" s="2">
        <v>1</v>
      </c>
      <c r="D140" s="2" t="s">
        <v>391</v>
      </c>
      <c r="E140" s="42" t="s">
        <v>503</v>
      </c>
      <c r="F140" s="42"/>
    </row>
    <row r="141" spans="1:6" x14ac:dyDescent="0.3">
      <c r="A141" s="42" t="s">
        <v>568</v>
      </c>
      <c r="B141" s="42" t="s">
        <v>569</v>
      </c>
      <c r="C141" s="2">
        <v>1</v>
      </c>
      <c r="D141" s="2" t="s">
        <v>391</v>
      </c>
      <c r="E141" s="42" t="s">
        <v>503</v>
      </c>
      <c r="F141" s="42"/>
    </row>
    <row r="142" spans="1:6" x14ac:dyDescent="0.3">
      <c r="A142" s="42" t="s">
        <v>570</v>
      </c>
      <c r="B142" s="42" t="s">
        <v>571</v>
      </c>
      <c r="C142" s="2">
        <v>2</v>
      </c>
      <c r="D142" s="2" t="s">
        <v>391</v>
      </c>
      <c r="E142" s="42" t="s">
        <v>503</v>
      </c>
      <c r="F142" s="42"/>
    </row>
    <row r="143" spans="1:6" x14ac:dyDescent="0.3">
      <c r="A143" s="42" t="s">
        <v>572</v>
      </c>
      <c r="B143" s="42" t="s">
        <v>573</v>
      </c>
      <c r="C143" s="2">
        <v>1</v>
      </c>
      <c r="D143" s="2" t="s">
        <v>391</v>
      </c>
      <c r="E143" s="42" t="s">
        <v>503</v>
      </c>
      <c r="F143" s="42"/>
    </row>
    <row r="144" spans="1:6" x14ac:dyDescent="0.3">
      <c r="A144" s="42" t="s">
        <v>574</v>
      </c>
      <c r="B144" s="42" t="s">
        <v>575</v>
      </c>
      <c r="C144" s="2">
        <v>1</v>
      </c>
      <c r="D144" s="2" t="s">
        <v>391</v>
      </c>
      <c r="E144" s="42" t="s">
        <v>503</v>
      </c>
      <c r="F144" s="42"/>
    </row>
    <row r="145" spans="1:6" x14ac:dyDescent="0.3">
      <c r="A145" s="42" t="s">
        <v>576</v>
      </c>
      <c r="B145" s="42" t="s">
        <v>577</v>
      </c>
      <c r="C145" s="2">
        <v>1</v>
      </c>
      <c r="D145" s="2" t="s">
        <v>391</v>
      </c>
      <c r="E145" s="42" t="s">
        <v>503</v>
      </c>
      <c r="F145" s="42"/>
    </row>
    <row r="146" spans="1:6" x14ac:dyDescent="0.3">
      <c r="A146" s="42" t="s">
        <v>578</v>
      </c>
      <c r="B146" s="42" t="s">
        <v>579</v>
      </c>
      <c r="C146" s="2">
        <v>1</v>
      </c>
      <c r="D146" s="2" t="s">
        <v>391</v>
      </c>
      <c r="E146" s="42" t="s">
        <v>503</v>
      </c>
      <c r="F146" s="42"/>
    </row>
    <row r="147" spans="1:6" x14ac:dyDescent="0.3">
      <c r="A147" s="42" t="s">
        <v>580</v>
      </c>
      <c r="B147" s="42" t="s">
        <v>581</v>
      </c>
      <c r="C147" s="2">
        <v>1</v>
      </c>
      <c r="D147" s="2" t="s">
        <v>391</v>
      </c>
      <c r="E147" s="42" t="s">
        <v>503</v>
      </c>
      <c r="F147" s="42"/>
    </row>
    <row r="148" spans="1:6" x14ac:dyDescent="0.3">
      <c r="A148" s="42" t="s">
        <v>582</v>
      </c>
      <c r="B148" s="42" t="s">
        <v>583</v>
      </c>
      <c r="C148" s="2">
        <v>1</v>
      </c>
      <c r="D148" s="2" t="s">
        <v>391</v>
      </c>
      <c r="E148" s="42" t="s">
        <v>503</v>
      </c>
      <c r="F148" s="42"/>
    </row>
    <row r="149" spans="1:6" x14ac:dyDescent="0.3">
      <c r="A149" s="42" t="s">
        <v>584</v>
      </c>
      <c r="B149" s="42" t="s">
        <v>585</v>
      </c>
      <c r="C149" s="2">
        <v>16</v>
      </c>
      <c r="D149" s="2" t="s">
        <v>391</v>
      </c>
      <c r="E149" s="42" t="s">
        <v>503</v>
      </c>
      <c r="F149" s="42"/>
    </row>
    <row r="150" spans="1:6" x14ac:dyDescent="0.3">
      <c r="A150" s="42" t="s">
        <v>586</v>
      </c>
      <c r="B150" s="42" t="s">
        <v>587</v>
      </c>
      <c r="C150" s="2">
        <v>2</v>
      </c>
      <c r="D150" s="2" t="s">
        <v>391</v>
      </c>
      <c r="E150" s="42" t="s">
        <v>503</v>
      </c>
      <c r="F150" s="42"/>
    </row>
    <row r="151" spans="1:6" x14ac:dyDescent="0.3">
      <c r="A151" s="42" t="s">
        <v>588</v>
      </c>
      <c r="B151" s="42" t="s">
        <v>589</v>
      </c>
      <c r="C151" s="2">
        <v>1</v>
      </c>
      <c r="D151" s="2" t="s">
        <v>391</v>
      </c>
      <c r="E151" s="42" t="s">
        <v>503</v>
      </c>
      <c r="F151" s="42"/>
    </row>
    <row r="152" spans="1:6" x14ac:dyDescent="0.3">
      <c r="A152" s="42" t="s">
        <v>590</v>
      </c>
      <c r="B152" s="42" t="s">
        <v>591</v>
      </c>
      <c r="C152" s="2">
        <v>2</v>
      </c>
      <c r="D152" s="2" t="s">
        <v>391</v>
      </c>
      <c r="E152" s="42" t="s">
        <v>503</v>
      </c>
      <c r="F152" s="42"/>
    </row>
    <row r="153" spans="1:6" x14ac:dyDescent="0.3">
      <c r="A153" s="42" t="s">
        <v>592</v>
      </c>
      <c r="B153" s="42" t="s">
        <v>593</v>
      </c>
      <c r="C153" s="2">
        <v>2</v>
      </c>
      <c r="D153" s="2" t="s">
        <v>391</v>
      </c>
      <c r="E153" s="42" t="s">
        <v>503</v>
      </c>
      <c r="F153" s="42"/>
    </row>
    <row r="154" spans="1:6" x14ac:dyDescent="0.3">
      <c r="A154" s="42" t="s">
        <v>594</v>
      </c>
      <c r="B154" s="42" t="s">
        <v>595</v>
      </c>
      <c r="C154" s="2">
        <v>2</v>
      </c>
      <c r="D154" s="2" t="s">
        <v>391</v>
      </c>
      <c r="E154" s="42" t="s">
        <v>503</v>
      </c>
      <c r="F154" s="42"/>
    </row>
    <row r="155" spans="1:6" x14ac:dyDescent="0.3">
      <c r="A155" s="42" t="s">
        <v>596</v>
      </c>
      <c r="B155" s="42" t="s">
        <v>597</v>
      </c>
      <c r="C155" s="2">
        <v>2</v>
      </c>
      <c r="D155" s="2" t="s">
        <v>391</v>
      </c>
      <c r="E155" s="42" t="s">
        <v>503</v>
      </c>
      <c r="F155" s="42"/>
    </row>
    <row r="156" spans="1:6" x14ac:dyDescent="0.3">
      <c r="A156" s="42" t="s">
        <v>598</v>
      </c>
      <c r="B156" s="42" t="s">
        <v>599</v>
      </c>
      <c r="C156" s="2">
        <v>2</v>
      </c>
      <c r="D156" s="2" t="s">
        <v>391</v>
      </c>
      <c r="E156" s="42" t="s">
        <v>503</v>
      </c>
      <c r="F156" s="42"/>
    </row>
    <row r="157" spans="1:6" x14ac:dyDescent="0.3">
      <c r="A157" s="42" t="s">
        <v>600</v>
      </c>
      <c r="B157" s="42" t="s">
        <v>601</v>
      </c>
      <c r="C157" s="2">
        <v>2</v>
      </c>
      <c r="D157" s="2" t="s">
        <v>391</v>
      </c>
      <c r="E157" s="42" t="s">
        <v>503</v>
      </c>
      <c r="F157" s="42"/>
    </row>
    <row r="158" spans="1:6" x14ac:dyDescent="0.3">
      <c r="A158" s="42" t="s">
        <v>602</v>
      </c>
      <c r="B158" s="42" t="s">
        <v>603</v>
      </c>
      <c r="C158" s="2">
        <v>2</v>
      </c>
      <c r="D158" s="2" t="s">
        <v>391</v>
      </c>
      <c r="E158" s="42" t="s">
        <v>503</v>
      </c>
      <c r="F158" s="42"/>
    </row>
    <row r="159" spans="1:6" x14ac:dyDescent="0.3">
      <c r="A159" s="42" t="s">
        <v>604</v>
      </c>
      <c r="B159" s="42" t="s">
        <v>605</v>
      </c>
      <c r="C159" s="2">
        <v>1</v>
      </c>
      <c r="D159" s="2" t="s">
        <v>391</v>
      </c>
      <c r="E159" s="42" t="s">
        <v>503</v>
      </c>
      <c r="F159" s="42"/>
    </row>
    <row r="160" spans="1:6" x14ac:dyDescent="0.3">
      <c r="A160" s="42" t="s">
        <v>606</v>
      </c>
      <c r="B160" s="42" t="s">
        <v>607</v>
      </c>
      <c r="C160" s="2">
        <v>1</v>
      </c>
      <c r="D160" s="2" t="s">
        <v>391</v>
      </c>
      <c r="E160" s="42" t="s">
        <v>503</v>
      </c>
      <c r="F160" s="42"/>
    </row>
    <row r="161" spans="1:6" x14ac:dyDescent="0.3">
      <c r="A161" s="42" t="s">
        <v>608</v>
      </c>
      <c r="B161" s="42" t="s">
        <v>609</v>
      </c>
      <c r="C161" s="2">
        <v>2</v>
      </c>
      <c r="D161" s="2" t="s">
        <v>391</v>
      </c>
      <c r="E161" s="42" t="s">
        <v>503</v>
      </c>
      <c r="F161" s="42"/>
    </row>
    <row r="162" spans="1:6" x14ac:dyDescent="0.3">
      <c r="A162" s="42" t="s">
        <v>610</v>
      </c>
      <c r="B162" s="42" t="s">
        <v>611</v>
      </c>
      <c r="C162" s="2">
        <v>1</v>
      </c>
      <c r="D162" s="2" t="s">
        <v>391</v>
      </c>
      <c r="E162" s="42" t="s">
        <v>503</v>
      </c>
      <c r="F162" s="42"/>
    </row>
    <row r="163" spans="1:6" x14ac:dyDescent="0.3">
      <c r="A163" s="42" t="s">
        <v>612</v>
      </c>
      <c r="B163" s="42" t="s">
        <v>613</v>
      </c>
      <c r="C163" s="2">
        <v>25</v>
      </c>
      <c r="D163" s="2" t="s">
        <v>391</v>
      </c>
      <c r="E163" s="42" t="s">
        <v>503</v>
      </c>
      <c r="F163" s="42"/>
    </row>
    <row r="164" spans="1:6" x14ac:dyDescent="0.3">
      <c r="A164" s="42" t="s">
        <v>614</v>
      </c>
      <c r="B164" s="42" t="s">
        <v>615</v>
      </c>
      <c r="C164" s="2">
        <v>2</v>
      </c>
      <c r="D164" s="2" t="s">
        <v>391</v>
      </c>
      <c r="E164" s="42" t="s">
        <v>503</v>
      </c>
      <c r="F164" s="42"/>
    </row>
    <row r="165" spans="1:6" x14ac:dyDescent="0.3">
      <c r="A165" s="42" t="s">
        <v>616</v>
      </c>
      <c r="B165" s="42" t="s">
        <v>617</v>
      </c>
      <c r="C165" s="2">
        <v>1</v>
      </c>
      <c r="D165" s="2" t="s">
        <v>391</v>
      </c>
      <c r="E165" s="42" t="s">
        <v>503</v>
      </c>
      <c r="F165" s="42"/>
    </row>
    <row r="166" spans="1:6" x14ac:dyDescent="0.3">
      <c r="A166" s="42" t="s">
        <v>618</v>
      </c>
      <c r="B166" s="42" t="s">
        <v>619</v>
      </c>
      <c r="C166" s="2">
        <v>1</v>
      </c>
      <c r="D166" s="2" t="s">
        <v>391</v>
      </c>
      <c r="E166" s="42" t="s">
        <v>503</v>
      </c>
      <c r="F166" s="42"/>
    </row>
    <row r="167" spans="1:6" x14ac:dyDescent="0.3">
      <c r="A167" s="42" t="s">
        <v>620</v>
      </c>
      <c r="B167" s="42" t="s">
        <v>621</v>
      </c>
      <c r="C167" s="2">
        <v>1</v>
      </c>
      <c r="D167" s="2" t="s">
        <v>391</v>
      </c>
      <c r="E167" s="42" t="s">
        <v>503</v>
      </c>
      <c r="F167" s="42"/>
    </row>
    <row r="168" spans="1:6" x14ac:dyDescent="0.3">
      <c r="A168" s="42" t="s">
        <v>622</v>
      </c>
      <c r="B168" s="42" t="s">
        <v>623</v>
      </c>
      <c r="C168" s="2">
        <v>1</v>
      </c>
      <c r="D168" s="2" t="s">
        <v>391</v>
      </c>
      <c r="E168" s="42" t="s">
        <v>503</v>
      </c>
      <c r="F168" s="42"/>
    </row>
    <row r="169" spans="1:6" x14ac:dyDescent="0.3">
      <c r="A169" s="42" t="s">
        <v>624</v>
      </c>
      <c r="B169" s="42" t="s">
        <v>625</v>
      </c>
      <c r="C169" s="2">
        <v>3</v>
      </c>
      <c r="D169" s="2" t="s">
        <v>391</v>
      </c>
      <c r="E169" s="42" t="s">
        <v>503</v>
      </c>
      <c r="F169" s="42"/>
    </row>
    <row r="170" spans="1:6" x14ac:dyDescent="0.3">
      <c r="A170" s="42" t="s">
        <v>626</v>
      </c>
      <c r="B170" s="42" t="s">
        <v>627</v>
      </c>
      <c r="C170" s="2">
        <v>1</v>
      </c>
      <c r="D170" s="2" t="s">
        <v>391</v>
      </c>
      <c r="E170" s="42" t="s">
        <v>503</v>
      </c>
      <c r="F170" s="42"/>
    </row>
    <row r="171" spans="1:6" x14ac:dyDescent="0.3">
      <c r="A171" s="42" t="s">
        <v>628</v>
      </c>
      <c r="B171" s="42" t="s">
        <v>629</v>
      </c>
      <c r="C171" s="2">
        <v>2</v>
      </c>
      <c r="D171" s="2" t="s">
        <v>391</v>
      </c>
      <c r="E171" s="42" t="s">
        <v>503</v>
      </c>
      <c r="F171" s="42"/>
    </row>
    <row r="172" spans="1:6" x14ac:dyDescent="0.3">
      <c r="A172" s="42" t="s">
        <v>630</v>
      </c>
      <c r="B172" s="42" t="s">
        <v>631</v>
      </c>
      <c r="C172" s="2">
        <v>2</v>
      </c>
      <c r="D172" s="2" t="s">
        <v>391</v>
      </c>
      <c r="E172" s="42" t="s">
        <v>503</v>
      </c>
      <c r="F172" s="42"/>
    </row>
    <row r="173" spans="1:6" x14ac:dyDescent="0.3">
      <c r="A173" s="42" t="s">
        <v>632</v>
      </c>
      <c r="B173" s="42" t="s">
        <v>633</v>
      </c>
      <c r="C173" s="2">
        <v>2</v>
      </c>
      <c r="D173" s="2" t="s">
        <v>391</v>
      </c>
      <c r="E173" s="42" t="s">
        <v>503</v>
      </c>
      <c r="F173" s="42"/>
    </row>
    <row r="174" spans="1:6" x14ac:dyDescent="0.3">
      <c r="A174" s="42" t="s">
        <v>634</v>
      </c>
      <c r="B174" s="42" t="s">
        <v>635</v>
      </c>
      <c r="C174" s="2">
        <v>2</v>
      </c>
      <c r="D174" s="2" t="s">
        <v>391</v>
      </c>
      <c r="E174" s="42" t="s">
        <v>503</v>
      </c>
      <c r="F174" s="42"/>
    </row>
    <row r="175" spans="1:6" x14ac:dyDescent="0.3">
      <c r="A175" s="42" t="s">
        <v>636</v>
      </c>
      <c r="B175" s="42" t="s">
        <v>637</v>
      </c>
      <c r="C175" s="2">
        <v>1</v>
      </c>
      <c r="D175" s="2" t="s">
        <v>391</v>
      </c>
      <c r="E175" s="42" t="s">
        <v>503</v>
      </c>
      <c r="F175" s="42"/>
    </row>
    <row r="176" spans="1:6" x14ac:dyDescent="0.3">
      <c r="A176" s="42" t="s">
        <v>638</v>
      </c>
      <c r="B176" s="42" t="s">
        <v>639</v>
      </c>
      <c r="C176" s="2">
        <v>1</v>
      </c>
      <c r="D176" s="2" t="s">
        <v>391</v>
      </c>
      <c r="E176" s="42" t="s">
        <v>503</v>
      </c>
      <c r="F176" s="42"/>
    </row>
    <row r="177" spans="1:6" x14ac:dyDescent="0.3">
      <c r="A177" s="42" t="s">
        <v>640</v>
      </c>
      <c r="B177" s="42" t="s">
        <v>641</v>
      </c>
      <c r="C177" s="2">
        <v>1</v>
      </c>
      <c r="D177" s="2" t="s">
        <v>391</v>
      </c>
      <c r="E177" s="42" t="s">
        <v>503</v>
      </c>
      <c r="F177" s="42"/>
    </row>
    <row r="178" spans="1:6" x14ac:dyDescent="0.3">
      <c r="A178" s="42" t="s">
        <v>642</v>
      </c>
      <c r="B178" s="42" t="s">
        <v>643</v>
      </c>
      <c r="C178" s="2">
        <v>1</v>
      </c>
      <c r="D178" s="2" t="s">
        <v>391</v>
      </c>
      <c r="E178" s="42" t="s">
        <v>503</v>
      </c>
      <c r="F178" s="42"/>
    </row>
    <row r="179" spans="1:6" x14ac:dyDescent="0.3">
      <c r="A179" s="42" t="s">
        <v>644</v>
      </c>
      <c r="B179" s="42" t="s">
        <v>645</v>
      </c>
      <c r="C179" s="2">
        <v>1</v>
      </c>
      <c r="D179" s="2" t="s">
        <v>391</v>
      </c>
      <c r="E179" s="42" t="s">
        <v>503</v>
      </c>
      <c r="F179" s="42"/>
    </row>
    <row r="180" spans="1:6" x14ac:dyDescent="0.3">
      <c r="A180" s="42" t="s">
        <v>646</v>
      </c>
      <c r="B180" s="42" t="s">
        <v>647</v>
      </c>
      <c r="C180" s="2">
        <v>1</v>
      </c>
      <c r="D180" s="2" t="s">
        <v>391</v>
      </c>
      <c r="E180" s="42" t="s">
        <v>503</v>
      </c>
      <c r="F180" s="42"/>
    </row>
    <row r="181" spans="1:6" x14ac:dyDescent="0.3">
      <c r="A181" s="42" t="s">
        <v>648</v>
      </c>
      <c r="B181" s="42" t="s">
        <v>649</v>
      </c>
      <c r="C181" s="2">
        <v>1</v>
      </c>
      <c r="D181" s="2" t="s">
        <v>391</v>
      </c>
      <c r="E181" s="42" t="s">
        <v>503</v>
      </c>
      <c r="F181" s="42"/>
    </row>
    <row r="182" spans="1:6" x14ac:dyDescent="0.3">
      <c r="A182" s="42" t="s">
        <v>650</v>
      </c>
      <c r="B182" s="42" t="s">
        <v>651</v>
      </c>
      <c r="C182" s="2">
        <v>1</v>
      </c>
      <c r="D182" s="2" t="s">
        <v>391</v>
      </c>
      <c r="E182" s="42" t="s">
        <v>503</v>
      </c>
      <c r="F182" s="42"/>
    </row>
    <row r="183" spans="1:6" x14ac:dyDescent="0.3">
      <c r="A183" s="42" t="s">
        <v>652</v>
      </c>
      <c r="B183" s="42" t="s">
        <v>653</v>
      </c>
      <c r="C183" s="2">
        <v>1</v>
      </c>
      <c r="D183" s="2" t="s">
        <v>391</v>
      </c>
      <c r="E183" s="42" t="s">
        <v>503</v>
      </c>
      <c r="F183" s="42"/>
    </row>
    <row r="184" spans="1:6" x14ac:dyDescent="0.3">
      <c r="A184" s="42" t="s">
        <v>654</v>
      </c>
      <c r="B184" s="42" t="s">
        <v>655</v>
      </c>
      <c r="C184" s="2">
        <v>1</v>
      </c>
      <c r="D184" s="2" t="s">
        <v>391</v>
      </c>
      <c r="E184" s="42" t="s">
        <v>503</v>
      </c>
      <c r="F184" s="42"/>
    </row>
    <row r="185" spans="1:6" x14ac:dyDescent="0.3">
      <c r="A185" s="42" t="s">
        <v>656</v>
      </c>
      <c r="B185" s="42" t="s">
        <v>657</v>
      </c>
      <c r="C185" s="2">
        <v>4</v>
      </c>
      <c r="D185" s="2" t="s">
        <v>391</v>
      </c>
      <c r="E185" s="42" t="s">
        <v>503</v>
      </c>
      <c r="F185" s="42"/>
    </row>
    <row r="186" spans="1:6" x14ac:dyDescent="0.3">
      <c r="A186" s="42" t="s">
        <v>658</v>
      </c>
      <c r="B186" s="42" t="s">
        <v>659</v>
      </c>
      <c r="C186" s="2">
        <v>4</v>
      </c>
      <c r="D186" s="2" t="s">
        <v>391</v>
      </c>
      <c r="E186" s="42" t="s">
        <v>503</v>
      </c>
      <c r="F186" s="42"/>
    </row>
    <row r="187" spans="1:6" x14ac:dyDescent="0.3">
      <c r="A187" s="42" t="s">
        <v>660</v>
      </c>
      <c r="B187" s="42" t="s">
        <v>661</v>
      </c>
      <c r="C187" s="2">
        <v>1</v>
      </c>
      <c r="D187" s="2" t="s">
        <v>391</v>
      </c>
      <c r="E187" s="42" t="s">
        <v>503</v>
      </c>
      <c r="F187" s="42"/>
    </row>
    <row r="188" spans="1:6" x14ac:dyDescent="0.3">
      <c r="A188" s="42" t="s">
        <v>662</v>
      </c>
      <c r="B188" s="42" t="s">
        <v>663</v>
      </c>
      <c r="C188" s="2">
        <v>1</v>
      </c>
      <c r="D188" s="2" t="s">
        <v>391</v>
      </c>
      <c r="E188" s="42" t="s">
        <v>503</v>
      </c>
      <c r="F188" s="42"/>
    </row>
    <row r="189" spans="1:6" x14ac:dyDescent="0.3">
      <c r="A189" s="42" t="s">
        <v>664</v>
      </c>
      <c r="B189" s="42" t="s">
        <v>665</v>
      </c>
      <c r="C189" s="2">
        <v>1</v>
      </c>
      <c r="D189" s="2" t="s">
        <v>391</v>
      </c>
      <c r="E189" s="42" t="s">
        <v>503</v>
      </c>
      <c r="F189" s="42"/>
    </row>
    <row r="190" spans="1:6" x14ac:dyDescent="0.3">
      <c r="A190" s="42" t="s">
        <v>666</v>
      </c>
      <c r="B190" s="42" t="s">
        <v>667</v>
      </c>
      <c r="C190" s="2">
        <v>1</v>
      </c>
      <c r="D190" s="2" t="s">
        <v>391</v>
      </c>
      <c r="E190" s="42" t="s">
        <v>503</v>
      </c>
      <c r="F190" s="42"/>
    </row>
    <row r="191" spans="1:6" x14ac:dyDescent="0.3">
      <c r="A191" s="42" t="s">
        <v>668</v>
      </c>
      <c r="B191" s="42" t="s">
        <v>669</v>
      </c>
      <c r="C191" s="2">
        <v>1</v>
      </c>
      <c r="D191" s="2" t="s">
        <v>391</v>
      </c>
      <c r="E191" s="42" t="s">
        <v>503</v>
      </c>
      <c r="F191" s="42"/>
    </row>
    <row r="192" spans="1:6" x14ac:dyDescent="0.3">
      <c r="A192" s="42" t="s">
        <v>670</v>
      </c>
      <c r="B192" s="42" t="s">
        <v>671</v>
      </c>
      <c r="C192" s="2">
        <v>1</v>
      </c>
      <c r="D192" s="2" t="s">
        <v>391</v>
      </c>
      <c r="E192" s="42" t="s">
        <v>503</v>
      </c>
      <c r="F192" s="42"/>
    </row>
    <row r="193" spans="1:6" x14ac:dyDescent="0.3">
      <c r="A193" s="42" t="s">
        <v>672</v>
      </c>
      <c r="B193" s="42" t="s">
        <v>571</v>
      </c>
      <c r="C193" s="2">
        <v>6</v>
      </c>
      <c r="D193" s="2" t="s">
        <v>391</v>
      </c>
      <c r="E193" s="42" t="s">
        <v>503</v>
      </c>
      <c r="F193" s="42"/>
    </row>
    <row r="194" spans="1:6" x14ac:dyDescent="0.3">
      <c r="A194" s="42" t="s">
        <v>673</v>
      </c>
      <c r="B194" s="42" t="s">
        <v>674</v>
      </c>
      <c r="C194" s="2">
        <v>1</v>
      </c>
      <c r="D194" s="2" t="s">
        <v>391</v>
      </c>
      <c r="E194" s="42" t="s">
        <v>503</v>
      </c>
      <c r="F194" s="42"/>
    </row>
    <row r="195" spans="1:6" x14ac:dyDescent="0.3">
      <c r="A195" s="42" t="s">
        <v>675</v>
      </c>
      <c r="B195" s="42" t="s">
        <v>676</v>
      </c>
      <c r="C195" s="2">
        <v>1</v>
      </c>
      <c r="D195" s="2" t="s">
        <v>391</v>
      </c>
      <c r="E195" s="42" t="s">
        <v>503</v>
      </c>
      <c r="F195" s="42"/>
    </row>
    <row r="196" spans="1:6" x14ac:dyDescent="0.3">
      <c r="A196" s="42" t="s">
        <v>677</v>
      </c>
      <c r="B196" s="42" t="s">
        <v>678</v>
      </c>
      <c r="C196" s="2">
        <v>1</v>
      </c>
      <c r="D196" s="2" t="s">
        <v>391</v>
      </c>
      <c r="E196" s="42" t="s">
        <v>503</v>
      </c>
      <c r="F196" s="42"/>
    </row>
    <row r="197" spans="1:6" x14ac:dyDescent="0.3">
      <c r="A197" s="42" t="s">
        <v>679</v>
      </c>
      <c r="B197" s="42" t="s">
        <v>680</v>
      </c>
      <c r="C197" s="2">
        <v>3</v>
      </c>
      <c r="D197" s="2" t="s">
        <v>391</v>
      </c>
      <c r="E197" s="42" t="s">
        <v>503</v>
      </c>
      <c r="F197" s="42"/>
    </row>
    <row r="198" spans="1:6" x14ac:dyDescent="0.3">
      <c r="A198" s="42" t="s">
        <v>681</v>
      </c>
      <c r="B198" s="42" t="s">
        <v>682</v>
      </c>
      <c r="C198" s="2">
        <v>1</v>
      </c>
      <c r="D198" s="2" t="s">
        <v>391</v>
      </c>
      <c r="E198" s="42" t="s">
        <v>503</v>
      </c>
      <c r="F198" s="42"/>
    </row>
    <row r="199" spans="1:6" x14ac:dyDescent="0.3">
      <c r="A199" s="42" t="s">
        <v>683</v>
      </c>
      <c r="B199" s="42" t="s">
        <v>684</v>
      </c>
      <c r="C199" s="2">
        <v>1</v>
      </c>
      <c r="D199" s="2" t="s">
        <v>391</v>
      </c>
      <c r="E199" s="42" t="s">
        <v>503</v>
      </c>
      <c r="F199" s="42"/>
    </row>
    <row r="200" spans="1:6" x14ac:dyDescent="0.3">
      <c r="A200" s="42" t="s">
        <v>685</v>
      </c>
      <c r="B200" s="42" t="s">
        <v>517</v>
      </c>
      <c r="C200" s="2">
        <v>14</v>
      </c>
      <c r="D200" s="2" t="s">
        <v>391</v>
      </c>
      <c r="E200" s="42" t="s">
        <v>503</v>
      </c>
      <c r="F200" s="42"/>
    </row>
    <row r="201" spans="1:6" x14ac:dyDescent="0.3">
      <c r="A201" s="42" t="s">
        <v>686</v>
      </c>
      <c r="B201" s="42" t="s">
        <v>687</v>
      </c>
      <c r="C201" s="2">
        <v>3</v>
      </c>
      <c r="D201" s="2" t="s">
        <v>391</v>
      </c>
      <c r="E201" s="42" t="s">
        <v>503</v>
      </c>
      <c r="F201" s="42"/>
    </row>
    <row r="202" spans="1:6" x14ac:dyDescent="0.3">
      <c r="A202" s="42" t="s">
        <v>688</v>
      </c>
      <c r="B202" s="42" t="s">
        <v>689</v>
      </c>
      <c r="C202" s="2">
        <v>3</v>
      </c>
      <c r="D202" s="2" t="s">
        <v>391</v>
      </c>
      <c r="E202" s="42" t="s">
        <v>503</v>
      </c>
      <c r="F202" s="42"/>
    </row>
    <row r="203" spans="1:6" x14ac:dyDescent="0.3">
      <c r="A203" s="42" t="s">
        <v>690</v>
      </c>
      <c r="B203" s="42" t="s">
        <v>691</v>
      </c>
      <c r="C203" s="2">
        <v>1</v>
      </c>
      <c r="D203" s="2" t="s">
        <v>391</v>
      </c>
      <c r="E203" s="42" t="s">
        <v>503</v>
      </c>
      <c r="F203" s="42"/>
    </row>
    <row r="204" spans="1:6" x14ac:dyDescent="0.3">
      <c r="A204" s="42" t="s">
        <v>692</v>
      </c>
      <c r="B204" s="42" t="s">
        <v>693</v>
      </c>
      <c r="C204" s="2">
        <v>1</v>
      </c>
      <c r="D204" s="2" t="s">
        <v>391</v>
      </c>
      <c r="E204" s="42" t="s">
        <v>503</v>
      </c>
      <c r="F204" s="42"/>
    </row>
    <row r="205" spans="1:6" x14ac:dyDescent="0.3">
      <c r="A205" s="42" t="s">
        <v>694</v>
      </c>
      <c r="B205" s="42" t="s">
        <v>695</v>
      </c>
      <c r="C205" s="2">
        <v>1</v>
      </c>
      <c r="D205" s="2" t="s">
        <v>391</v>
      </c>
      <c r="E205" s="42" t="s">
        <v>503</v>
      </c>
      <c r="F205" s="42"/>
    </row>
    <row r="206" spans="1:6" x14ac:dyDescent="0.3">
      <c r="A206" s="42" t="s">
        <v>696</v>
      </c>
      <c r="B206" s="42" t="s">
        <v>697</v>
      </c>
      <c r="C206" s="2">
        <v>1</v>
      </c>
      <c r="D206" s="2" t="s">
        <v>391</v>
      </c>
      <c r="E206" s="42" t="s">
        <v>503</v>
      </c>
      <c r="F206" s="42"/>
    </row>
    <row r="207" spans="1:6" x14ac:dyDescent="0.3">
      <c r="A207" s="42" t="s">
        <v>698</v>
      </c>
      <c r="B207" s="42" t="s">
        <v>699</v>
      </c>
      <c r="C207" s="2">
        <v>1</v>
      </c>
      <c r="D207" s="2" t="s">
        <v>391</v>
      </c>
      <c r="E207" s="42" t="s">
        <v>503</v>
      </c>
      <c r="F207" s="42"/>
    </row>
    <row r="208" spans="1:6" x14ac:dyDescent="0.3">
      <c r="A208" s="42" t="s">
        <v>700</v>
      </c>
      <c r="B208" s="42" t="s">
        <v>561</v>
      </c>
      <c r="C208" s="2">
        <v>4</v>
      </c>
      <c r="D208" s="2" t="s">
        <v>391</v>
      </c>
      <c r="E208" s="42" t="s">
        <v>503</v>
      </c>
      <c r="F208" s="42"/>
    </row>
    <row r="209" spans="1:6" x14ac:dyDescent="0.3">
      <c r="A209" s="42" t="s">
        <v>701</v>
      </c>
      <c r="B209" s="42" t="s">
        <v>702</v>
      </c>
      <c r="C209" s="2">
        <v>1</v>
      </c>
      <c r="D209" s="2" t="s">
        <v>391</v>
      </c>
      <c r="E209" s="42" t="s">
        <v>503</v>
      </c>
      <c r="F209" s="42"/>
    </row>
    <row r="210" spans="1:6" x14ac:dyDescent="0.3">
      <c r="A210" s="42" t="s">
        <v>703</v>
      </c>
      <c r="B210" s="42" t="s">
        <v>704</v>
      </c>
      <c r="C210" s="2">
        <v>1</v>
      </c>
      <c r="D210" s="2" t="s">
        <v>391</v>
      </c>
      <c r="E210" s="42" t="s">
        <v>503</v>
      </c>
      <c r="F210" s="42"/>
    </row>
    <row r="211" spans="1:6" x14ac:dyDescent="0.3">
      <c r="A211" s="42" t="s">
        <v>705</v>
      </c>
      <c r="B211" s="42" t="s">
        <v>706</v>
      </c>
      <c r="C211" s="2">
        <v>1</v>
      </c>
      <c r="D211" s="2" t="s">
        <v>391</v>
      </c>
      <c r="E211" s="42" t="s">
        <v>503</v>
      </c>
      <c r="F211" s="42"/>
    </row>
    <row r="212" spans="1:6" x14ac:dyDescent="0.3">
      <c r="A212" s="42" t="s">
        <v>707</v>
      </c>
      <c r="B212" s="42" t="s">
        <v>547</v>
      </c>
      <c r="C212" s="2">
        <v>3</v>
      </c>
      <c r="D212" s="2" t="s">
        <v>391</v>
      </c>
      <c r="E212" s="42" t="s">
        <v>503</v>
      </c>
      <c r="F212" s="42"/>
    </row>
    <row r="213" spans="1:6" x14ac:dyDescent="0.3">
      <c r="A213" s="42" t="s">
        <v>708</v>
      </c>
      <c r="B213" s="42" t="s">
        <v>709</v>
      </c>
      <c r="C213" s="2">
        <v>1</v>
      </c>
      <c r="D213" s="2" t="s">
        <v>391</v>
      </c>
      <c r="E213" s="42" t="s">
        <v>503</v>
      </c>
      <c r="F213" s="42"/>
    </row>
    <row r="214" spans="1:6" x14ac:dyDescent="0.3">
      <c r="A214" s="42" t="s">
        <v>710</v>
      </c>
      <c r="B214" s="42" t="s">
        <v>711</v>
      </c>
      <c r="C214" s="2">
        <v>1</v>
      </c>
      <c r="D214" s="2" t="s">
        <v>391</v>
      </c>
      <c r="E214" s="42" t="s">
        <v>503</v>
      </c>
      <c r="F214" s="42"/>
    </row>
    <row r="215" spans="1:6" x14ac:dyDescent="0.3">
      <c r="A215" s="42" t="s">
        <v>712</v>
      </c>
      <c r="B215" s="42" t="s">
        <v>713</v>
      </c>
      <c r="C215" s="2">
        <v>1</v>
      </c>
      <c r="D215" s="2" t="s">
        <v>391</v>
      </c>
      <c r="E215" s="42" t="s">
        <v>503</v>
      </c>
      <c r="F215" s="42"/>
    </row>
    <row r="216" spans="1:6" x14ac:dyDescent="0.3">
      <c r="A216" s="42" t="s">
        <v>714</v>
      </c>
      <c r="B216" s="42" t="s">
        <v>715</v>
      </c>
      <c r="C216" s="2">
        <v>2</v>
      </c>
      <c r="D216" s="2" t="s">
        <v>391</v>
      </c>
      <c r="E216" s="42" t="s">
        <v>503</v>
      </c>
      <c r="F216" s="42"/>
    </row>
    <row r="217" spans="1:6" x14ac:dyDescent="0.3">
      <c r="A217" s="42" t="s">
        <v>716</v>
      </c>
      <c r="B217" s="42" t="s">
        <v>717</v>
      </c>
      <c r="C217" s="2">
        <v>1</v>
      </c>
      <c r="D217" s="2" t="s">
        <v>391</v>
      </c>
      <c r="E217" s="42" t="s">
        <v>503</v>
      </c>
      <c r="F217" s="42"/>
    </row>
    <row r="218" spans="1:6" x14ac:dyDescent="0.3">
      <c r="A218" s="42" t="s">
        <v>718</v>
      </c>
      <c r="B218" s="42" t="s">
        <v>719</v>
      </c>
      <c r="C218" s="2">
        <v>2</v>
      </c>
      <c r="D218" s="2" t="s">
        <v>391</v>
      </c>
      <c r="E218" s="42" t="s">
        <v>503</v>
      </c>
      <c r="F218" s="42"/>
    </row>
    <row r="219" spans="1:6" x14ac:dyDescent="0.3">
      <c r="A219" s="42" t="s">
        <v>720</v>
      </c>
      <c r="B219" s="42" t="s">
        <v>721</v>
      </c>
      <c r="C219" s="2">
        <v>2</v>
      </c>
      <c r="D219" s="2" t="s">
        <v>391</v>
      </c>
      <c r="E219" s="42" t="s">
        <v>503</v>
      </c>
      <c r="F219" s="42"/>
    </row>
    <row r="220" spans="1:6" x14ac:dyDescent="0.3">
      <c r="A220" s="42" t="s">
        <v>722</v>
      </c>
      <c r="B220" s="42" t="s">
        <v>723</v>
      </c>
      <c r="C220" s="2">
        <v>2</v>
      </c>
      <c r="D220" s="2" t="s">
        <v>391</v>
      </c>
      <c r="E220" s="42" t="s">
        <v>503</v>
      </c>
      <c r="F220" s="42"/>
    </row>
    <row r="221" spans="1:6" x14ac:dyDescent="0.3">
      <c r="A221" s="42" t="s">
        <v>724</v>
      </c>
      <c r="B221" s="42" t="s">
        <v>725</v>
      </c>
      <c r="C221" s="2">
        <v>2</v>
      </c>
      <c r="D221" s="2" t="s">
        <v>391</v>
      </c>
      <c r="E221" s="42" t="s">
        <v>503</v>
      </c>
      <c r="F221" s="42"/>
    </row>
    <row r="222" spans="1:6" x14ac:dyDescent="0.3">
      <c r="A222" s="42" t="s">
        <v>726</v>
      </c>
      <c r="B222" s="42" t="s">
        <v>727</v>
      </c>
      <c r="C222" s="2">
        <v>7</v>
      </c>
      <c r="D222" s="2" t="s">
        <v>391</v>
      </c>
      <c r="E222" s="42" t="s">
        <v>503</v>
      </c>
      <c r="F222" s="42"/>
    </row>
    <row r="223" spans="1:6" x14ac:dyDescent="0.3">
      <c r="A223" s="42" t="s">
        <v>728</v>
      </c>
      <c r="B223" s="42" t="s">
        <v>729</v>
      </c>
      <c r="C223" s="2">
        <v>2</v>
      </c>
      <c r="D223" s="2" t="s">
        <v>391</v>
      </c>
      <c r="E223" s="42" t="s">
        <v>503</v>
      </c>
      <c r="F223" s="42"/>
    </row>
    <row r="224" spans="1:6" x14ac:dyDescent="0.3">
      <c r="A224" s="42" t="s">
        <v>730</v>
      </c>
      <c r="B224" s="42" t="s">
        <v>731</v>
      </c>
      <c r="C224" s="2">
        <v>1</v>
      </c>
      <c r="D224" s="2" t="s">
        <v>391</v>
      </c>
      <c r="E224" s="42" t="s">
        <v>503</v>
      </c>
      <c r="F224" s="42"/>
    </row>
    <row r="225" spans="1:6" x14ac:dyDescent="0.3">
      <c r="A225" s="42" t="s">
        <v>732</v>
      </c>
      <c r="B225" s="42" t="s">
        <v>733</v>
      </c>
      <c r="C225" s="2">
        <v>1</v>
      </c>
      <c r="D225" s="2" t="s">
        <v>391</v>
      </c>
      <c r="E225" s="42" t="s">
        <v>503</v>
      </c>
      <c r="F225" s="42"/>
    </row>
    <row r="226" spans="1:6" x14ac:dyDescent="0.3">
      <c r="A226" s="42" t="s">
        <v>734</v>
      </c>
      <c r="B226" s="42" t="s">
        <v>735</v>
      </c>
      <c r="C226" s="2">
        <v>1</v>
      </c>
      <c r="D226" s="2" t="s">
        <v>391</v>
      </c>
      <c r="E226" s="42" t="s">
        <v>503</v>
      </c>
      <c r="F226" s="42"/>
    </row>
    <row r="227" spans="1:6" x14ac:dyDescent="0.3">
      <c r="A227" s="42" t="s">
        <v>736</v>
      </c>
      <c r="B227" s="42" t="s">
        <v>737</v>
      </c>
      <c r="C227" s="2">
        <v>1</v>
      </c>
      <c r="D227" s="2" t="s">
        <v>391</v>
      </c>
      <c r="E227" s="42" t="s">
        <v>503</v>
      </c>
      <c r="F227" s="42"/>
    </row>
    <row r="228" spans="1:6" x14ac:dyDescent="0.3">
      <c r="A228" s="42" t="s">
        <v>738</v>
      </c>
      <c r="B228" s="42" t="s">
        <v>739</v>
      </c>
      <c r="C228" s="2">
        <v>1</v>
      </c>
      <c r="D228" s="2" t="s">
        <v>391</v>
      </c>
      <c r="E228" s="42" t="s">
        <v>503</v>
      </c>
      <c r="F228" s="42"/>
    </row>
    <row r="229" spans="1:6" x14ac:dyDescent="0.3">
      <c r="A229" s="42" t="s">
        <v>740</v>
      </c>
      <c r="B229" s="42" t="s">
        <v>741</v>
      </c>
      <c r="C229" s="2">
        <v>1</v>
      </c>
      <c r="D229" s="2" t="s">
        <v>391</v>
      </c>
      <c r="E229" s="42" t="s">
        <v>503</v>
      </c>
      <c r="F229" s="42"/>
    </row>
    <row r="230" spans="1:6" x14ac:dyDescent="0.3">
      <c r="A230" s="42" t="s">
        <v>742</v>
      </c>
      <c r="B230" s="42" t="s">
        <v>615</v>
      </c>
      <c r="C230" s="2">
        <v>1</v>
      </c>
      <c r="D230" s="2" t="s">
        <v>391</v>
      </c>
      <c r="E230" s="42" t="s">
        <v>503</v>
      </c>
      <c r="F230" s="42"/>
    </row>
    <row r="231" spans="1:6" x14ac:dyDescent="0.3">
      <c r="A231" s="42" t="s">
        <v>743</v>
      </c>
      <c r="B231" s="42" t="s">
        <v>744</v>
      </c>
      <c r="C231" s="2">
        <v>1</v>
      </c>
      <c r="D231" s="2" t="s">
        <v>391</v>
      </c>
      <c r="E231" s="42" t="s">
        <v>503</v>
      </c>
      <c r="F231" s="42"/>
    </row>
    <row r="232" spans="1:6" x14ac:dyDescent="0.3">
      <c r="A232" s="42" t="s">
        <v>745</v>
      </c>
      <c r="B232" s="42" t="s">
        <v>746</v>
      </c>
      <c r="C232" s="2">
        <v>4</v>
      </c>
      <c r="D232" s="2" t="s">
        <v>391</v>
      </c>
      <c r="E232" s="42" t="s">
        <v>503</v>
      </c>
      <c r="F232" s="42"/>
    </row>
    <row r="233" spans="1:6" x14ac:dyDescent="0.3">
      <c r="A233" s="42" t="s">
        <v>747</v>
      </c>
      <c r="B233" s="42" t="s">
        <v>748</v>
      </c>
      <c r="C233" s="2">
        <v>1</v>
      </c>
      <c r="D233" s="2" t="s">
        <v>391</v>
      </c>
      <c r="E233" s="42" t="s">
        <v>503</v>
      </c>
      <c r="F233" s="42"/>
    </row>
    <row r="234" spans="1:6" x14ac:dyDescent="0.3">
      <c r="A234" s="42" t="s">
        <v>749</v>
      </c>
      <c r="B234" s="42" t="s">
        <v>750</v>
      </c>
      <c r="C234" s="2">
        <v>1</v>
      </c>
      <c r="D234" s="2" t="s">
        <v>391</v>
      </c>
      <c r="E234" s="42" t="s">
        <v>503</v>
      </c>
      <c r="F234" s="42"/>
    </row>
    <row r="235" spans="1:6" x14ac:dyDescent="0.3">
      <c r="A235" s="42" t="s">
        <v>751</v>
      </c>
      <c r="B235" s="42" t="s">
        <v>752</v>
      </c>
      <c r="C235" s="2">
        <v>1</v>
      </c>
      <c r="D235" s="2" t="s">
        <v>391</v>
      </c>
      <c r="E235" s="42" t="s">
        <v>503</v>
      </c>
      <c r="F235" s="42"/>
    </row>
    <row r="236" spans="1:6" x14ac:dyDescent="0.3">
      <c r="A236" s="42" t="s">
        <v>753</v>
      </c>
      <c r="B236" s="42" t="s">
        <v>754</v>
      </c>
      <c r="C236" s="2">
        <v>1</v>
      </c>
      <c r="D236" s="2" t="s">
        <v>391</v>
      </c>
      <c r="E236" s="42" t="s">
        <v>503</v>
      </c>
      <c r="F236" s="42"/>
    </row>
    <row r="237" spans="1:6" x14ac:dyDescent="0.3">
      <c r="A237" s="42" t="s">
        <v>755</v>
      </c>
      <c r="B237" s="42" t="s">
        <v>756</v>
      </c>
      <c r="C237" s="2">
        <v>2</v>
      </c>
      <c r="D237" s="2" t="s">
        <v>391</v>
      </c>
      <c r="E237" s="42" t="s">
        <v>503</v>
      </c>
      <c r="F237" s="42"/>
    </row>
    <row r="238" spans="1:6" x14ac:dyDescent="0.3">
      <c r="A238" s="42" t="s">
        <v>757</v>
      </c>
      <c r="B238" s="42" t="s">
        <v>758</v>
      </c>
      <c r="C238" s="2">
        <v>2</v>
      </c>
      <c r="D238" s="2" t="s">
        <v>391</v>
      </c>
      <c r="E238" s="42" t="s">
        <v>503</v>
      </c>
      <c r="F238" s="42"/>
    </row>
    <row r="239" spans="1:6" x14ac:dyDescent="0.3">
      <c r="A239" s="42" t="s">
        <v>759</v>
      </c>
      <c r="B239" s="42" t="s">
        <v>547</v>
      </c>
      <c r="C239" s="2">
        <v>3</v>
      </c>
      <c r="D239" s="2" t="s">
        <v>391</v>
      </c>
      <c r="E239" s="42" t="s">
        <v>503</v>
      </c>
      <c r="F239" s="42"/>
    </row>
    <row r="240" spans="1:6" x14ac:dyDescent="0.3">
      <c r="A240" s="42" t="s">
        <v>760</v>
      </c>
      <c r="B240" s="42" t="s">
        <v>761</v>
      </c>
      <c r="C240" s="2">
        <v>3</v>
      </c>
      <c r="D240" s="2" t="s">
        <v>391</v>
      </c>
      <c r="E240" s="42" t="s">
        <v>503</v>
      </c>
      <c r="F240" s="42"/>
    </row>
    <row r="241" spans="1:6" x14ac:dyDescent="0.3">
      <c r="A241" s="42" t="s">
        <v>762</v>
      </c>
      <c r="B241" s="42" t="s">
        <v>561</v>
      </c>
      <c r="C241" s="2">
        <v>6</v>
      </c>
      <c r="D241" s="2" t="s">
        <v>391</v>
      </c>
      <c r="E241" s="42" t="s">
        <v>503</v>
      </c>
      <c r="F241" s="42"/>
    </row>
    <row r="242" spans="1:6" x14ac:dyDescent="0.3">
      <c r="A242" s="42" t="s">
        <v>763</v>
      </c>
      <c r="B242" s="42" t="s">
        <v>764</v>
      </c>
      <c r="C242" s="2">
        <v>3</v>
      </c>
      <c r="D242" s="2" t="s">
        <v>391</v>
      </c>
      <c r="E242" s="42" t="s">
        <v>503</v>
      </c>
      <c r="F242" s="42"/>
    </row>
    <row r="243" spans="1:6" x14ac:dyDescent="0.3">
      <c r="A243" s="42" t="s">
        <v>765</v>
      </c>
      <c r="B243" s="42" t="s">
        <v>766</v>
      </c>
      <c r="C243" s="2">
        <v>3</v>
      </c>
      <c r="D243" s="2" t="s">
        <v>391</v>
      </c>
      <c r="E243" s="42" t="s">
        <v>503</v>
      </c>
      <c r="F243" s="42"/>
    </row>
    <row r="244" spans="1:6" x14ac:dyDescent="0.3">
      <c r="A244" s="42" t="s">
        <v>767</v>
      </c>
      <c r="B244" s="42" t="s">
        <v>613</v>
      </c>
      <c r="C244" s="2">
        <v>5</v>
      </c>
      <c r="D244" s="2" t="s">
        <v>391</v>
      </c>
      <c r="E244" s="42" t="s">
        <v>503</v>
      </c>
      <c r="F244" s="42"/>
    </row>
    <row r="245" spans="1:6" x14ac:dyDescent="0.3">
      <c r="A245" s="42" t="s">
        <v>768</v>
      </c>
      <c r="B245" s="42" t="s">
        <v>615</v>
      </c>
      <c r="C245" s="2">
        <v>2</v>
      </c>
      <c r="D245" s="2" t="s">
        <v>391</v>
      </c>
      <c r="E245" s="42" t="s">
        <v>503</v>
      </c>
      <c r="F245" s="42"/>
    </row>
    <row r="246" spans="1:6" x14ac:dyDescent="0.3">
      <c r="A246" s="42" t="s">
        <v>769</v>
      </c>
      <c r="B246" s="42" t="s">
        <v>770</v>
      </c>
      <c r="C246" s="2">
        <v>1</v>
      </c>
      <c r="D246" s="2" t="s">
        <v>391</v>
      </c>
      <c r="E246" s="42" t="s">
        <v>503</v>
      </c>
      <c r="F246" s="42"/>
    </row>
    <row r="247" spans="1:6" x14ac:dyDescent="0.3">
      <c r="A247" s="42" t="s">
        <v>771</v>
      </c>
      <c r="B247" s="42" t="s">
        <v>772</v>
      </c>
      <c r="C247" s="2">
        <v>1</v>
      </c>
      <c r="D247" s="2" t="s">
        <v>391</v>
      </c>
      <c r="E247" s="42" t="s">
        <v>503</v>
      </c>
      <c r="F247" s="42"/>
    </row>
    <row r="248" spans="1:6" x14ac:dyDescent="0.3">
      <c r="A248" s="42" t="s">
        <v>773</v>
      </c>
      <c r="B248" s="42" t="s">
        <v>774</v>
      </c>
      <c r="C248" s="2">
        <v>1</v>
      </c>
      <c r="D248" s="2" t="s">
        <v>391</v>
      </c>
      <c r="E248" s="42" t="s">
        <v>503</v>
      </c>
      <c r="F248" s="42"/>
    </row>
    <row r="249" spans="1:6" x14ac:dyDescent="0.3">
      <c r="A249" s="42" t="s">
        <v>775</v>
      </c>
      <c r="B249" s="42" t="s">
        <v>776</v>
      </c>
      <c r="C249" s="2">
        <v>1</v>
      </c>
      <c r="D249" s="2" t="s">
        <v>391</v>
      </c>
      <c r="E249" s="42" t="s">
        <v>503</v>
      </c>
      <c r="F249" s="42"/>
    </row>
    <row r="250" spans="1:6" x14ac:dyDescent="0.3">
      <c r="A250" s="42" t="s">
        <v>777</v>
      </c>
      <c r="B250" s="42" t="s">
        <v>778</v>
      </c>
      <c r="C250" s="2">
        <v>2</v>
      </c>
      <c r="D250" s="2" t="s">
        <v>391</v>
      </c>
      <c r="E250" s="42" t="s">
        <v>503</v>
      </c>
      <c r="F250" s="42"/>
    </row>
    <row r="251" spans="1:6" x14ac:dyDescent="0.3">
      <c r="A251" s="42" t="s">
        <v>779</v>
      </c>
      <c r="B251" s="42" t="s">
        <v>780</v>
      </c>
      <c r="C251" s="2">
        <v>2</v>
      </c>
      <c r="D251" s="2" t="s">
        <v>391</v>
      </c>
      <c r="E251" s="42" t="s">
        <v>503</v>
      </c>
      <c r="F251" s="42"/>
    </row>
    <row r="252" spans="1:6" x14ac:dyDescent="0.3">
      <c r="A252" s="42" t="s">
        <v>781</v>
      </c>
      <c r="B252" s="42" t="s">
        <v>782</v>
      </c>
      <c r="C252" s="2">
        <v>2</v>
      </c>
      <c r="D252" s="2" t="s">
        <v>391</v>
      </c>
      <c r="E252" s="42" t="s">
        <v>503</v>
      </c>
      <c r="F252" s="42"/>
    </row>
    <row r="253" spans="1:6" x14ac:dyDescent="0.3">
      <c r="A253" s="42" t="s">
        <v>783</v>
      </c>
      <c r="B253" s="42" t="s">
        <v>571</v>
      </c>
      <c r="C253" s="2">
        <v>1</v>
      </c>
      <c r="D253" s="2" t="s">
        <v>391</v>
      </c>
      <c r="E253" s="42" t="s">
        <v>503</v>
      </c>
      <c r="F253" s="42"/>
    </row>
    <row r="254" spans="1:6" x14ac:dyDescent="0.3">
      <c r="A254" s="42" t="s">
        <v>784</v>
      </c>
      <c r="B254" s="42" t="s">
        <v>785</v>
      </c>
      <c r="C254" s="2">
        <v>2</v>
      </c>
      <c r="D254" s="2" t="s">
        <v>391</v>
      </c>
      <c r="E254" s="42" t="s">
        <v>503</v>
      </c>
      <c r="F254" s="42"/>
    </row>
    <row r="255" spans="1:6" x14ac:dyDescent="0.3">
      <c r="A255" s="42" t="s">
        <v>786</v>
      </c>
      <c r="B255" s="42" t="s">
        <v>787</v>
      </c>
      <c r="C255" s="2">
        <v>2</v>
      </c>
      <c r="D255" s="2" t="s">
        <v>391</v>
      </c>
      <c r="E255" s="42" t="s">
        <v>503</v>
      </c>
      <c r="F255" s="42"/>
    </row>
    <row r="256" spans="1:6" x14ac:dyDescent="0.3">
      <c r="A256" s="42" t="s">
        <v>788</v>
      </c>
      <c r="B256" s="42" t="s">
        <v>615</v>
      </c>
      <c r="C256" s="2">
        <v>1</v>
      </c>
      <c r="D256" s="2" t="s">
        <v>391</v>
      </c>
      <c r="E256" s="42" t="s">
        <v>503</v>
      </c>
      <c r="F256" s="42"/>
    </row>
    <row r="257" spans="1:6" x14ac:dyDescent="0.3">
      <c r="A257" s="42" t="s">
        <v>789</v>
      </c>
      <c r="B257" s="42" t="s">
        <v>790</v>
      </c>
      <c r="C257" s="2">
        <v>2</v>
      </c>
      <c r="D257" s="2" t="s">
        <v>391</v>
      </c>
      <c r="E257" s="42" t="s">
        <v>503</v>
      </c>
      <c r="F257" s="42"/>
    </row>
    <row r="258" spans="1:6" x14ac:dyDescent="0.3">
      <c r="A258" s="42" t="s">
        <v>791</v>
      </c>
      <c r="B258" s="42" t="s">
        <v>787</v>
      </c>
      <c r="C258" s="2">
        <v>2</v>
      </c>
      <c r="D258" s="2" t="s">
        <v>391</v>
      </c>
      <c r="E258" s="42" t="s">
        <v>503</v>
      </c>
      <c r="F258" s="42"/>
    </row>
    <row r="259" spans="1:6" x14ac:dyDescent="0.3">
      <c r="A259" s="42" t="s">
        <v>792</v>
      </c>
      <c r="B259" s="42" t="s">
        <v>615</v>
      </c>
      <c r="C259" s="2">
        <v>1</v>
      </c>
      <c r="D259" s="2" t="s">
        <v>391</v>
      </c>
      <c r="E259" s="42" t="s">
        <v>503</v>
      </c>
      <c r="F259" s="42"/>
    </row>
    <row r="260" spans="1:6" x14ac:dyDescent="0.3">
      <c r="A260" s="42" t="s">
        <v>793</v>
      </c>
      <c r="B260" s="42" t="s">
        <v>780</v>
      </c>
      <c r="C260" s="2">
        <v>1</v>
      </c>
      <c r="D260" s="2" t="s">
        <v>391</v>
      </c>
      <c r="E260" s="42" t="s">
        <v>503</v>
      </c>
      <c r="F260" s="42"/>
    </row>
    <row r="261" spans="1:6" x14ac:dyDescent="0.3">
      <c r="A261" s="42" t="s">
        <v>794</v>
      </c>
      <c r="B261" s="42" t="s">
        <v>547</v>
      </c>
      <c r="C261" s="2">
        <v>1</v>
      </c>
      <c r="D261" s="2" t="s">
        <v>391</v>
      </c>
      <c r="E261" s="42" t="s">
        <v>503</v>
      </c>
      <c r="F261" s="42"/>
    </row>
    <row r="262" spans="1:6" x14ac:dyDescent="0.3">
      <c r="A262" s="42" t="s">
        <v>795</v>
      </c>
      <c r="B262" s="42" t="s">
        <v>796</v>
      </c>
      <c r="C262" s="2">
        <v>1</v>
      </c>
      <c r="D262" s="2" t="s">
        <v>391</v>
      </c>
      <c r="E262" s="42" t="s">
        <v>503</v>
      </c>
      <c r="F262" s="42"/>
    </row>
    <row r="263" spans="1:6" x14ac:dyDescent="0.3">
      <c r="A263" s="42" t="s">
        <v>797</v>
      </c>
      <c r="B263" s="42" t="s">
        <v>613</v>
      </c>
      <c r="C263" s="2">
        <v>5</v>
      </c>
      <c r="D263" s="2" t="s">
        <v>391</v>
      </c>
      <c r="E263" s="42" t="s">
        <v>503</v>
      </c>
      <c r="F263" s="42"/>
    </row>
    <row r="264" spans="1:6" x14ac:dyDescent="0.3">
      <c r="A264" s="42" t="s">
        <v>798</v>
      </c>
      <c r="B264" s="42" t="s">
        <v>799</v>
      </c>
      <c r="C264" s="2">
        <v>1</v>
      </c>
      <c r="D264" s="2" t="s">
        <v>391</v>
      </c>
      <c r="E264" s="42" t="s">
        <v>503</v>
      </c>
      <c r="F264" s="42"/>
    </row>
    <row r="265" spans="1:6" x14ac:dyDescent="0.3">
      <c r="A265" s="42" t="s">
        <v>800</v>
      </c>
      <c r="B265" s="42" t="s">
        <v>801</v>
      </c>
      <c r="C265" s="2">
        <v>1</v>
      </c>
      <c r="D265" s="2" t="s">
        <v>391</v>
      </c>
      <c r="E265" s="42" t="s">
        <v>503</v>
      </c>
      <c r="F265" s="42"/>
    </row>
    <row r="266" spans="1:6" x14ac:dyDescent="0.3">
      <c r="A266" s="42" t="s">
        <v>802</v>
      </c>
      <c r="B266" s="42" t="s">
        <v>803</v>
      </c>
      <c r="C266" s="2">
        <v>1</v>
      </c>
      <c r="D266" s="2" t="s">
        <v>391</v>
      </c>
      <c r="E266" s="42" t="s">
        <v>503</v>
      </c>
      <c r="F266" s="42"/>
    </row>
    <row r="267" spans="1:6" x14ac:dyDescent="0.3">
      <c r="A267" s="42" t="s">
        <v>804</v>
      </c>
      <c r="B267" s="42" t="s">
        <v>805</v>
      </c>
      <c r="C267" s="2">
        <v>1</v>
      </c>
      <c r="D267" s="2" t="s">
        <v>391</v>
      </c>
      <c r="E267" s="42" t="s">
        <v>503</v>
      </c>
      <c r="F267" s="42"/>
    </row>
    <row r="268" spans="1:6" x14ac:dyDescent="0.3">
      <c r="A268" s="42" t="s">
        <v>806</v>
      </c>
      <c r="B268" s="42" t="s">
        <v>787</v>
      </c>
      <c r="C268" s="2">
        <v>2</v>
      </c>
      <c r="D268" s="2" t="s">
        <v>391</v>
      </c>
      <c r="E268" s="42" t="s">
        <v>503</v>
      </c>
      <c r="F268" s="42"/>
    </row>
    <row r="269" spans="1:6" x14ac:dyDescent="0.3">
      <c r="A269" s="42" t="s">
        <v>807</v>
      </c>
      <c r="B269" s="42" t="s">
        <v>615</v>
      </c>
      <c r="C269" s="2">
        <v>1</v>
      </c>
      <c r="D269" s="2" t="s">
        <v>391</v>
      </c>
      <c r="E269" s="42" t="s">
        <v>503</v>
      </c>
      <c r="F269" s="42"/>
    </row>
    <row r="270" spans="1:6" x14ac:dyDescent="0.3">
      <c r="A270" s="42" t="s">
        <v>808</v>
      </c>
      <c r="B270" s="42" t="s">
        <v>787</v>
      </c>
      <c r="C270" s="2">
        <v>1</v>
      </c>
      <c r="D270" s="2" t="s">
        <v>391</v>
      </c>
      <c r="E270" s="42" t="s">
        <v>503</v>
      </c>
      <c r="F270" s="42"/>
    </row>
    <row r="271" spans="1:6" x14ac:dyDescent="0.3">
      <c r="A271" s="42" t="s">
        <v>809</v>
      </c>
      <c r="B271" s="42" t="s">
        <v>787</v>
      </c>
      <c r="C271" s="2">
        <v>2</v>
      </c>
      <c r="D271" s="2" t="s">
        <v>391</v>
      </c>
      <c r="E271" s="42" t="s">
        <v>503</v>
      </c>
      <c r="F271" s="42"/>
    </row>
    <row r="272" spans="1:6" x14ac:dyDescent="0.3">
      <c r="A272" s="42" t="s">
        <v>810</v>
      </c>
      <c r="B272" s="42" t="s">
        <v>615</v>
      </c>
      <c r="C272" s="2">
        <v>1</v>
      </c>
      <c r="D272" s="2" t="s">
        <v>391</v>
      </c>
      <c r="E272" s="42" t="s">
        <v>503</v>
      </c>
      <c r="F272" s="42"/>
    </row>
    <row r="273" spans="1:6" x14ac:dyDescent="0.3">
      <c r="A273" s="42" t="s">
        <v>811</v>
      </c>
      <c r="B273" s="42" t="s">
        <v>787</v>
      </c>
      <c r="C273" s="2">
        <v>2</v>
      </c>
      <c r="D273" s="2" t="s">
        <v>391</v>
      </c>
      <c r="E273" s="42" t="s">
        <v>503</v>
      </c>
      <c r="F273" s="42"/>
    </row>
    <row r="274" spans="1:6" x14ac:dyDescent="0.3">
      <c r="A274" s="42" t="s">
        <v>812</v>
      </c>
      <c r="B274" s="42" t="s">
        <v>785</v>
      </c>
      <c r="C274" s="2">
        <v>2</v>
      </c>
      <c r="D274" s="2" t="s">
        <v>391</v>
      </c>
      <c r="E274" s="42" t="s">
        <v>503</v>
      </c>
      <c r="F274" s="42"/>
    </row>
    <row r="275" spans="1:6" x14ac:dyDescent="0.3">
      <c r="A275" s="42" t="s">
        <v>813</v>
      </c>
      <c r="B275" s="42" t="s">
        <v>615</v>
      </c>
      <c r="C275" s="2">
        <v>1</v>
      </c>
      <c r="D275" s="2" t="s">
        <v>391</v>
      </c>
      <c r="E275" s="42" t="s">
        <v>503</v>
      </c>
      <c r="F275" s="42"/>
    </row>
    <row r="276" spans="1:6" x14ac:dyDescent="0.3">
      <c r="A276" s="42" t="s">
        <v>814</v>
      </c>
      <c r="B276" s="42" t="s">
        <v>787</v>
      </c>
      <c r="C276" s="2">
        <v>1</v>
      </c>
      <c r="D276" s="2" t="s">
        <v>391</v>
      </c>
      <c r="E276" s="42" t="s">
        <v>503</v>
      </c>
      <c r="F276" s="42"/>
    </row>
    <row r="277" spans="1:6" x14ac:dyDescent="0.3">
      <c r="A277" s="42" t="s">
        <v>815</v>
      </c>
      <c r="B277" s="42" t="s">
        <v>615</v>
      </c>
      <c r="C277" s="2">
        <v>1</v>
      </c>
      <c r="D277" s="2" t="s">
        <v>391</v>
      </c>
      <c r="E277" s="42" t="s">
        <v>503</v>
      </c>
      <c r="F277" s="42"/>
    </row>
    <row r="278" spans="1:6" x14ac:dyDescent="0.3">
      <c r="A278" s="42" t="s">
        <v>816</v>
      </c>
      <c r="B278" s="42" t="s">
        <v>787</v>
      </c>
      <c r="C278" s="2">
        <v>1</v>
      </c>
      <c r="D278" s="2" t="s">
        <v>391</v>
      </c>
      <c r="E278" s="42" t="s">
        <v>503</v>
      </c>
      <c r="F278" s="42"/>
    </row>
    <row r="279" spans="1:6" x14ac:dyDescent="0.3">
      <c r="A279" s="42" t="s">
        <v>817</v>
      </c>
      <c r="B279" s="42" t="s">
        <v>818</v>
      </c>
      <c r="C279" s="2">
        <v>1</v>
      </c>
      <c r="D279" s="2" t="s">
        <v>391</v>
      </c>
      <c r="E279" s="42" t="s">
        <v>503</v>
      </c>
      <c r="F279" s="42"/>
    </row>
    <row r="280" spans="1:6" x14ac:dyDescent="0.3">
      <c r="A280" s="42"/>
      <c r="B280" s="42"/>
      <c r="C280" s="2"/>
      <c r="D280" s="2"/>
      <c r="E280" s="42"/>
      <c r="F280" s="42"/>
    </row>
    <row r="281" spans="1:6" x14ac:dyDescent="0.3">
      <c r="A281" s="42" t="s">
        <v>819</v>
      </c>
      <c r="B281" s="42"/>
      <c r="C281" s="2"/>
      <c r="D281" s="2"/>
      <c r="E281" s="42"/>
      <c r="F281" s="42"/>
    </row>
    <row r="282" spans="1:6" x14ac:dyDescent="0.3">
      <c r="A282" s="42" t="s">
        <v>820</v>
      </c>
      <c r="B282" s="42" t="s">
        <v>821</v>
      </c>
      <c r="C282" s="2">
        <v>1</v>
      </c>
      <c r="D282" s="2" t="s">
        <v>391</v>
      </c>
      <c r="E282" s="42" t="s">
        <v>503</v>
      </c>
      <c r="F282" s="42"/>
    </row>
    <row r="283" spans="1:6" x14ac:dyDescent="0.3">
      <c r="A283" s="42" t="s">
        <v>822</v>
      </c>
      <c r="B283" s="42" t="s">
        <v>823</v>
      </c>
      <c r="C283" s="2">
        <v>1</v>
      </c>
      <c r="D283" s="2" t="s">
        <v>391</v>
      </c>
      <c r="E283" s="42" t="s">
        <v>503</v>
      </c>
      <c r="F283" s="42"/>
    </row>
    <row r="284" spans="1:6" x14ac:dyDescent="0.3">
      <c r="A284" s="42" t="s">
        <v>824</v>
      </c>
      <c r="B284" s="42" t="s">
        <v>821</v>
      </c>
      <c r="C284" s="2">
        <v>1</v>
      </c>
      <c r="D284" s="2" t="s">
        <v>391</v>
      </c>
      <c r="E284" s="42" t="s">
        <v>503</v>
      </c>
      <c r="F284" s="42"/>
    </row>
    <row r="285" spans="1:6" x14ac:dyDescent="0.3">
      <c r="A285" s="42" t="s">
        <v>825</v>
      </c>
      <c r="B285" s="42" t="s">
        <v>826</v>
      </c>
      <c r="C285" s="2">
        <v>1</v>
      </c>
      <c r="D285" s="2" t="s">
        <v>391</v>
      </c>
      <c r="E285" s="42" t="s">
        <v>503</v>
      </c>
      <c r="F285" s="42"/>
    </row>
    <row r="286" spans="1:6" x14ac:dyDescent="0.3">
      <c r="A286" s="42" t="s">
        <v>827</v>
      </c>
      <c r="B286" s="42" t="s">
        <v>828</v>
      </c>
      <c r="C286" s="2">
        <v>1</v>
      </c>
      <c r="D286" s="2" t="s">
        <v>391</v>
      </c>
      <c r="E286" s="42" t="s">
        <v>829</v>
      </c>
      <c r="F286" s="42"/>
    </row>
    <row r="287" spans="1:6" x14ac:dyDescent="0.3">
      <c r="A287" s="42"/>
      <c r="B287" s="42"/>
      <c r="C287" s="2"/>
      <c r="D287" s="2"/>
      <c r="E287" s="42"/>
      <c r="F287" s="42"/>
    </row>
    <row r="288" spans="1:6" x14ac:dyDescent="0.3">
      <c r="A288" s="46" t="s">
        <v>842</v>
      </c>
      <c r="B288" s="42"/>
      <c r="C288" s="2" t="s">
        <v>849</v>
      </c>
      <c r="D288" s="2" t="s">
        <v>848</v>
      </c>
      <c r="E288" s="42"/>
      <c r="F288" s="42"/>
    </row>
    <row r="289" spans="1:6" x14ac:dyDescent="0.3">
      <c r="A289" s="42" t="s">
        <v>830</v>
      </c>
      <c r="B289" s="42" t="s">
        <v>947</v>
      </c>
      <c r="C289" s="2">
        <v>100</v>
      </c>
      <c r="D289" s="2">
        <v>80</v>
      </c>
      <c r="E289" s="42" t="s">
        <v>843</v>
      </c>
      <c r="F289" s="42"/>
    </row>
    <row r="290" spans="1:6" x14ac:dyDescent="0.3">
      <c r="A290" s="42" t="s">
        <v>831</v>
      </c>
      <c r="B290" s="42" t="s">
        <v>947</v>
      </c>
      <c r="C290" s="2">
        <v>100</v>
      </c>
      <c r="D290" s="2">
        <v>80</v>
      </c>
      <c r="E290" s="42" t="s">
        <v>843</v>
      </c>
      <c r="F290" s="42"/>
    </row>
    <row r="291" spans="1:6" x14ac:dyDescent="0.3">
      <c r="A291" s="42" t="s">
        <v>832</v>
      </c>
      <c r="B291" s="42" t="s">
        <v>948</v>
      </c>
      <c r="C291" s="2">
        <v>30</v>
      </c>
      <c r="D291" s="2"/>
      <c r="E291" s="42" t="s">
        <v>949</v>
      </c>
      <c r="F291" s="42"/>
    </row>
    <row r="292" spans="1:6" x14ac:dyDescent="0.3">
      <c r="A292" s="42" t="s">
        <v>851</v>
      </c>
      <c r="B292" s="42" t="s">
        <v>947</v>
      </c>
      <c r="C292" s="2">
        <v>100</v>
      </c>
      <c r="D292" s="2">
        <v>80</v>
      </c>
      <c r="E292" s="42" t="s">
        <v>843</v>
      </c>
      <c r="F292" s="42"/>
    </row>
    <row r="293" spans="1:6" x14ac:dyDescent="0.3">
      <c r="A293" s="42" t="s">
        <v>850</v>
      </c>
      <c r="B293" s="42" t="s">
        <v>950</v>
      </c>
      <c r="C293" s="2">
        <v>1000</v>
      </c>
      <c r="D293" s="2">
        <v>200</v>
      </c>
      <c r="E293" s="42" t="s">
        <v>843</v>
      </c>
      <c r="F293" s="42"/>
    </row>
    <row r="294" spans="1:6" x14ac:dyDescent="0.3">
      <c r="A294" s="42" t="s">
        <v>833</v>
      </c>
      <c r="B294" s="42" t="s">
        <v>951</v>
      </c>
      <c r="C294" s="2">
        <v>60</v>
      </c>
      <c r="D294" s="2">
        <v>80</v>
      </c>
      <c r="E294" s="42" t="s">
        <v>843</v>
      </c>
      <c r="F294" s="42"/>
    </row>
    <row r="295" spans="1:6" x14ac:dyDescent="0.3">
      <c r="A295" s="42" t="s">
        <v>834</v>
      </c>
      <c r="B295" s="42" t="s">
        <v>952</v>
      </c>
      <c r="C295" s="2" t="s">
        <v>835</v>
      </c>
      <c r="D295" s="2">
        <v>20</v>
      </c>
      <c r="E295" s="42" t="s">
        <v>843</v>
      </c>
      <c r="F295" s="42"/>
    </row>
    <row r="296" spans="1:6" x14ac:dyDescent="0.3">
      <c r="A296" s="42" t="s">
        <v>836</v>
      </c>
      <c r="B296" s="42" t="s">
        <v>947</v>
      </c>
      <c r="C296" s="2">
        <v>100</v>
      </c>
      <c r="D296" s="2">
        <v>80</v>
      </c>
      <c r="E296" s="42" t="s">
        <v>843</v>
      </c>
      <c r="F296" s="42"/>
    </row>
    <row r="297" spans="1:6" x14ac:dyDescent="0.3">
      <c r="A297" s="42" t="s">
        <v>837</v>
      </c>
      <c r="B297" s="42" t="s">
        <v>947</v>
      </c>
      <c r="C297" s="2">
        <v>100</v>
      </c>
      <c r="D297" s="2">
        <v>80</v>
      </c>
      <c r="E297" s="42" t="s">
        <v>843</v>
      </c>
      <c r="F297" s="42"/>
    </row>
    <row r="298" spans="1:6" x14ac:dyDescent="0.3">
      <c r="A298" s="42" t="s">
        <v>838</v>
      </c>
      <c r="B298" s="42" t="s">
        <v>953</v>
      </c>
      <c r="C298" s="2">
        <v>1200</v>
      </c>
      <c r="D298" s="2">
        <v>250</v>
      </c>
      <c r="E298" s="42" t="s">
        <v>843</v>
      </c>
      <c r="F298" s="42"/>
    </row>
    <row r="299" spans="1:6" x14ac:dyDescent="0.3">
      <c r="A299" s="42" t="s">
        <v>839</v>
      </c>
      <c r="B299" s="42" t="s">
        <v>954</v>
      </c>
      <c r="C299" s="2">
        <v>3800</v>
      </c>
      <c r="D299" s="2">
        <v>200</v>
      </c>
      <c r="E299" s="42" t="s">
        <v>843</v>
      </c>
      <c r="F299" s="42"/>
    </row>
    <row r="300" spans="1:6" x14ac:dyDescent="0.3">
      <c r="A300" s="42" t="s">
        <v>840</v>
      </c>
      <c r="B300" s="42" t="s">
        <v>955</v>
      </c>
      <c r="C300" s="2">
        <v>540</v>
      </c>
      <c r="D300" s="2">
        <v>200</v>
      </c>
      <c r="E300" s="42" t="s">
        <v>843</v>
      </c>
      <c r="F300" s="42"/>
    </row>
    <row r="301" spans="1:6" x14ac:dyDescent="0.3">
      <c r="A301" s="42" t="s">
        <v>841</v>
      </c>
      <c r="B301" s="42" t="s">
        <v>956</v>
      </c>
      <c r="C301" s="2">
        <v>480</v>
      </c>
      <c r="D301" s="2">
        <v>150</v>
      </c>
      <c r="E301" s="42" t="s">
        <v>843</v>
      </c>
      <c r="F301" s="42"/>
    </row>
    <row r="302" spans="1:6" x14ac:dyDescent="0.3">
      <c r="A302" s="42"/>
      <c r="B302" s="42"/>
      <c r="C302" s="2"/>
      <c r="D302" s="2"/>
      <c r="E302" s="42"/>
      <c r="F302" s="42"/>
    </row>
    <row r="303" spans="1:6" ht="83.4" customHeight="1" x14ac:dyDescent="0.3">
      <c r="A303" s="36" t="s">
        <v>846</v>
      </c>
      <c r="B303" s="6" t="s">
        <v>844</v>
      </c>
      <c r="C303" s="3" t="s">
        <v>847</v>
      </c>
      <c r="D303" s="3">
        <v>400</v>
      </c>
      <c r="E303" s="6" t="s">
        <v>845</v>
      </c>
      <c r="F303" s="42"/>
    </row>
    <row r="304" spans="1:6" x14ac:dyDescent="0.3">
      <c r="A304" s="42"/>
      <c r="B304" s="42"/>
      <c r="C304" s="2"/>
      <c r="D304" s="2"/>
      <c r="E304" s="42"/>
      <c r="F304" s="42"/>
    </row>
    <row r="305" spans="1:6" ht="86.4" x14ac:dyDescent="0.3">
      <c r="A305" s="36" t="s">
        <v>852</v>
      </c>
      <c r="B305" s="6" t="s">
        <v>957</v>
      </c>
      <c r="C305" s="3">
        <v>26000</v>
      </c>
      <c r="D305" s="3">
        <v>300</v>
      </c>
      <c r="E305" s="6" t="s">
        <v>853</v>
      </c>
      <c r="F305" s="42"/>
    </row>
    <row r="306" spans="1:6" ht="19.2" customHeight="1" x14ac:dyDescent="0.3">
      <c r="A306" s="42" t="s">
        <v>958</v>
      </c>
      <c r="B306" s="42" t="s">
        <v>968</v>
      </c>
      <c r="C306" s="2" t="s">
        <v>1</v>
      </c>
      <c r="D306" s="2">
        <v>1</v>
      </c>
      <c r="E306" s="42"/>
      <c r="F306" s="42"/>
    </row>
  </sheetData>
  <pageMargins left="0.7" right="0.7" top="0.75" bottom="0.75" header="0.3" footer="0.3"/>
  <pageSetup paperSize="9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C24" sqref="C24"/>
    </sheetView>
  </sheetViews>
  <sheetFormatPr defaultRowHeight="14.4" x14ac:dyDescent="0.3"/>
  <cols>
    <col min="2" max="2" width="23.33203125" bestFit="1" customWidth="1"/>
    <col min="3" max="3" width="13.109375" customWidth="1"/>
    <col min="4" max="4" width="10.109375" bestFit="1" customWidth="1"/>
  </cols>
  <sheetData>
    <row r="1" spans="1:6" x14ac:dyDescent="0.3">
      <c r="A1" s="85" t="s">
        <v>334</v>
      </c>
      <c r="B1" s="85"/>
      <c r="C1" s="85"/>
      <c r="D1" s="85"/>
      <c r="E1" s="85"/>
      <c r="F1" s="85"/>
    </row>
    <row r="2" spans="1:6" x14ac:dyDescent="0.3">
      <c r="A2" s="16" t="s">
        <v>2</v>
      </c>
      <c r="B2" s="16" t="s">
        <v>184</v>
      </c>
      <c r="C2" s="16" t="s">
        <v>185</v>
      </c>
      <c r="D2" s="16" t="s">
        <v>186</v>
      </c>
      <c r="E2" s="16" t="s">
        <v>187</v>
      </c>
      <c r="F2" s="16" t="s">
        <v>188</v>
      </c>
    </row>
    <row r="3" spans="1:6" ht="43.2" x14ac:dyDescent="0.3">
      <c r="A3" s="8" t="s">
        <v>38</v>
      </c>
      <c r="B3" s="6" t="s">
        <v>335</v>
      </c>
      <c r="C3" s="19" t="s">
        <v>336</v>
      </c>
      <c r="D3" s="3" t="s">
        <v>196</v>
      </c>
      <c r="E3" s="3" t="s">
        <v>0</v>
      </c>
      <c r="F3" s="3">
        <v>1</v>
      </c>
    </row>
    <row r="4" spans="1:6" x14ac:dyDescent="0.3">
      <c r="A4" s="8" t="s">
        <v>39</v>
      </c>
      <c r="B4" s="4" t="s">
        <v>337</v>
      </c>
      <c r="C4" s="3" t="s">
        <v>338</v>
      </c>
      <c r="D4" s="3"/>
      <c r="E4" s="3" t="s">
        <v>0</v>
      </c>
      <c r="F4" s="3">
        <f>3+2*4</f>
        <v>11</v>
      </c>
    </row>
    <row r="5" spans="1:6" x14ac:dyDescent="0.3">
      <c r="A5" s="8" t="s">
        <v>40</v>
      </c>
      <c r="B5" s="14" t="s">
        <v>339</v>
      </c>
      <c r="C5" s="3" t="s">
        <v>340</v>
      </c>
      <c r="D5" s="3"/>
      <c r="E5" s="3" t="s">
        <v>0</v>
      </c>
      <c r="F5" s="3">
        <v>2</v>
      </c>
    </row>
    <row r="6" spans="1:6" ht="28.8" x14ac:dyDescent="0.3">
      <c r="A6" s="8" t="s">
        <v>41</v>
      </c>
      <c r="B6" s="4" t="s">
        <v>341</v>
      </c>
      <c r="C6" s="3" t="s">
        <v>3</v>
      </c>
      <c r="D6" s="2"/>
      <c r="E6" s="2" t="s">
        <v>0</v>
      </c>
      <c r="F6" s="2">
        <v>1</v>
      </c>
    </row>
    <row r="7" spans="1:6" x14ac:dyDescent="0.3">
      <c r="A7" s="8" t="s">
        <v>42</v>
      </c>
      <c r="B7" s="4" t="s">
        <v>4</v>
      </c>
      <c r="C7" s="3" t="s">
        <v>342</v>
      </c>
      <c r="D7" s="2"/>
      <c r="E7" s="2" t="s">
        <v>0</v>
      </c>
      <c r="F7" s="2">
        <v>1</v>
      </c>
    </row>
    <row r="8" spans="1:6" x14ac:dyDescent="0.3">
      <c r="A8" s="8" t="s">
        <v>43</v>
      </c>
      <c r="B8" s="4" t="s">
        <v>5</v>
      </c>
      <c r="C8" s="3" t="s">
        <v>343</v>
      </c>
      <c r="D8" s="2"/>
      <c r="E8" s="2" t="s">
        <v>0</v>
      </c>
      <c r="F8" s="2">
        <v>1</v>
      </c>
    </row>
    <row r="9" spans="1:6" ht="30" x14ac:dyDescent="0.25">
      <c r="A9" s="8" t="s">
        <v>44</v>
      </c>
      <c r="B9" s="4" t="s">
        <v>344</v>
      </c>
      <c r="C9" s="3" t="s">
        <v>342</v>
      </c>
      <c r="D9" s="2"/>
      <c r="E9" s="2" t="s">
        <v>19</v>
      </c>
      <c r="F9" s="2">
        <v>23</v>
      </c>
    </row>
    <row r="10" spans="1:6" ht="30" x14ac:dyDescent="0.25">
      <c r="A10" s="8" t="s">
        <v>45</v>
      </c>
      <c r="B10" s="4" t="s">
        <v>344</v>
      </c>
      <c r="C10" s="3" t="s">
        <v>345</v>
      </c>
      <c r="D10" s="2"/>
      <c r="E10" s="2" t="s">
        <v>19</v>
      </c>
      <c r="F10" s="2">
        <f>13+3+3+2+15+1+3.5+2.3+2.3+0.7</f>
        <v>45.8</v>
      </c>
    </row>
    <row r="11" spans="1:6" ht="30" x14ac:dyDescent="0.25">
      <c r="A11" s="8" t="s">
        <v>46</v>
      </c>
      <c r="B11" s="4" t="s">
        <v>344</v>
      </c>
      <c r="C11" s="3" t="s">
        <v>346</v>
      </c>
      <c r="D11" s="2"/>
      <c r="E11" s="2" t="s">
        <v>19</v>
      </c>
      <c r="F11" s="2">
        <f>4.3+2+5.5+2+14+2+9.5+2+14+2+16+2.5+18+2</f>
        <v>95.8</v>
      </c>
    </row>
    <row r="12" spans="1:6" ht="30" x14ac:dyDescent="0.25">
      <c r="A12" s="8" t="s">
        <v>47</v>
      </c>
      <c r="B12" s="4" t="s">
        <v>344</v>
      </c>
      <c r="C12" s="3" t="s">
        <v>347</v>
      </c>
      <c r="D12" s="2"/>
      <c r="E12" s="2" t="s">
        <v>19</v>
      </c>
      <c r="F12" s="2">
        <v>4</v>
      </c>
    </row>
    <row r="13" spans="1:6" ht="15" x14ac:dyDescent="0.25">
      <c r="A13" s="8" t="s">
        <v>48</v>
      </c>
      <c r="B13" s="4" t="s">
        <v>348</v>
      </c>
      <c r="C13" s="2" t="s">
        <v>191</v>
      </c>
      <c r="D13" s="2" t="s">
        <v>192</v>
      </c>
      <c r="E13" s="2" t="s">
        <v>19</v>
      </c>
      <c r="F13" s="2">
        <f>23+21-2</f>
        <v>42</v>
      </c>
    </row>
  </sheetData>
  <mergeCells count="1">
    <mergeCell ref="A1:F1"/>
  </mergeCell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C6" sqref="C6"/>
    </sheetView>
  </sheetViews>
  <sheetFormatPr defaultColWidth="9.109375" defaultRowHeight="14.4" x14ac:dyDescent="0.3"/>
  <cols>
    <col min="1" max="1" width="7.44140625" style="51" customWidth="1"/>
    <col min="2" max="2" width="19" style="51" customWidth="1"/>
    <col min="3" max="3" width="15" style="74" customWidth="1"/>
    <col min="4" max="4" width="13.5546875" style="51" customWidth="1"/>
    <col min="5" max="16384" width="9.109375" style="51"/>
  </cols>
  <sheetData>
    <row r="1" spans="1:6" x14ac:dyDescent="0.3">
      <c r="A1" s="91" t="s">
        <v>909</v>
      </c>
      <c r="B1" s="91"/>
      <c r="C1" s="91"/>
      <c r="D1" s="91"/>
      <c r="E1" s="91"/>
      <c r="F1" s="91"/>
    </row>
    <row r="2" spans="1:6" x14ac:dyDescent="0.3">
      <c r="A2" s="52" t="s">
        <v>2</v>
      </c>
      <c r="B2" s="52" t="s">
        <v>184</v>
      </c>
      <c r="C2" s="55" t="s">
        <v>185</v>
      </c>
      <c r="D2" s="52" t="s">
        <v>186</v>
      </c>
      <c r="E2" s="52" t="s">
        <v>187</v>
      </c>
      <c r="F2" s="52" t="s">
        <v>188</v>
      </c>
    </row>
    <row r="3" spans="1:6" ht="30" x14ac:dyDescent="0.25">
      <c r="A3" s="49" t="s">
        <v>910</v>
      </c>
      <c r="B3" s="56" t="s">
        <v>914</v>
      </c>
      <c r="C3" s="47" t="s">
        <v>857</v>
      </c>
      <c r="D3" s="49" t="s">
        <v>854</v>
      </c>
      <c r="E3" s="49" t="s">
        <v>0</v>
      </c>
      <c r="F3" s="47">
        <v>18</v>
      </c>
    </row>
    <row r="4" spans="1:6" ht="30" x14ac:dyDescent="0.25">
      <c r="A4" s="49" t="s">
        <v>899</v>
      </c>
      <c r="B4" s="56" t="s">
        <v>914</v>
      </c>
      <c r="C4" s="47" t="s">
        <v>858</v>
      </c>
      <c r="D4" s="49" t="s">
        <v>854</v>
      </c>
      <c r="E4" s="49" t="s">
        <v>0</v>
      </c>
      <c r="F4" s="47">
        <v>18</v>
      </c>
    </row>
    <row r="5" spans="1:6" ht="30" x14ac:dyDescent="0.25">
      <c r="A5" s="49" t="s">
        <v>911</v>
      </c>
      <c r="B5" s="56" t="s">
        <v>914</v>
      </c>
      <c r="C5" s="47" t="s">
        <v>859</v>
      </c>
      <c r="D5" s="49" t="s">
        <v>854</v>
      </c>
      <c r="E5" s="49" t="s">
        <v>0</v>
      </c>
      <c r="F5" s="47">
        <v>7</v>
      </c>
    </row>
    <row r="6" spans="1:6" ht="30" x14ac:dyDescent="0.25">
      <c r="A6" s="57" t="s">
        <v>912</v>
      </c>
      <c r="B6" s="58" t="s">
        <v>914</v>
      </c>
      <c r="C6" s="59" t="s">
        <v>860</v>
      </c>
      <c r="D6" s="57" t="s">
        <v>854</v>
      </c>
      <c r="E6" s="49" t="s">
        <v>0</v>
      </c>
      <c r="F6" s="59">
        <v>5</v>
      </c>
    </row>
    <row r="7" spans="1:6" ht="45" x14ac:dyDescent="0.25">
      <c r="A7" s="57" t="s">
        <v>923</v>
      </c>
      <c r="B7" s="60" t="s">
        <v>918</v>
      </c>
      <c r="C7" s="47" t="s">
        <v>861</v>
      </c>
      <c r="D7" s="47" t="s">
        <v>854</v>
      </c>
      <c r="E7" s="47" t="s">
        <v>0</v>
      </c>
      <c r="F7" s="61">
        <v>48</v>
      </c>
    </row>
    <row r="8" spans="1:6" ht="30" x14ac:dyDescent="0.25">
      <c r="A8" s="57" t="s">
        <v>924</v>
      </c>
      <c r="B8" s="62" t="s">
        <v>919</v>
      </c>
      <c r="C8" s="47" t="s">
        <v>862</v>
      </c>
      <c r="D8" s="47" t="s">
        <v>854</v>
      </c>
      <c r="E8" s="47" t="s">
        <v>0</v>
      </c>
      <c r="F8" s="47">
        <v>48</v>
      </c>
    </row>
    <row r="9" spans="1:6" ht="30" x14ac:dyDescent="0.25">
      <c r="A9" s="57" t="s">
        <v>925</v>
      </c>
      <c r="B9" s="62" t="s">
        <v>920</v>
      </c>
      <c r="C9" s="47" t="s">
        <v>863</v>
      </c>
      <c r="D9" s="47" t="s">
        <v>854</v>
      </c>
      <c r="E9" s="47" t="s">
        <v>0</v>
      </c>
      <c r="F9" s="47">
        <v>48</v>
      </c>
    </row>
    <row r="10" spans="1:6" x14ac:dyDescent="0.3">
      <c r="A10" s="57" t="s">
        <v>926</v>
      </c>
      <c r="B10" s="49" t="s">
        <v>921</v>
      </c>
      <c r="C10" s="47" t="s">
        <v>864</v>
      </c>
      <c r="D10" s="47" t="s">
        <v>854</v>
      </c>
      <c r="E10" s="47" t="s">
        <v>0</v>
      </c>
      <c r="F10" s="47">
        <v>48</v>
      </c>
    </row>
    <row r="11" spans="1:6" ht="30.75" thickBot="1" x14ac:dyDescent="0.3">
      <c r="A11" s="63" t="s">
        <v>917</v>
      </c>
      <c r="B11" s="64" t="s">
        <v>922</v>
      </c>
      <c r="C11" s="65" t="s">
        <v>865</v>
      </c>
      <c r="D11" s="65" t="s">
        <v>854</v>
      </c>
      <c r="E11" s="65" t="s">
        <v>0</v>
      </c>
      <c r="F11" s="65">
        <v>96</v>
      </c>
    </row>
    <row r="12" spans="1:6" ht="30" x14ac:dyDescent="0.25">
      <c r="A12" s="66" t="s">
        <v>927</v>
      </c>
      <c r="B12" s="67" t="s">
        <v>914</v>
      </c>
      <c r="C12" s="68" t="s">
        <v>866</v>
      </c>
      <c r="D12" s="66" t="s">
        <v>854</v>
      </c>
      <c r="E12" s="66" t="s">
        <v>0</v>
      </c>
      <c r="F12" s="68">
        <v>1</v>
      </c>
    </row>
    <row r="13" spans="1:6" ht="30" x14ac:dyDescent="0.25">
      <c r="A13" s="49" t="s">
        <v>928</v>
      </c>
      <c r="B13" s="56" t="s">
        <v>914</v>
      </c>
      <c r="C13" s="47" t="s">
        <v>867</v>
      </c>
      <c r="D13" s="49" t="s">
        <v>854</v>
      </c>
      <c r="E13" s="49" t="s">
        <v>0</v>
      </c>
      <c r="F13" s="47">
        <v>10</v>
      </c>
    </row>
    <row r="14" spans="1:6" ht="45" x14ac:dyDescent="0.25">
      <c r="A14" s="49" t="s">
        <v>929</v>
      </c>
      <c r="B14" s="60" t="s">
        <v>918</v>
      </c>
      <c r="C14" s="47" t="s">
        <v>868</v>
      </c>
      <c r="D14" s="47" t="s">
        <v>854</v>
      </c>
      <c r="E14" s="47" t="s">
        <v>0</v>
      </c>
      <c r="F14" s="47">
        <v>11</v>
      </c>
    </row>
    <row r="15" spans="1:6" ht="30" x14ac:dyDescent="0.25">
      <c r="A15" s="49" t="s">
        <v>930</v>
      </c>
      <c r="B15" s="62" t="s">
        <v>919</v>
      </c>
      <c r="C15" s="47" t="s">
        <v>862</v>
      </c>
      <c r="D15" s="47" t="s">
        <v>854</v>
      </c>
      <c r="E15" s="47" t="s">
        <v>0</v>
      </c>
      <c r="F15" s="47">
        <v>11</v>
      </c>
    </row>
    <row r="16" spans="1:6" ht="30" x14ac:dyDescent="0.25">
      <c r="A16" s="49" t="s">
        <v>931</v>
      </c>
      <c r="B16" s="62" t="s">
        <v>920</v>
      </c>
      <c r="C16" s="47" t="s">
        <v>869</v>
      </c>
      <c r="D16" s="47" t="s">
        <v>854</v>
      </c>
      <c r="E16" s="47" t="s">
        <v>0</v>
      </c>
      <c r="F16" s="47">
        <v>11</v>
      </c>
    </row>
    <row r="17" spans="1:6" x14ac:dyDescent="0.3">
      <c r="A17" s="49" t="s">
        <v>932</v>
      </c>
      <c r="B17" s="49" t="s">
        <v>921</v>
      </c>
      <c r="C17" s="47" t="s">
        <v>864</v>
      </c>
      <c r="D17" s="47" t="s">
        <v>854</v>
      </c>
      <c r="E17" s="47" t="s">
        <v>0</v>
      </c>
      <c r="F17" s="47">
        <v>11</v>
      </c>
    </row>
    <row r="18" spans="1:6" ht="29.4" thickBot="1" x14ac:dyDescent="0.35">
      <c r="A18" s="63" t="s">
        <v>933</v>
      </c>
      <c r="B18" s="69" t="s">
        <v>922</v>
      </c>
      <c r="C18" s="65" t="s">
        <v>865</v>
      </c>
      <c r="D18" s="63" t="s">
        <v>854</v>
      </c>
      <c r="E18" s="63" t="s">
        <v>0</v>
      </c>
      <c r="F18" s="70">
        <v>22</v>
      </c>
    </row>
    <row r="19" spans="1:6" ht="28.8" x14ac:dyDescent="0.3">
      <c r="A19" s="66" t="s">
        <v>934</v>
      </c>
      <c r="B19" s="67" t="s">
        <v>915</v>
      </c>
      <c r="C19" s="68" t="s">
        <v>870</v>
      </c>
      <c r="D19" s="66" t="s">
        <v>854</v>
      </c>
      <c r="E19" s="66" t="s">
        <v>0</v>
      </c>
      <c r="F19" s="68">
        <v>6</v>
      </c>
    </row>
    <row r="20" spans="1:6" ht="28.8" x14ac:dyDescent="0.3">
      <c r="A20" s="49" t="s">
        <v>935</v>
      </c>
      <c r="B20" s="56" t="s">
        <v>939</v>
      </c>
      <c r="C20" s="47" t="s">
        <v>871</v>
      </c>
      <c r="D20" s="49" t="s">
        <v>854</v>
      </c>
      <c r="E20" s="47" t="s">
        <v>0</v>
      </c>
      <c r="F20" s="47">
        <v>6</v>
      </c>
    </row>
    <row r="21" spans="1:6" ht="29.4" thickBot="1" x14ac:dyDescent="0.35">
      <c r="A21" s="63" t="s">
        <v>936</v>
      </c>
      <c r="B21" s="69" t="s">
        <v>940</v>
      </c>
      <c r="C21" s="65" t="s">
        <v>872</v>
      </c>
      <c r="D21" s="65" t="s">
        <v>854</v>
      </c>
      <c r="E21" s="65" t="s">
        <v>0</v>
      </c>
      <c r="F21" s="65">
        <v>6</v>
      </c>
    </row>
    <row r="22" spans="1:6" ht="28.8" x14ac:dyDescent="0.3">
      <c r="A22" s="66" t="s">
        <v>937</v>
      </c>
      <c r="B22" s="67" t="s">
        <v>916</v>
      </c>
      <c r="C22" s="68" t="s">
        <v>873</v>
      </c>
      <c r="D22" s="68" t="s">
        <v>854</v>
      </c>
      <c r="E22" s="66" t="s">
        <v>0</v>
      </c>
      <c r="F22" s="68">
        <v>2</v>
      </c>
    </row>
    <row r="23" spans="1:6" ht="28.8" x14ac:dyDescent="0.3">
      <c r="A23" s="49" t="s">
        <v>938</v>
      </c>
      <c r="B23" s="71" t="s">
        <v>941</v>
      </c>
      <c r="C23" s="47" t="s">
        <v>874</v>
      </c>
      <c r="D23" s="47" t="s">
        <v>854</v>
      </c>
      <c r="E23" s="49" t="s">
        <v>0</v>
      </c>
      <c r="F23" s="61">
        <v>2</v>
      </c>
    </row>
    <row r="24" spans="1:6" ht="28.8" x14ac:dyDescent="0.3">
      <c r="A24" s="49" t="s">
        <v>942</v>
      </c>
      <c r="B24" s="56" t="s">
        <v>940</v>
      </c>
      <c r="C24" s="47" t="s">
        <v>872</v>
      </c>
      <c r="D24" s="47" t="s">
        <v>854</v>
      </c>
      <c r="E24" s="47" t="s">
        <v>0</v>
      </c>
      <c r="F24" s="47">
        <v>2</v>
      </c>
    </row>
    <row r="25" spans="1:6" x14ac:dyDescent="0.3">
      <c r="A25" s="72"/>
      <c r="B25" s="73"/>
    </row>
    <row r="26" spans="1:6" x14ac:dyDescent="0.3">
      <c r="A26" s="72"/>
      <c r="B26" s="73"/>
    </row>
    <row r="27" spans="1:6" x14ac:dyDescent="0.3">
      <c r="A27" s="72"/>
      <c r="B27" s="73"/>
    </row>
    <row r="28" spans="1:6" x14ac:dyDescent="0.3">
      <c r="A28" s="75"/>
      <c r="B28" s="73"/>
    </row>
    <row r="29" spans="1:6" x14ac:dyDescent="0.3">
      <c r="A29" s="73"/>
      <c r="B29" s="73"/>
      <c r="F29" s="74"/>
    </row>
    <row r="30" spans="1:6" x14ac:dyDescent="0.3">
      <c r="A30" s="73"/>
      <c r="B30" s="73"/>
      <c r="F30" s="74"/>
    </row>
    <row r="31" spans="1:6" x14ac:dyDescent="0.3">
      <c r="F31" s="74"/>
    </row>
    <row r="32" spans="1:6" x14ac:dyDescent="0.3">
      <c r="C32" s="75"/>
    </row>
    <row r="33" spans="2:4" x14ac:dyDescent="0.3">
      <c r="C33" s="75"/>
    </row>
    <row r="34" spans="2:4" x14ac:dyDescent="0.3">
      <c r="B34" s="73"/>
      <c r="C34" s="75"/>
      <c r="D34" s="73"/>
    </row>
    <row r="35" spans="2:4" x14ac:dyDescent="0.3">
      <c r="B35" s="73"/>
      <c r="C35" s="75"/>
      <c r="D35" s="73"/>
    </row>
    <row r="36" spans="2:4" x14ac:dyDescent="0.3">
      <c r="B36" s="73"/>
      <c r="C36" s="75"/>
      <c r="D36" s="73"/>
    </row>
    <row r="37" spans="2:4" x14ac:dyDescent="0.3">
      <c r="B37" s="73"/>
      <c r="C37" s="75"/>
      <c r="D37" s="73"/>
    </row>
    <row r="38" spans="2:4" x14ac:dyDescent="0.3">
      <c r="B38" s="73"/>
      <c r="C38" s="75"/>
      <c r="D38" s="73"/>
    </row>
    <row r="39" spans="2:4" x14ac:dyDescent="0.3">
      <c r="B39" s="73"/>
      <c r="C39" s="75"/>
      <c r="D39" s="73"/>
    </row>
    <row r="40" spans="2:4" x14ac:dyDescent="0.3">
      <c r="B40" s="73"/>
      <c r="C40" s="75"/>
      <c r="D40" s="73"/>
    </row>
    <row r="41" spans="2:4" x14ac:dyDescent="0.3">
      <c r="B41" s="73"/>
      <c r="C41" s="75"/>
      <c r="D41" s="73"/>
    </row>
    <row r="42" spans="2:4" x14ac:dyDescent="0.3">
      <c r="B42" s="73"/>
      <c r="C42" s="75"/>
      <c r="D42" s="73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Woda</vt:lpstr>
      <vt:lpstr>Kanalizacja</vt:lpstr>
      <vt:lpstr>Grzewcza</vt:lpstr>
      <vt:lpstr>Chłodu</vt:lpstr>
      <vt:lpstr>Wentylacja </vt:lpstr>
      <vt:lpstr>Wodna ppoż.</vt:lpstr>
      <vt:lpstr>Klimakonwektory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Przemek</cp:lastModifiedBy>
  <cp:lastPrinted>2021-01-21T16:38:01Z</cp:lastPrinted>
  <dcterms:created xsi:type="dcterms:W3CDTF">2020-08-25T08:59:54Z</dcterms:created>
  <dcterms:modified xsi:type="dcterms:W3CDTF">2021-04-09T12:26:20Z</dcterms:modified>
</cp:coreProperties>
</file>