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talia.brzeska\OneDrive - Grupa PESA\Pulpit\DO OPRACOWANIA HALE\#FINAL\Zapytanie ofertowe\"/>
    </mc:Choice>
  </mc:AlternateContent>
  <bookViews>
    <workbookView xWindow="-120" yWindow="-120" windowWidth="29040" windowHeight="15720" tabRatio="825"/>
  </bookViews>
  <sheets>
    <sheet name="Zestawienie" sheetId="13" r:id="rId1"/>
    <sheet name="Koszty ogólne" sheetId="20" r:id="rId2"/>
    <sheet name="Hala CROSS-DOCK" sheetId="8" r:id="rId3"/>
    <sheet name="Hala CD_nieujęte w ZERB" sheetId="24" r:id="rId4"/>
    <sheet name="Hala Montażu" sheetId="11" r:id="rId5"/>
    <sheet name="HM_nieujęte w ZERB" sheetId="25" r:id="rId6"/>
    <sheet name="PZT, SIECI I PRZYŁĄCZA" sheetId="19" r:id="rId7"/>
    <sheet name="PZT_nieujęte w ZERB" sheetId="23" r:id="rId8"/>
  </sheets>
  <definedNames>
    <definedName name="_xlnm.Print_Area" localSheetId="3">'Hala CD_nieujęte w ZERB'!$A$1:$G$30</definedName>
    <definedName name="_xlnm.Print_Area" localSheetId="2">'Hala CROSS-DOCK'!$A$1:$G$335</definedName>
    <definedName name="_xlnm.Print_Area" localSheetId="4">'Hala Montażu'!$A$1:$G$262</definedName>
    <definedName name="_xlnm.Print_Area" localSheetId="5">'HM_nieujęte w ZERB'!$A$1:$G$30</definedName>
    <definedName name="_xlnm.Print_Area" localSheetId="1">'Koszty ogólne'!$A$1:$G$31</definedName>
    <definedName name="_xlnm.Print_Area" localSheetId="6">'PZT, SIECI I PRZYŁĄCZA'!$A$1:$G$117</definedName>
    <definedName name="_xlnm.Print_Area" localSheetId="7">'PZT_nieujęte w ZERB'!$A$1:$G$30</definedName>
    <definedName name="_xlnm.Print_Area" localSheetId="0">Zestawienie!$A$1:$F$24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0" i="11" l="1"/>
  <c r="F182" i="8"/>
  <c r="F165" i="8"/>
  <c r="F108" i="19"/>
  <c r="F107" i="19" s="1"/>
  <c r="F106" i="19"/>
  <c r="F105" i="19" s="1"/>
  <c r="F104" i="19"/>
  <c r="F45" i="19"/>
  <c r="F179" i="11"/>
  <c r="F144" i="11"/>
  <c r="F145" i="11"/>
  <c r="F146" i="11"/>
  <c r="F149" i="11"/>
  <c r="F134" i="11"/>
  <c r="F291" i="8"/>
  <c r="F263" i="8"/>
  <c r="F264" i="8"/>
  <c r="F248" i="8"/>
  <c r="F249" i="8"/>
  <c r="F250" i="8"/>
  <c r="F251" i="8"/>
  <c r="F208" i="8"/>
  <c r="F202" i="8"/>
  <c r="F192" i="8"/>
  <c r="F181" i="8"/>
  <c r="F164" i="8"/>
  <c r="F144" i="8"/>
  <c r="F135" i="8"/>
  <c r="F39" i="19"/>
  <c r="F40" i="19"/>
  <c r="F94" i="8"/>
  <c r="F314" i="8"/>
  <c r="F315" i="8"/>
  <c r="F316" i="8"/>
  <c r="F317" i="8"/>
  <c r="F318" i="8"/>
  <c r="F319" i="8"/>
  <c r="F320" i="8"/>
  <c r="F321" i="8"/>
  <c r="F322" i="8"/>
  <c r="F325" i="8"/>
  <c r="F326" i="8"/>
  <c r="F324" i="8"/>
  <c r="F63" i="11"/>
  <c r="F64" i="11"/>
  <c r="F172" i="8"/>
  <c r="F173" i="8"/>
  <c r="F174" i="8"/>
  <c r="F175" i="8"/>
  <c r="F176" i="8"/>
  <c r="F177" i="8"/>
  <c r="F178" i="8"/>
  <c r="F179" i="8"/>
  <c r="F180" i="8"/>
  <c r="F183" i="8"/>
  <c r="F184" i="8"/>
  <c r="F185" i="8"/>
  <c r="F186" i="8"/>
  <c r="F155" i="8"/>
  <c r="F156" i="8"/>
  <c r="F157" i="8"/>
  <c r="F158" i="8"/>
  <c r="F159" i="8"/>
  <c r="F160" i="8"/>
  <c r="F161" i="8"/>
  <c r="F162" i="8"/>
  <c r="F163" i="8"/>
  <c r="F166" i="8"/>
  <c r="F167" i="8"/>
  <c r="F168" i="8"/>
  <c r="F169" i="8"/>
  <c r="F145" i="8"/>
  <c r="F146" i="8"/>
  <c r="F147" i="8"/>
  <c r="F148" i="8"/>
  <c r="F149" i="8"/>
  <c r="F150" i="8"/>
  <c r="F151" i="8"/>
  <c r="F152" i="8"/>
  <c r="F139" i="8"/>
  <c r="F140" i="8"/>
  <c r="F119" i="8"/>
  <c r="F120" i="8"/>
  <c r="F121" i="8"/>
  <c r="F122" i="8"/>
  <c r="F82" i="8"/>
  <c r="F83" i="8"/>
  <c r="F84" i="8"/>
  <c r="F85" i="8"/>
  <c r="F86" i="8"/>
  <c r="F87" i="8"/>
  <c r="F30" i="8"/>
  <c r="F31" i="8"/>
  <c r="F116" i="8"/>
  <c r="F115" i="8"/>
  <c r="F114" i="8"/>
  <c r="F113" i="8"/>
  <c r="F154" i="8"/>
  <c r="F171" i="8"/>
  <c r="F65" i="11"/>
  <c r="F246" i="8"/>
  <c r="F245" i="8"/>
  <c r="F244" i="8"/>
  <c r="F243" i="8"/>
  <c r="F242" i="8"/>
  <c r="F241" i="8"/>
  <c r="F240" i="8"/>
  <c r="F239" i="8"/>
  <c r="F238" i="8"/>
  <c r="F237" i="8"/>
  <c r="F236" i="8"/>
  <c r="F235" i="8"/>
  <c r="F234" i="8"/>
  <c r="F233" i="8"/>
  <c r="F229" i="8"/>
  <c r="F223" i="8"/>
  <c r="F222" i="8"/>
  <c r="F221" i="8"/>
  <c r="F220" i="8"/>
  <c r="F219" i="8"/>
  <c r="F218" i="8"/>
  <c r="F217" i="8"/>
  <c r="F216" i="8"/>
  <c r="F215" i="8"/>
  <c r="F214" i="8"/>
  <c r="F206" i="8"/>
  <c r="F205" i="8"/>
  <c r="F204" i="8"/>
  <c r="F203" i="8"/>
  <c r="F201" i="8"/>
  <c r="F200" i="8"/>
  <c r="F199" i="8"/>
  <c r="F198" i="8"/>
  <c r="F197" i="8"/>
  <c r="F196" i="8"/>
  <c r="F195" i="8"/>
  <c r="F194" i="8"/>
  <c r="F193" i="8"/>
  <c r="F191" i="8"/>
  <c r="F111" i="8"/>
  <c r="F67" i="8"/>
  <c r="F66" i="8"/>
  <c r="F323" i="8" l="1"/>
  <c r="F112" i="8"/>
  <c r="F25" i="19"/>
  <c r="F19" i="19"/>
  <c r="F18" i="19"/>
  <c r="F17" i="19"/>
  <c r="F16" i="19"/>
  <c r="F28" i="19"/>
  <c r="F36" i="19"/>
  <c r="F35" i="19"/>
  <c r="F34" i="19"/>
  <c r="F33" i="19"/>
  <c r="F32" i="19"/>
  <c r="F31" i="19"/>
  <c r="F43" i="19"/>
  <c r="F103" i="19"/>
  <c r="F102" i="19"/>
  <c r="F101" i="19" s="1"/>
  <c r="F100" i="19"/>
  <c r="F99" i="19"/>
  <c r="F97" i="19"/>
  <c r="F96" i="19" s="1"/>
  <c r="F95" i="19"/>
  <c r="F94" i="19" s="1"/>
  <c r="F93" i="19"/>
  <c r="F92" i="19"/>
  <c r="F91" i="19" s="1"/>
  <c r="F90" i="19"/>
  <c r="F89" i="19" s="1"/>
  <c r="F88" i="19"/>
  <c r="F87" i="19"/>
  <c r="F85" i="19"/>
  <c r="F84" i="19"/>
  <c r="F82" i="19"/>
  <c r="F81" i="19" s="1"/>
  <c r="F80" i="19"/>
  <c r="F79" i="19" s="1"/>
  <c r="F78" i="19"/>
  <c r="F77" i="19" s="1"/>
  <c r="F76" i="19"/>
  <c r="F75" i="19"/>
  <c r="F73" i="19"/>
  <c r="F72" i="19" s="1"/>
  <c r="F71" i="19"/>
  <c r="F70" i="19"/>
  <c r="F69" i="19"/>
  <c r="F66" i="19"/>
  <c r="F65" i="19"/>
  <c r="F64" i="19"/>
  <c r="F62" i="19"/>
  <c r="F61" i="19"/>
  <c r="F60" i="19"/>
  <c r="F57" i="19"/>
  <c r="F56" i="19"/>
  <c r="F55" i="19"/>
  <c r="F54" i="19"/>
  <c r="F110" i="8"/>
  <c r="F109" i="8"/>
  <c r="F108" i="8"/>
  <c r="F107" i="8"/>
  <c r="F64" i="8"/>
  <c r="F63" i="8"/>
  <c r="F62" i="8"/>
  <c r="F61" i="8"/>
  <c r="F60" i="8"/>
  <c r="F59" i="8"/>
  <c r="F58" i="8"/>
  <c r="F313" i="8"/>
  <c r="F311" i="8"/>
  <c r="F310" i="8"/>
  <c r="F309" i="8"/>
  <c r="F308" i="8"/>
  <c r="F307" i="8"/>
  <c r="F306" i="8"/>
  <c r="F305" i="8"/>
  <c r="F304" i="8"/>
  <c r="F303" i="8"/>
  <c r="F302" i="8"/>
  <c r="F301" i="8"/>
  <c r="F298" i="8"/>
  <c r="F297" i="8"/>
  <c r="F296" i="8"/>
  <c r="F295" i="8"/>
  <c r="F293" i="8"/>
  <c r="F292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2" i="8"/>
  <c r="F261" i="8"/>
  <c r="F260" i="8"/>
  <c r="F259" i="8"/>
  <c r="F258" i="8"/>
  <c r="F257" i="8"/>
  <c r="F256" i="8"/>
  <c r="F255" i="8"/>
  <c r="F254" i="8"/>
  <c r="F247" i="8"/>
  <c r="F232" i="8"/>
  <c r="F230" i="8"/>
  <c r="F228" i="8"/>
  <c r="F227" i="8"/>
  <c r="F226" i="8"/>
  <c r="F225" i="8"/>
  <c r="F213" i="8"/>
  <c r="F212" i="8"/>
  <c r="F211" i="8"/>
  <c r="F209" i="8"/>
  <c r="F207" i="8"/>
  <c r="F190" i="8"/>
  <c r="F189" i="8"/>
  <c r="F143" i="8"/>
  <c r="F138" i="8"/>
  <c r="F137" i="8"/>
  <c r="F136" i="8"/>
  <c r="F134" i="8"/>
  <c r="F133" i="8"/>
  <c r="F132" i="8"/>
  <c r="F130" i="8"/>
  <c r="F129" i="8"/>
  <c r="F128" i="8"/>
  <c r="F127" i="8"/>
  <c r="F126" i="8"/>
  <c r="F125" i="8"/>
  <c r="F118" i="8"/>
  <c r="F105" i="8"/>
  <c r="F104" i="8"/>
  <c r="F103" i="8"/>
  <c r="F102" i="8"/>
  <c r="F101" i="8"/>
  <c r="F97" i="8"/>
  <c r="F96" i="8"/>
  <c r="F95" i="8"/>
  <c r="F93" i="8"/>
  <c r="F92" i="8"/>
  <c r="F91" i="8"/>
  <c r="F90" i="8"/>
  <c r="F89" i="8"/>
  <c r="F81" i="8"/>
  <c r="F79" i="8"/>
  <c r="F78" i="8"/>
  <c r="F77" i="8"/>
  <c r="F76" i="8"/>
  <c r="F75" i="8"/>
  <c r="F74" i="8"/>
  <c r="F73" i="8"/>
  <c r="F72" i="8"/>
  <c r="F71" i="8"/>
  <c r="F68" i="8"/>
  <c r="F65" i="8" s="1"/>
  <c r="F56" i="8"/>
  <c r="F55" i="8"/>
  <c r="F54" i="8"/>
  <c r="F53" i="8"/>
  <c r="F52" i="8"/>
  <c r="F51" i="8"/>
  <c r="F50" i="8"/>
  <c r="F47" i="8"/>
  <c r="F46" i="8"/>
  <c r="F45" i="8"/>
  <c r="F43" i="8"/>
  <c r="F42" i="8" s="1"/>
  <c r="F39" i="8"/>
  <c r="F38" i="8"/>
  <c r="F37" i="8"/>
  <c r="F36" i="8"/>
  <c r="F35" i="8"/>
  <c r="F34" i="8"/>
  <c r="F33" i="8"/>
  <c r="F29" i="8"/>
  <c r="F28" i="8"/>
  <c r="F27" i="8"/>
  <c r="F26" i="8"/>
  <c r="F25" i="8"/>
  <c r="F21" i="25"/>
  <c r="F20" i="25"/>
  <c r="F19" i="25"/>
  <c r="F18" i="25"/>
  <c r="F17" i="25"/>
  <c r="F16" i="25"/>
  <c r="F15" i="25"/>
  <c r="F21" i="24"/>
  <c r="F20" i="24"/>
  <c r="F19" i="24"/>
  <c r="F18" i="24"/>
  <c r="F17" i="24"/>
  <c r="F16" i="24"/>
  <c r="F15" i="24"/>
  <c r="F130" i="11"/>
  <c r="F129" i="11"/>
  <c r="F128" i="11"/>
  <c r="F127" i="11"/>
  <c r="F126" i="11"/>
  <c r="F125" i="11"/>
  <c r="F124" i="11"/>
  <c r="F122" i="11"/>
  <c r="F121" i="11" s="1"/>
  <c r="F120" i="11"/>
  <c r="F119" i="11"/>
  <c r="F118" i="11"/>
  <c r="F117" i="11"/>
  <c r="F116" i="11"/>
  <c r="F115" i="11"/>
  <c r="F112" i="11"/>
  <c r="F111" i="11" s="1"/>
  <c r="F77" i="11"/>
  <c r="F76" i="11"/>
  <c r="F75" i="11"/>
  <c r="F74" i="11"/>
  <c r="F73" i="11"/>
  <c r="F72" i="11"/>
  <c r="F71" i="11"/>
  <c r="F70" i="11"/>
  <c r="F69" i="11"/>
  <c r="F133" i="11"/>
  <c r="F177" i="11"/>
  <c r="F178" i="11"/>
  <c r="F253" i="11"/>
  <c r="F252" i="11"/>
  <c r="F250" i="11"/>
  <c r="F249" i="11"/>
  <c r="F248" i="11"/>
  <c r="F247" i="11"/>
  <c r="F246" i="11"/>
  <c r="F245" i="11"/>
  <c r="F243" i="11"/>
  <c r="F242" i="11"/>
  <c r="F241" i="11"/>
  <c r="F240" i="11"/>
  <c r="F239" i="11"/>
  <c r="F238" i="11"/>
  <c r="F237" i="11"/>
  <c r="F236" i="11"/>
  <c r="F235" i="11"/>
  <c r="F234" i="11"/>
  <c r="F233" i="11"/>
  <c r="F232" i="11"/>
  <c r="F231" i="11"/>
  <c r="F228" i="11"/>
  <c r="F227" i="11"/>
  <c r="F226" i="11"/>
  <c r="F225" i="11"/>
  <c r="F223" i="11"/>
  <c r="F222" i="11"/>
  <c r="F221" i="11"/>
  <c r="F220" i="11"/>
  <c r="F219" i="11"/>
  <c r="F218" i="11"/>
  <c r="F217" i="11"/>
  <c r="F216" i="11"/>
  <c r="F215" i="11"/>
  <c r="F214" i="11"/>
  <c r="F213" i="11"/>
  <c r="F212" i="11"/>
  <c r="F211" i="11"/>
  <c r="F210" i="11"/>
  <c r="F208" i="11"/>
  <c r="F207" i="11"/>
  <c r="F206" i="11"/>
  <c r="F205" i="11"/>
  <c r="F204" i="11"/>
  <c r="F203" i="11"/>
  <c r="F202" i="11"/>
  <c r="F201" i="11"/>
  <c r="F200" i="11"/>
  <c r="F199" i="11"/>
  <c r="F198" i="11"/>
  <c r="F197" i="11"/>
  <c r="F196" i="11"/>
  <c r="F195" i="11"/>
  <c r="F194" i="11"/>
  <c r="F193" i="11"/>
  <c r="F192" i="11"/>
  <c r="F191" i="11"/>
  <c r="F190" i="11"/>
  <c r="F189" i="11"/>
  <c r="F188" i="11"/>
  <c r="F187" i="11"/>
  <c r="F186" i="11"/>
  <c r="F185" i="11"/>
  <c r="F184" i="11"/>
  <c r="F183" i="11"/>
  <c r="F182" i="11"/>
  <c r="F108" i="11"/>
  <c r="F109" i="11"/>
  <c r="F110" i="11"/>
  <c r="F107" i="11"/>
  <c r="F85" i="11"/>
  <c r="F86" i="11"/>
  <c r="F87" i="11"/>
  <c r="F88" i="11"/>
  <c r="F89" i="11"/>
  <c r="F90" i="11"/>
  <c r="F91" i="11"/>
  <c r="F84" i="11"/>
  <c r="F66" i="11"/>
  <c r="F62" i="11" s="1"/>
  <c r="F98" i="19" l="1"/>
  <c r="F74" i="19"/>
  <c r="F59" i="19"/>
  <c r="F83" i="19"/>
  <c r="F63" i="19"/>
  <c r="F68" i="19"/>
  <c r="F86" i="19"/>
  <c r="F14" i="25"/>
  <c r="F22" i="25" s="1"/>
  <c r="C19" i="13" s="1"/>
  <c r="F14" i="24"/>
  <c r="F22" i="24" s="1"/>
  <c r="C17" i="13" s="1"/>
  <c r="F123" i="11"/>
  <c r="F114" i="11"/>
  <c r="F113" i="11" s="1"/>
  <c r="F251" i="11"/>
  <c r="F170" i="8"/>
  <c r="F106" i="8"/>
  <c r="F131" i="8"/>
  <c r="F181" i="11"/>
  <c r="F224" i="11"/>
  <c r="F230" i="11"/>
  <c r="F209" i="11"/>
  <c r="F244" i="11"/>
  <c r="F106" i="11"/>
  <c r="F68" i="11"/>
  <c r="F83" i="11"/>
  <c r="F57" i="8"/>
  <c r="F294" i="8"/>
  <c r="F253" i="8"/>
  <c r="F224" i="8"/>
  <c r="F312" i="8"/>
  <c r="F100" i="8"/>
  <c r="F124" i="8"/>
  <c r="F123" i="8" s="1"/>
  <c r="F188" i="8"/>
  <c r="F153" i="8"/>
  <c r="F117" i="8"/>
  <c r="F80" i="8"/>
  <c r="F88" i="8"/>
  <c r="F142" i="8"/>
  <c r="F231" i="8"/>
  <c r="F278" i="8"/>
  <c r="F210" i="8"/>
  <c r="F300" i="8"/>
  <c r="F70" i="8"/>
  <c r="F44" i="8"/>
  <c r="F41" i="8" s="1"/>
  <c r="F32" i="8"/>
  <c r="F24" i="8"/>
  <c r="F49" i="8"/>
  <c r="F176" i="11"/>
  <c r="F175" i="11" s="1"/>
  <c r="F174" i="11"/>
  <c r="F173" i="11"/>
  <c r="F172" i="11"/>
  <c r="F171" i="11"/>
  <c r="F170" i="11"/>
  <c r="F168" i="11"/>
  <c r="F167" i="11"/>
  <c r="F166" i="11"/>
  <c r="F165" i="11"/>
  <c r="F164" i="11"/>
  <c r="F163" i="11"/>
  <c r="F162" i="11"/>
  <c r="F154" i="11"/>
  <c r="F153" i="11"/>
  <c r="F152" i="11"/>
  <c r="F151" i="11"/>
  <c r="F148" i="11"/>
  <c r="F147" i="11"/>
  <c r="F143" i="11"/>
  <c r="F142" i="11"/>
  <c r="F141" i="11"/>
  <c r="F140" i="11"/>
  <c r="F139" i="11"/>
  <c r="F137" i="11"/>
  <c r="F136" i="11"/>
  <c r="F135" i="11"/>
  <c r="F67" i="19" l="1"/>
  <c r="F58" i="19"/>
  <c r="F99" i="8"/>
  <c r="F98" i="8" s="1"/>
  <c r="F169" i="11"/>
  <c r="F132" i="11"/>
  <c r="F23" i="8"/>
  <c r="F141" i="8"/>
  <c r="F48" i="8"/>
  <c r="F40" i="8" s="1"/>
  <c r="F229" i="11"/>
  <c r="F161" i="11"/>
  <c r="F180" i="11"/>
  <c r="F138" i="11"/>
  <c r="F252" i="8"/>
  <c r="F69" i="8"/>
  <c r="F187" i="8"/>
  <c r="F21" i="23"/>
  <c r="F20" i="23"/>
  <c r="F19" i="23"/>
  <c r="F18" i="23"/>
  <c r="F17" i="23"/>
  <c r="F16" i="23"/>
  <c r="F15" i="23"/>
  <c r="F14" i="23" l="1"/>
  <c r="F22" i="23" s="1"/>
  <c r="C21" i="13" s="1"/>
  <c r="F131" i="11"/>
  <c r="F22" i="20"/>
  <c r="F21" i="20"/>
  <c r="F20" i="20"/>
  <c r="F19" i="20"/>
  <c r="F18" i="20"/>
  <c r="F16" i="20"/>
  <c r="F15" i="20" s="1"/>
  <c r="F14" i="20"/>
  <c r="F61" i="11"/>
  <c r="F60" i="11"/>
  <c r="F59" i="11"/>
  <c r="F58" i="11"/>
  <c r="F57" i="11"/>
  <c r="F56" i="11"/>
  <c r="F55" i="11"/>
  <c r="F51" i="11"/>
  <c r="F50" i="11"/>
  <c r="F49" i="11"/>
  <c r="F43" i="11"/>
  <c r="F42" i="11"/>
  <c r="F41" i="11"/>
  <c r="F54" i="11" l="1"/>
  <c r="F53" i="11" s="1"/>
  <c r="F17" i="20"/>
  <c r="F23" i="20" s="1"/>
  <c r="C15" i="13" s="1"/>
  <c r="F53" i="19"/>
  <c r="F52" i="19"/>
  <c r="F51" i="19"/>
  <c r="F49" i="19"/>
  <c r="F48" i="19"/>
  <c r="F47" i="19"/>
  <c r="F46" i="19"/>
  <c r="F44" i="19"/>
  <c r="F42" i="19"/>
  <c r="F41" i="19"/>
  <c r="F38" i="19"/>
  <c r="F30" i="19"/>
  <c r="F29" i="19"/>
  <c r="F26" i="19"/>
  <c r="F24" i="19"/>
  <c r="F23" i="19"/>
  <c r="F22" i="19"/>
  <c r="F21" i="19"/>
  <c r="F20" i="19"/>
  <c r="F18" i="11"/>
  <c r="F15" i="19" l="1"/>
  <c r="F27" i="19"/>
  <c r="F37" i="19"/>
  <c r="F50" i="19"/>
  <c r="F299" i="8"/>
  <c r="F22" i="8"/>
  <c r="F21" i="8"/>
  <c r="F20" i="8"/>
  <c r="F19" i="8"/>
  <c r="F18" i="8"/>
  <c r="F17" i="8"/>
  <c r="F15" i="8"/>
  <c r="F40" i="11"/>
  <c r="F39" i="11"/>
  <c r="F38" i="11"/>
  <c r="F37" i="11"/>
  <c r="F35" i="11"/>
  <c r="F34" i="11"/>
  <c r="F33" i="11"/>
  <c r="F82" i="11"/>
  <c r="F81" i="11"/>
  <c r="F80" i="11"/>
  <c r="F79" i="11"/>
  <c r="F22" i="11"/>
  <c r="F21" i="11"/>
  <c r="F20" i="11"/>
  <c r="F19" i="11"/>
  <c r="F17" i="11"/>
  <c r="F160" i="11"/>
  <c r="F159" i="11"/>
  <c r="F158" i="11"/>
  <c r="F157" i="11"/>
  <c r="F105" i="11"/>
  <c r="F104" i="11"/>
  <c r="F103" i="11"/>
  <c r="F102" i="11"/>
  <c r="F101" i="11"/>
  <c r="F99" i="11"/>
  <c r="F98" i="11"/>
  <c r="F97" i="11"/>
  <c r="F96" i="11"/>
  <c r="F95" i="11"/>
  <c r="F52" i="11"/>
  <c r="F48" i="11" s="1"/>
  <c r="F47" i="11"/>
  <c r="F46" i="11" s="1"/>
  <c r="F45" i="11" s="1"/>
  <c r="F44" i="11" s="1"/>
  <c r="F31" i="11"/>
  <c r="F30" i="11"/>
  <c r="F29" i="11"/>
  <c r="F28" i="11"/>
  <c r="F27" i="11"/>
  <c r="F26" i="11"/>
  <c r="F15" i="11"/>
  <c r="F14" i="11" s="1"/>
  <c r="F14" i="19" l="1"/>
  <c r="F109" i="19" s="1"/>
  <c r="C20" i="13" s="1"/>
  <c r="F16" i="11"/>
  <c r="F100" i="11"/>
  <c r="F32" i="11"/>
  <c r="F94" i="11"/>
  <c r="F25" i="11"/>
  <c r="F93" i="11"/>
  <c r="F92" i="11" s="1"/>
  <c r="F156" i="11"/>
  <c r="F155" i="11" s="1"/>
  <c r="F36" i="11"/>
  <c r="F78" i="11"/>
  <c r="F67" i="11" s="1"/>
  <c r="F16" i="8"/>
  <c r="F14" i="8"/>
  <c r="F327" i="8" l="1"/>
  <c r="C16" i="13"/>
  <c r="F24" i="11"/>
  <c r="F23" i="11" s="1"/>
  <c r="F254" i="11" s="1"/>
  <c r="C18" i="13" s="1"/>
  <c r="C22" i="13" l="1"/>
</calcChain>
</file>

<file path=xl/sharedStrings.xml><?xml version="1.0" encoding="utf-8"?>
<sst xmlns="http://schemas.openxmlformats.org/spreadsheetml/2006/main" count="2070" uniqueCount="991">
  <si>
    <t>Miejscowość, data</t>
  </si>
  <si>
    <t>………………………………………….</t>
  </si>
  <si>
    <t>* - niepotrzebne skreślić</t>
  </si>
  <si>
    <t>Inwestycja:</t>
  </si>
  <si>
    <t>Inwestor:</t>
  </si>
  <si>
    <t>……………………………….</t>
  </si>
  <si>
    <t>1.1</t>
  </si>
  <si>
    <t>5</t>
  </si>
  <si>
    <t>6</t>
  </si>
  <si>
    <t>6.1</t>
  </si>
  <si>
    <t>6.2</t>
  </si>
  <si>
    <t>5.1</t>
  </si>
  <si>
    <t>5.2</t>
  </si>
  <si>
    <t>5.3</t>
  </si>
  <si>
    <t>L.p.</t>
  </si>
  <si>
    <t>1.2</t>
  </si>
  <si>
    <t>4</t>
  </si>
  <si>
    <t>………………………………</t>
  </si>
  <si>
    <t>Podpis Oferenta</t>
  </si>
  <si>
    <t>Nazwa i adres Oferenta:</t>
  </si>
  <si>
    <t>Projektowanie Nadzór Budownictwo "PNB" Sp. z o. o., ul. Czerkaska 11/1, 85-636 Bydgoszcz</t>
  </si>
  <si>
    <t>4.1</t>
  </si>
  <si>
    <t>4.2</t>
  </si>
  <si>
    <t>4.3</t>
  </si>
  <si>
    <t>Łączna wartość Robót netto w PLN</t>
  </si>
  <si>
    <t>Inwestor Zastępczy:</t>
  </si>
  <si>
    <t>PRACE PROJEKTOWE</t>
  </si>
  <si>
    <t>PRACE ZIEMNE</t>
  </si>
  <si>
    <t>ROBOTY DROGOWE</t>
  </si>
  <si>
    <t>ROBOTY TOROWE</t>
  </si>
  <si>
    <t>7</t>
  </si>
  <si>
    <t>7.1</t>
  </si>
  <si>
    <t>8</t>
  </si>
  <si>
    <t>8.1</t>
  </si>
  <si>
    <t>8.2</t>
  </si>
  <si>
    <t>8.3</t>
  </si>
  <si>
    <t>8.4</t>
  </si>
  <si>
    <t>9</t>
  </si>
  <si>
    <t>FUNDAMENTY</t>
  </si>
  <si>
    <t>9.1</t>
  </si>
  <si>
    <t>9.2</t>
  </si>
  <si>
    <t>10</t>
  </si>
  <si>
    <t>10.1</t>
  </si>
  <si>
    <t>KONSTRUKCJA STALOWA</t>
  </si>
  <si>
    <t>10.1.1</t>
  </si>
  <si>
    <t>10.1.2</t>
  </si>
  <si>
    <t>10.2</t>
  </si>
  <si>
    <t>11</t>
  </si>
  <si>
    <t>DACH</t>
  </si>
  <si>
    <t>11.1</t>
  </si>
  <si>
    <t>11.1.1</t>
  </si>
  <si>
    <t>11.1.2</t>
  </si>
  <si>
    <t>11.1.3</t>
  </si>
  <si>
    <t>11.2</t>
  </si>
  <si>
    <t>11.2.1</t>
  </si>
  <si>
    <t>Kurtyny dymowe</t>
  </si>
  <si>
    <t>12</t>
  </si>
  <si>
    <t>POSADZKA</t>
  </si>
  <si>
    <t>12.1</t>
  </si>
  <si>
    <t>12.2</t>
  </si>
  <si>
    <t>ELEWACJA</t>
  </si>
  <si>
    <t>13</t>
  </si>
  <si>
    <t>13.1</t>
  </si>
  <si>
    <t>13.2</t>
  </si>
  <si>
    <t>INSTALACJE SILNOPRĄDOWE</t>
  </si>
  <si>
    <t>SUWNICE</t>
  </si>
  <si>
    <t>ELEMENTY ZAGOSPODAROWANIA TERENU, ZIELEŃ</t>
  </si>
  <si>
    <t>KOSZTY GWARANCJI I UBEZPIECZENIA</t>
  </si>
  <si>
    <t>INNE KOSZTY REALIZACJI INWESTYCJI</t>
  </si>
  <si>
    <t>J.m.</t>
  </si>
  <si>
    <t>Cena 
jednostkowa</t>
  </si>
  <si>
    <t>11.2.2</t>
  </si>
  <si>
    <t>11.2.3</t>
  </si>
  <si>
    <t>10.1.3</t>
  </si>
  <si>
    <t>10.2.2</t>
  </si>
  <si>
    <t>11.2.4</t>
  </si>
  <si>
    <t>kpl</t>
  </si>
  <si>
    <r>
      <t xml:space="preserve">Ilość
</t>
    </r>
    <r>
      <rPr>
        <b/>
        <sz val="7"/>
        <rFont val="Arial Narrow"/>
        <family val="2"/>
      </rPr>
      <t>(do wypełnienia przez Oferenta)</t>
    </r>
  </si>
  <si>
    <r>
      <t>m</t>
    </r>
    <r>
      <rPr>
        <vertAlign val="superscript"/>
        <sz val="10"/>
        <rFont val="Arial Narrow"/>
        <family val="2"/>
        <charset val="238"/>
      </rPr>
      <t>2</t>
    </r>
  </si>
  <si>
    <r>
      <t>m</t>
    </r>
    <r>
      <rPr>
        <vertAlign val="superscript"/>
        <sz val="10"/>
        <rFont val="Arial Narrow"/>
        <family val="2"/>
        <charset val="238"/>
      </rPr>
      <t>3</t>
    </r>
  </si>
  <si>
    <t>m</t>
  </si>
  <si>
    <t>mb</t>
  </si>
  <si>
    <t>kg</t>
  </si>
  <si>
    <t>t</t>
  </si>
  <si>
    <t>szt</t>
  </si>
  <si>
    <t>Uwagi Oferenta</t>
  </si>
  <si>
    <t>Wyszczególnienie Robót</t>
  </si>
  <si>
    <t>3.1</t>
  </si>
  <si>
    <t>3.2</t>
  </si>
  <si>
    <t>3.3</t>
  </si>
  <si>
    <t>Usunięcie nasypu niekontrolowanego i warstwy humusu</t>
  </si>
  <si>
    <t>Wykopy pod stopy fundamentowe i ławy na odkład</t>
  </si>
  <si>
    <t>Roboty ziemne w obszarze dróg i placów, w tym dowóz gruntu wraz z zagęszczeniem nasypów</t>
  </si>
  <si>
    <t>6.2.1</t>
  </si>
  <si>
    <r>
      <t>m</t>
    </r>
    <r>
      <rPr>
        <vertAlign val="superscript"/>
        <sz val="10"/>
        <rFont val="Arial Narrow"/>
        <family val="2"/>
      </rPr>
      <t>3</t>
    </r>
  </si>
  <si>
    <t>Przyłącze SN</t>
  </si>
  <si>
    <t>Chudy beton C8/10 pod stopy fundamentowe</t>
  </si>
  <si>
    <t>Zbrojenie stóp fundamentowych - dostawa i montaż</t>
  </si>
  <si>
    <t>Zbrojenie podwalin fundamentowych - dostawa i montaż</t>
  </si>
  <si>
    <t>Izolacja przeciwwilgociowa podwalin obustronnie</t>
  </si>
  <si>
    <t>Obróbki narożne i pionowe, listwy startowe, obróbki podwalin</t>
  </si>
  <si>
    <t>Dokumentacja powykonawcza i odbiorowa</t>
  </si>
  <si>
    <t xml:space="preserve">Powykonawcza inwentaryzacja geodezyjna </t>
  </si>
  <si>
    <t>Świadectwo Charakterystyki Energetycznej Obiektu</t>
  </si>
  <si>
    <t>Instrukcja Bezpieczeństwa Pożarowego</t>
  </si>
  <si>
    <t xml:space="preserve">Instrukcja użytkowania obiektu </t>
  </si>
  <si>
    <t>10.2.1</t>
  </si>
  <si>
    <t>3</t>
  </si>
  <si>
    <t>3.1.1</t>
  </si>
  <si>
    <t>3.1.2</t>
  </si>
  <si>
    <t>3.1.3</t>
  </si>
  <si>
    <t xml:space="preserve">KONSTRUKCJA </t>
  </si>
  <si>
    <t>KONSTRUKCJA ŻELBETOWA PREFABRYKOWANA</t>
  </si>
  <si>
    <t>4.1.1</t>
  </si>
  <si>
    <t>4.1.1.1</t>
  </si>
  <si>
    <t>4.1.2</t>
  </si>
  <si>
    <t>4.1.2.1</t>
  </si>
  <si>
    <t>4.1.2.2</t>
  </si>
  <si>
    <t>4.2.1</t>
  </si>
  <si>
    <t>4.2.2</t>
  </si>
  <si>
    <t>5.1.1</t>
  </si>
  <si>
    <t>5.1.2</t>
  </si>
  <si>
    <t>5.1.3</t>
  </si>
  <si>
    <t>5.1.4</t>
  </si>
  <si>
    <t>5.1.5</t>
  </si>
  <si>
    <t>5.2.1</t>
  </si>
  <si>
    <t>5.3.1</t>
  </si>
  <si>
    <t>5.3.2</t>
  </si>
  <si>
    <t>5.3.3</t>
  </si>
  <si>
    <t>5.3.4</t>
  </si>
  <si>
    <t>5.3.5</t>
  </si>
  <si>
    <t>5.3.6</t>
  </si>
  <si>
    <t>5.3.7</t>
  </si>
  <si>
    <t>5.2.2</t>
  </si>
  <si>
    <t>POSADZKA - HALA MONTAŻU</t>
  </si>
  <si>
    <t>6.1.1</t>
  </si>
  <si>
    <t>6.1.2</t>
  </si>
  <si>
    <t>6.1.1.1</t>
  </si>
  <si>
    <t>6.1.1.2</t>
  </si>
  <si>
    <t>6.1.1.3</t>
  </si>
  <si>
    <t>6.1.1.4</t>
  </si>
  <si>
    <t>6.1.1.5</t>
  </si>
  <si>
    <t>6.1.2.1</t>
  </si>
  <si>
    <t>6.1.2.2</t>
  </si>
  <si>
    <t>6.1.2.3</t>
  </si>
  <si>
    <t>6.1.2.4</t>
  </si>
  <si>
    <t>6.1.3</t>
  </si>
  <si>
    <t>6.2.1.1</t>
  </si>
  <si>
    <t>6.2.1.2</t>
  </si>
  <si>
    <t>PRACE WYKOŃCZENIOWE</t>
  </si>
  <si>
    <t>8.5</t>
  </si>
  <si>
    <t>9.1.1</t>
  </si>
  <si>
    <t>9.1.2</t>
  </si>
  <si>
    <t>9.1.3</t>
  </si>
  <si>
    <t>9.1.4</t>
  </si>
  <si>
    <t>9.2.1</t>
  </si>
  <si>
    <t>9.2.2</t>
  </si>
  <si>
    <t>9.2.3</t>
  </si>
  <si>
    <t>Chudy beton C8/10 pod fundamenty</t>
  </si>
  <si>
    <t>Zbrojenie ław fundamentowych</t>
  </si>
  <si>
    <t>Chudy beton C12/15 gr.15cm pod kanały</t>
  </si>
  <si>
    <t xml:space="preserve">INSTALACJE ELEKTRYCZNE WEWNĘTRZNE </t>
  </si>
  <si>
    <t>INSTALACJE SŁABOPRĄDOWE</t>
  </si>
  <si>
    <t>11.3</t>
  </si>
  <si>
    <t>Przyłącze nn</t>
  </si>
  <si>
    <t>SIECI ZEWNĘTRZNE I PRZYŁĄCZA</t>
  </si>
  <si>
    <t>9.2.4</t>
  </si>
  <si>
    <t>3.4</t>
  </si>
  <si>
    <t>3.5</t>
  </si>
  <si>
    <t>4.3.1</t>
  </si>
  <si>
    <t>szt.</t>
  </si>
  <si>
    <t>6.1.4</t>
  </si>
  <si>
    <r>
      <t>m</t>
    </r>
    <r>
      <rPr>
        <vertAlign val="superscript"/>
        <sz val="9"/>
        <rFont val="Arial Narrow"/>
        <family val="2"/>
      </rPr>
      <t>2</t>
    </r>
  </si>
  <si>
    <r>
      <t>m</t>
    </r>
    <r>
      <rPr>
        <vertAlign val="superscript"/>
        <sz val="9"/>
        <rFont val="Arial Narrow"/>
        <family val="2"/>
      </rPr>
      <t>3</t>
    </r>
  </si>
  <si>
    <t>10.3</t>
  </si>
  <si>
    <t>10.4</t>
  </si>
  <si>
    <t>4.1.2.3</t>
  </si>
  <si>
    <t>4.1.2.4</t>
  </si>
  <si>
    <t>POSADZKA PG3 CZĘŚĆ TOROWA</t>
  </si>
  <si>
    <t>8.6</t>
  </si>
  <si>
    <t>8.7</t>
  </si>
  <si>
    <t>10.1.4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</si>
  <si>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</si>
  <si>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</si>
  <si>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</si>
  <si>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</si>
  <si>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</si>
  <si>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</si>
  <si>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</si>
  <si>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</si>
  <si>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12.1.9</t>
  </si>
  <si>
    <t>12.2.1</t>
  </si>
  <si>
    <t>12.2.2</t>
  </si>
  <si>
    <t>12.2.3</t>
  </si>
  <si>
    <t>12.2.4</t>
  </si>
  <si>
    <t>12.2.5</t>
  </si>
  <si>
    <t>12.2.6</t>
  </si>
  <si>
    <t>6.2.1.3</t>
  </si>
  <si>
    <t>6.2.1.4</t>
  </si>
  <si>
    <t>6.2.1.5</t>
  </si>
  <si>
    <t>6.2.1.6</t>
  </si>
  <si>
    <t xml:space="preserve">WYSZCZEGÓLNIENIE </t>
  </si>
  <si>
    <t>SIECI I PRZYŁĄCZA SANITARNE</t>
  </si>
  <si>
    <t>SIECI I PRZYŁĄCZA ELEKTRYCZNE ORAZ TELETECHNICZNE</t>
  </si>
  <si>
    <t>Wykonanie nasypów pod platformę roboczą wraz ze stabilizację gruntu</t>
  </si>
  <si>
    <t>Zasypanie wykopów gruntem rodzimym</t>
  </si>
  <si>
    <t>1</t>
  </si>
  <si>
    <t>1.3</t>
  </si>
  <si>
    <t>1.4</t>
  </si>
  <si>
    <t>1.</t>
  </si>
  <si>
    <t>2.</t>
  </si>
  <si>
    <t>3.</t>
  </si>
  <si>
    <t>1.1.1</t>
  </si>
  <si>
    <t>1.1.2</t>
  </si>
  <si>
    <t>1.1.3</t>
  </si>
  <si>
    <t>1.1.4</t>
  </si>
  <si>
    <t>1.1.5</t>
  </si>
  <si>
    <t>1.1.6</t>
  </si>
  <si>
    <t>1.1.7</t>
  </si>
  <si>
    <t>1.2.1</t>
  </si>
  <si>
    <t>1.2.2</t>
  </si>
  <si>
    <t>1.2.3</t>
  </si>
  <si>
    <t>1.2.4</t>
  </si>
  <si>
    <t>Zbrojenie kanału - dostawa i montaż</t>
  </si>
  <si>
    <t>KANAŁY ŻELBETOWE  ROBOCZE W OSI TORU KOLEJOWEGO</t>
  </si>
  <si>
    <t xml:space="preserve">FUNDAMENTY - HALA MONTAŻU </t>
  </si>
  <si>
    <t>Ściany podwalinowe murowane z bloczków betonowych 24 cm</t>
  </si>
  <si>
    <t>KONSTRUKCJA NAZIEMNA - HALA MONTAŻU</t>
  </si>
  <si>
    <t>Słupy żelbetowe prefabrykowane</t>
  </si>
  <si>
    <t>Konstrukcja stalowa główna - dostawa i montaż</t>
  </si>
  <si>
    <t>Konstrukcja stalowa drugorzędna (ryglówka) w zakresie bramy, doświetla, okna i drzwi - dostawa i montaż</t>
  </si>
  <si>
    <t>Torowisko pod suwnice: belki podsuwnicowe wraz z torami jezdnymi suwnic</t>
  </si>
  <si>
    <t>Ściany nośne murowane z Silki 24 cm</t>
  </si>
  <si>
    <t>Wieńce, nadprożowieńce oraz nadproża - elementy żelbetowe</t>
  </si>
  <si>
    <t>Wieńce, nadprożowieńce oraz nadproża - dostawa i montaż zbrojenia</t>
  </si>
  <si>
    <t>2</t>
  </si>
  <si>
    <t>2.1</t>
  </si>
  <si>
    <t>4.</t>
  </si>
  <si>
    <t>Elementy nieujęte w ZERB</t>
  </si>
  <si>
    <t>1.5</t>
  </si>
  <si>
    <t>1.6</t>
  </si>
  <si>
    <t>1.7</t>
  </si>
  <si>
    <t>Projekty wykonawcze i warsztatowe GW</t>
  </si>
  <si>
    <t>DACH HALI MONTAŻU</t>
  </si>
  <si>
    <t>Membrana PCV gr 1,5 mm</t>
  </si>
  <si>
    <t>PASMA ŚWIETLNE I KLAPY DYMOWE</t>
  </si>
  <si>
    <t>Pasmo świetlne łukowe o wymiarach w świetle otworu 2,2 x 21 m. W paśmie przewidziano 4 szt. klap dymowych jednoskrzydłowych o wymiarze 190 x 200 cm.</t>
  </si>
  <si>
    <t>Pasmo świetlne łukowe o wymiarach w świetle otworu 2,2 x 21 m. W paśmie przewidziano 3 szt. klap dymowych jednoskrzydłowych o wymiarze 190 x 200 cm</t>
  </si>
  <si>
    <t>Pasmo świetlne łukowe o wymiarach w świetle otworu 2,7 x 16,5 m. W paśmie przewidziano 2 szt. klap dymowych jednoskrzydłowych o wymiarze 200 x 210 cm oraz jedną klapę dymową dwuskrzydłową o wymiarze 240 x 250 cm.</t>
  </si>
  <si>
    <t>Obróbki blacharskie dachu i attyki</t>
  </si>
  <si>
    <t>Dostawa i montaż przelewów awaryjnych</t>
  </si>
  <si>
    <t>Warstwa paroizolacji z folii PE</t>
  </si>
  <si>
    <t>Wykonanie pokrycia dachu 2 x papa zgrzewalna NRO</t>
  </si>
  <si>
    <t>KONSTRUKCJA MUROWANA I ŻELBETOWA MONOLITYCZNA</t>
  </si>
  <si>
    <t>Biegi prefabrykowane żelbetowe klatki schodowej</t>
  </si>
  <si>
    <t>Słupy i rdzenie żelbetowe</t>
  </si>
  <si>
    <t>Słupy i rdzenie żelbetowe - dostawa i montaż zbrojenia</t>
  </si>
  <si>
    <t>Dostawa i montaż podkonstrukcji dla elementów mocowanych na dachu</t>
  </si>
  <si>
    <t>POSADZKA PG1 CZĘŚĆ PRODUKCYJNA OBWODOWO</t>
  </si>
  <si>
    <t>Podsypka piaskowa zagęszczona min. 50 cm</t>
  </si>
  <si>
    <t>Podkład betonowy C8/10 gr. 10cm</t>
  </si>
  <si>
    <t>Izolacja przeciwwilgociowa - folia PE</t>
  </si>
  <si>
    <t>Izolacja termiczna styropian XPS 500 gr.10 cm wyłącznie obwodowo na szer. 1 m</t>
  </si>
  <si>
    <t xml:space="preserve">Posadzka przemysłowa gr. 20 cm z betonu min.C20/25 zbrojona </t>
  </si>
  <si>
    <t>Posadzka przemysłowa gr. 20 cm z betonu min.C20/25 zbrojona, zatarta na gładko</t>
  </si>
  <si>
    <t xml:space="preserve">POSADZKA PG4 CZĘŚĆ PRODUKCYJNA </t>
  </si>
  <si>
    <t>ELEMENTY DODATKOWE W POSADZCE NA HALI MONTAŻU</t>
  </si>
  <si>
    <t>Kanały kablowe prefabrykowane (systemowe HAURATON, MEA - wskazać w Ofercie Producenta) w posadzce wraz ze studniami pośrednimi rewizyjnymi. Uwaga: należy rozpatrywać łącznie z PW elektrycznym</t>
  </si>
  <si>
    <t>Podsypka piaskowa zagęszczona min. 30 cm</t>
  </si>
  <si>
    <t>Izolacja termiczna styropian EPS 100 gr.12 cm</t>
  </si>
  <si>
    <t>Płytki gresowe na klej gr. 2 cm</t>
  </si>
  <si>
    <t>POSADZKA PG2 NA GRUNCIE</t>
  </si>
  <si>
    <t>Płyty warstwowe wypełnione wełną mineralną gr. 20 cm dla Hali Montażu</t>
  </si>
  <si>
    <t>Tynk mineralny mozaikowy w części nadziemnej podwalin</t>
  </si>
  <si>
    <t>Elewacja lekka-mokra na wełnie mineralnej gr. 20 cm wykończona tynkiem zewnętrznym systemowym dla Budynku  murowanego technicznego</t>
  </si>
  <si>
    <t>Obróbki blacharskie budynku murowanego, w tym parapety zewnętrzne z blachy powlekanej</t>
  </si>
  <si>
    <t>Wykonanie tynków na ścianach murowanych</t>
  </si>
  <si>
    <t xml:space="preserve">Wykonanie robót malarskich na ścianach murowanych </t>
  </si>
  <si>
    <t xml:space="preserve">Odboje bramowe -  po 4 słupki o średnicy 200 mm i wysokości 80 cm na bramę zewnętrzną </t>
  </si>
  <si>
    <t>Wykonanie ścianek działowych z cegły Silka 12 cm</t>
  </si>
  <si>
    <t>Wykonanie ewentualnych zabudów z płyt stg, w miejscach gdzie jest to konieczne</t>
  </si>
  <si>
    <t>Wykonanie tynków na ścianach murowanych i sufitach w miejscach gdzie to konieczne</t>
  </si>
  <si>
    <t>Wykonanie sufitów podwieszanych w pomieszczeniach biurowo-socjalnych zgodnie z zestawieniem</t>
  </si>
  <si>
    <t>Balustrady klatki schodowej - stal ocynkowana</t>
  </si>
  <si>
    <t>Pochwyty klatki schodowej - stal ocynkowana</t>
  </si>
  <si>
    <t>9.2.5</t>
  </si>
  <si>
    <t>9.2.6</t>
  </si>
  <si>
    <t>9.2.7</t>
  </si>
  <si>
    <t>9.2.8</t>
  </si>
  <si>
    <t>9.2.9</t>
  </si>
  <si>
    <t>9.2.10</t>
  </si>
  <si>
    <t>9.2.11</t>
  </si>
  <si>
    <t>STOLARKA OKIENNA ZGODNIE Z ZESTAWIENIEM</t>
  </si>
  <si>
    <t>Oi21 - Okno nieotwieralne aluminiowe wraz z wyposażeniem</t>
  </si>
  <si>
    <t>STOLARKA DRZWIOWA WEWNĘTRZNA ZGODNIE Z ZESTAWIENIEM</t>
  </si>
  <si>
    <t>10.2.3</t>
  </si>
  <si>
    <t>10.2.4</t>
  </si>
  <si>
    <t>10.2.5</t>
  </si>
  <si>
    <t>10.2.6</t>
  </si>
  <si>
    <t>10.2.7</t>
  </si>
  <si>
    <t>STOLARKA DRZWIOWA ZEWNĘTRZNA ZGODNIE Z ZESTAWIENIEM</t>
  </si>
  <si>
    <t>Di1a - Drzwi jednoskrzydłowe aluminiowe wraz z wyposażeniem</t>
  </si>
  <si>
    <t>Di1f - Drzwi jednoskrzydłowe aluminiowe wraz z wyposażeniem</t>
  </si>
  <si>
    <t>Di3b - Drzwi jednoskrzydłowe z materiałów drewnopochodnych wraz z wyposażeniem</t>
  </si>
  <si>
    <t>Di3a - Drzwi jednoskrzydłowe z materiałów drewnopochodnych wraz z wyposażeniem</t>
  </si>
  <si>
    <t>Di3b*- Drzwi jednoskrzydłowe z materiałów drewnopochodnych wraz z wyposażeniem</t>
  </si>
  <si>
    <t>Di4 - Drzwi jednoskrzydłowe z materiałów drewnopochodnych wraz z wyposażeniem</t>
  </si>
  <si>
    <t>10.3.1</t>
  </si>
  <si>
    <t>10.3.2</t>
  </si>
  <si>
    <t>10.3.3</t>
  </si>
  <si>
    <t>10.3.4</t>
  </si>
  <si>
    <t>10.3.5</t>
  </si>
  <si>
    <t>Diz1a - Drzwi jednoskrzydłowe aluminiowe wraz z wyposażeniem</t>
  </si>
  <si>
    <t>BRAMY ZEWNĘTRZNE ZGODNIE Z ZESTAWIENIEM</t>
  </si>
  <si>
    <t>Zasypanie wykopów gruntem z dowozu, w tym transport materiału zasypowego</t>
  </si>
  <si>
    <t>2.2</t>
  </si>
  <si>
    <t>2.3</t>
  </si>
  <si>
    <t>2.4</t>
  </si>
  <si>
    <t>2.5</t>
  </si>
  <si>
    <t>2.6</t>
  </si>
  <si>
    <t>3.1.1.1</t>
  </si>
  <si>
    <t>3.1.1.2</t>
  </si>
  <si>
    <t>3.1.1.3</t>
  </si>
  <si>
    <t>3.1.1.5</t>
  </si>
  <si>
    <t>3.1.1.6</t>
  </si>
  <si>
    <t>3.1.2.1</t>
  </si>
  <si>
    <t>3.1.2.2</t>
  </si>
  <si>
    <t>3.1.2.3</t>
  </si>
  <si>
    <t>3.1.3.1</t>
  </si>
  <si>
    <t>3.1.3.2</t>
  </si>
  <si>
    <t>3.1.3.3</t>
  </si>
  <si>
    <t>3.1.3.4</t>
  </si>
  <si>
    <t>3.1.3.6</t>
  </si>
  <si>
    <t>3.1.3.7</t>
  </si>
  <si>
    <t>4.2.1.1</t>
  </si>
  <si>
    <t>4.2.1.2</t>
  </si>
  <si>
    <t>4.2.1.3</t>
  </si>
  <si>
    <t>4.2.1.4</t>
  </si>
  <si>
    <t>4.2.1.5</t>
  </si>
  <si>
    <t>4.2.1.6</t>
  </si>
  <si>
    <t>4.2.1.7</t>
  </si>
  <si>
    <t>5.1.6</t>
  </si>
  <si>
    <t>5.1.7</t>
  </si>
  <si>
    <t>5.1.8</t>
  </si>
  <si>
    <t>5.1.9</t>
  </si>
  <si>
    <t>5.2.3</t>
  </si>
  <si>
    <t>5.2.4</t>
  </si>
  <si>
    <t>5.3.8</t>
  </si>
  <si>
    <t>6.1.2.5</t>
  </si>
  <si>
    <t>6.1.3.1</t>
  </si>
  <si>
    <t>6.1.3.2</t>
  </si>
  <si>
    <t>6.1.3.3</t>
  </si>
  <si>
    <t>6.1.3.4</t>
  </si>
  <si>
    <t>6.1.4.1</t>
  </si>
  <si>
    <t>12.1.10</t>
  </si>
  <si>
    <t>12.1.11</t>
  </si>
  <si>
    <t>12.1.12</t>
  </si>
  <si>
    <t>12.1.13</t>
  </si>
  <si>
    <t>Dostawa i montaż urządzeń przeciwpożarowego głównego wyłącznika prądu wraz ułożeniem kabli niepalnych PH90</t>
  </si>
  <si>
    <t>Rozdzielnice SN i nN - dostawa i montaż</t>
  </si>
  <si>
    <t>Wykonanie instalacji zasilania urządzeń pożarowych za pomocą kabli klasy PH90.</t>
  </si>
  <si>
    <t xml:space="preserve">Wewnętrzne linie zasilające WLZ-ty do rozdzielnic oraz do urządzeń technologicznych </t>
  </si>
  <si>
    <t>Dostawa i montaż koryt o wzmocnionej konstrukcji do prowadzenia instalacji zasilających</t>
  </si>
  <si>
    <t>Dostawa i montaż koryt do prowadzenia instalacji zasilających urządzenia ppoż.</t>
  </si>
  <si>
    <t xml:space="preserve">Wykonanie kompletnej instalacji zasilania gniazd wtyczkowych </t>
  </si>
  <si>
    <t>Wykonanie kompletnej instalacji zasilania zestawów gniazd i urządzeń technologicznych</t>
  </si>
  <si>
    <t xml:space="preserve">Wykonanie kompletnej instalacji zasilania bram </t>
  </si>
  <si>
    <t>Wykonanie kompletnej instalacji zasilania suwnic</t>
  </si>
  <si>
    <t>Wykonanie kompletnej instalacji ochrony od porażeń i przepięć</t>
  </si>
  <si>
    <t>Wykonanie kompletnej instalacji połączeń wyrównawczych</t>
  </si>
  <si>
    <t>Wykonanie kompletnej instalacji ochrony odgromowej</t>
  </si>
  <si>
    <t xml:space="preserve">Wykonanie certyfikowanych przejść ogniowych przez strefy ppoż </t>
  </si>
  <si>
    <t>Wykonanie kompletnej instalacji systemu okablowania strukturalnego dedykowanego dla wszelkich systemów wykorzystujących sieć IP (np. LAN, WLAN, CCTV, SSWiN, KD, AV i inne)</t>
  </si>
  <si>
    <t>Pomiary okablowania strukturalnego i uzyskanie 25-letniej gwarancji na system</t>
  </si>
  <si>
    <t>Dostawa i montaż gniazd logicznych - obejmuje zarówno gniazda sieci komputerowej jak i gniazda sieci telefonicznej.</t>
  </si>
  <si>
    <t>Dostawa i montaż Access-Pointów - dot. Hali</t>
  </si>
  <si>
    <t>Dostawa i montaż kompletnie wyposażonych szaf dystrybucyjnych GPD</t>
  </si>
  <si>
    <t xml:space="preserve">Wykonanie kompletnej instalacji CCTV, w tym ułożenie oprzewodowania oraz dostawa i montaż kamer, rejestratorów i stacji podglądu z dwoma monitorami </t>
  </si>
  <si>
    <t>Wykonanie kompletnej instalacji SSWiN, w tym ułożenie oprzewodowania oraz dostawa i montaż urządzeń wchodzących w skład systemu</t>
  </si>
  <si>
    <t>Wykonanie kompletnej instalacji kontroli dostępu KD</t>
  </si>
  <si>
    <t>INSTALACJE SANITARNE WEWNĘTRZNE</t>
  </si>
  <si>
    <t>Wykonanie kompletnej instalacji węzła cieplnego wraz z armaturą i instalacją AKPiA</t>
  </si>
  <si>
    <t>Wykonanie kompletnej instalacji grzewczej Hali wraz z armaturą regulacyjną i odcinającą</t>
  </si>
  <si>
    <t>Wykonanie kompletnej instalacji c.t.  wraz z armaturą regulacyjną i odcinającą</t>
  </si>
  <si>
    <t xml:space="preserve">Wykonanie kompletnej instalacji wody zimnej </t>
  </si>
  <si>
    <t>Dostawa i montaż "białego montażu" sanitarnego w tym i.in. baterii, umywalek, zlewozmywaków, natrysków, misek ustępowych, zaworów czerpalnych ze złączką do węża i innej armatury</t>
  </si>
  <si>
    <t>Wykonanie kompletnej instalacji hydrantowej wraz z niezbędnym wyposażeniem</t>
  </si>
  <si>
    <t>Wykonanie kompletnej instalacji wody ciepłej i cyrkulacji wraz z armaturą regulacyjną i odcinającą</t>
  </si>
  <si>
    <t>Wykonanie kompletnej instalacji kanalizacji sanitarnej, w tym instalacji odprowadzenia skroplin z urządzeń klimatyzacyjnych</t>
  </si>
  <si>
    <t>Wykonanie kompletnej instalacji kanalizacji deszczowej odwodniającej Halę - instalacja podciśnieniowa</t>
  </si>
  <si>
    <t>INSTALACJE WENTYLACJI MECHANICZNEJ</t>
  </si>
  <si>
    <t>Wykonanie kompletnej instalacji wentylacji mechanicznej nawiewno-wywiewnej -  układ NW1 - wraz z dostawą i montażem centrali wentylacyjnej</t>
  </si>
  <si>
    <t>Wykonanie kompletnej instalacji wentylacji mechanicznej nawiewno-wywiewnej -  układ NW2 - wraz z dostawą i montażem centrali wentylacyjnej</t>
  </si>
  <si>
    <t>Wykonanie pozostałych indywidualnych układów wywiewnych na bazie wentylatorów kanałowych oraz dachowych nieobjętych układami wentylacji mechanicznej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</si>
  <si>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</si>
  <si>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</si>
  <si>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</si>
  <si>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</si>
  <si>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</si>
  <si>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</si>
  <si>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</si>
  <si>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</si>
  <si>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</si>
  <si>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</si>
  <si>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</si>
  <si>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</si>
  <si>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11.1.16</t>
  </si>
  <si>
    <t>11.1.17</t>
  </si>
  <si>
    <t>11.1.18</t>
  </si>
  <si>
    <t>11.1.19</t>
  </si>
  <si>
    <t>11.1.20</t>
  </si>
  <si>
    <t>11.1.21</t>
  </si>
  <si>
    <t>11.1.22</t>
  </si>
  <si>
    <t>11.1.23</t>
  </si>
  <si>
    <t>11.1.24</t>
  </si>
  <si>
    <t>11.1.25</t>
  </si>
  <si>
    <t>11.1.26</t>
  </si>
  <si>
    <t>11.2.5</t>
  </si>
  <si>
    <t>11.2.6</t>
  </si>
  <si>
    <t>11.2.7</t>
  </si>
  <si>
    <t>11.2.8</t>
  </si>
  <si>
    <t>11.2.9</t>
  </si>
  <si>
    <t>11.2.10</t>
  </si>
  <si>
    <t>11.2.11</t>
  </si>
  <si>
    <t>Dostawa i montaż kompletnej stacji transformatorowej ST-M , z transformatorem olejowym o mocy 1250kVA, zlokalizowanej w pomieszczeniu 0.01</t>
  </si>
  <si>
    <t>Wykonanie kompletnej instalacji zasilania sprężarkowni</t>
  </si>
  <si>
    <t>Wykonanie kompletnej instalacji zasilania urządzeń: central wentylacyjnych nawiewno-wywiewnych, wentylatorów oraz kurtyn powietrznych</t>
  </si>
  <si>
    <t>Wykonanie kompletnej instalacji zasilania katedr montażowych</t>
  </si>
  <si>
    <t>Wykonanie certyfikowanych przejść ogniowych przez strefy ppoż. dla wszystkich instalacji elektrycznych</t>
  </si>
  <si>
    <t>Dostawa i montaż Access-Pointów - dot. Budynku murowanego technicznego</t>
  </si>
  <si>
    <t>Dostawa i montaż kompletnie wyposażonych szaf dystrybucyjnych LPD</t>
  </si>
  <si>
    <t>Dostawa i montaż UPS-a COVER CORE ONE 3K z bateriami w 2 MB (4x6x9Ah) + szyny RACK dla GDP-M</t>
  </si>
  <si>
    <t>Dostawa i montaż UPS COVER CORE ONE 1K z bateriami w 1 MB (2x3x9Ah) + szyny RACK dla LPD</t>
  </si>
  <si>
    <t>11.2.12</t>
  </si>
  <si>
    <t>11.2.13</t>
  </si>
  <si>
    <t>11.2.14</t>
  </si>
  <si>
    <t>SYSTEM SYGNALIZACJI POŻARU SSP</t>
  </si>
  <si>
    <t>11.3.1</t>
  </si>
  <si>
    <t>Wykonanie kompletnej instalacji systemu wczesnej detekcji dymu VESDA</t>
  </si>
  <si>
    <t>11.3.2</t>
  </si>
  <si>
    <t>11.3.3</t>
  </si>
  <si>
    <t>11.3.4</t>
  </si>
  <si>
    <t>Wykonanie kompletnej instalacji SSP</t>
  </si>
  <si>
    <t>Wycieraczki zewnętrzne systemowe</t>
  </si>
  <si>
    <t>Wycieraczki wewnętrzne systemowe</t>
  </si>
  <si>
    <t>FUNDAMENTY ŻELBETOWE / PODWALINY - BIUROWIEC WEWNĘTRZNY</t>
  </si>
  <si>
    <t>DACH BIUROWCA WEWNĘTRZNEGO</t>
  </si>
  <si>
    <t>KONSTRUKCJA - BIUROWIEC WEWNĘTRZNY</t>
  </si>
  <si>
    <t>POSADZKA - BIUROWIEC WEWNĘTRZNY</t>
  </si>
  <si>
    <t>ELEMENTY WYKOŃCZENIA POMIESZCZEŃ HALI MONTAŻU</t>
  </si>
  <si>
    <t>ELEMENTY WYKOŃCZENIA POMIESZCZEŃ BIUROWCA WEWNĘTRZNEGO</t>
  </si>
  <si>
    <t>STOLARKA W HALI I W BIUROWCU WEWNĘTRZNYM WEDŁUG ZESTAWIENIA</t>
  </si>
  <si>
    <t>Stopy fundamentowe z betonu C30/37 - beton wodoszczelny W8</t>
  </si>
  <si>
    <t>Izolacja termiczna podwalin wełną mineralną twardą 15 cm plus klej na siatce</t>
  </si>
  <si>
    <t>Izolacja termiczna podwalin styropianem XPS 12 cm od strony zewnętrznej z klejem na siatce</t>
  </si>
  <si>
    <t>Kanały żelbetowe na betonie C30/37 z dodatkiem W8</t>
  </si>
  <si>
    <t>Ławy fundamentowe z betonu C30/37 - beton wodoszczelny W8 (w tym pod ścianę kompleksową ppoż.)</t>
  </si>
  <si>
    <t>Płyta betonowa gr. 30 cm zbrojona dodatkowo 2x siatka z prętów fi 12 15x15</t>
  </si>
  <si>
    <t>Diz1 - Drzwi jednoskrzydłowe stalowe wraz z wyposażeniem</t>
  </si>
  <si>
    <t>Diz2 - Drzwi dwuskrzydłowe stalowe wraz z wyposażeniem</t>
  </si>
  <si>
    <t>Diz3 - Drzwi dwuskrzydłowe stalowe wraz z wyposażeniem</t>
  </si>
  <si>
    <t>Diz6 - Drzwi dwuskrzydłowe stalowe wraz z wyposażeniem</t>
  </si>
  <si>
    <t xml:space="preserve">Blacha trapezowa stalowa ocynkowana LL128 o zróżnicowanej grubości 0,7 do 1,15 mm, zgodnej z Projektem konstrukcji </t>
  </si>
  <si>
    <t>Podwaliny żelbetowe gr. 20 cm z betonu C30/37 (lub prefabrykowane) - beton wodoszczelny W8</t>
  </si>
  <si>
    <t>Izolacja przeciwwilgociowa pozioma ław fundamentowych z papy zgrzewanej</t>
  </si>
  <si>
    <t>Montaż i rozruch suwnic dwudźwigarowych wraz z oprzyrządowaniem i systemem zasilania, przygotowanie dokumentacji odbiorowej i współudział w odbiorze UDT</t>
  </si>
  <si>
    <t>Wykonanie kompletnej instalacji zasilania wentylatora W.09</t>
  </si>
  <si>
    <t>11.1.27</t>
  </si>
  <si>
    <t>Dostawa i montaż baterii kondensatorów w pomieszczeniu rozdzielni głównej</t>
  </si>
  <si>
    <t>Dostawa i montaż centrali systemu SSP zlokalizowanej w serwerowni, obsługującej Halę montażu. Należy uwzględnić połączenie z główną centralą systemu SSP, zlokalizowaną w Hali CROSS DOCK</t>
  </si>
  <si>
    <t>Wykonanie kompletnej instalacji kanalizacji deszczowej odwodniającej Biurowiec wewnętrzny - instalacja tradycyjna grawitacyjna</t>
  </si>
  <si>
    <t xml:space="preserve">Wykonanie kompletnej instalacji wewnętrznej sprężonego powietrza wraz z dostawą i montażem sprężarki </t>
  </si>
  <si>
    <t>Wykonanie kompletnej instalacji grzewczej w Biurowcu wewnętrznym wraz z armaturą regulacyjną i odcinającą</t>
  </si>
  <si>
    <t>Wykonanie kompletnej instalacji kontroli detekcji gazu wraz z centralą detekcji i czujnikami</t>
  </si>
  <si>
    <t>Wykonanie kompletnej wentylacji pomieszczenia sprężarkowni wraz z dostawą i montażem czerpni ściennej</t>
  </si>
  <si>
    <t>Wykonanie kompletnej instalacji klimatyzacji części biurowej wraz z dostawą i montażem urządzeń i armatury SPLIT</t>
  </si>
  <si>
    <t>Wykonanie certyfikowanych przejść ogniowych przez strefy ppoż.</t>
  </si>
  <si>
    <t>FUNDAMENTY ŻELBETOWE HALI MONTAŻU / PODWALINY</t>
  </si>
  <si>
    <t>INSTALACJE SANITARNE WEWNĘTRZNE - SPRĘŻONEGO POWIETRZA, GRZEWCZE I WODNO-KANALIZACYJNE</t>
  </si>
  <si>
    <t>3.1.1.4</t>
  </si>
  <si>
    <t>3.1.3.5</t>
  </si>
  <si>
    <t>10.4.1</t>
  </si>
  <si>
    <t>10.4.2</t>
  </si>
  <si>
    <t>10.4.3</t>
  </si>
  <si>
    <t>WARTOŚĆ ROBÓT [PLN netto]</t>
  </si>
  <si>
    <t xml:space="preserve">LISTA ELEMENTÓW NIEUJĘTYCH W ZERB 
W HALI MONTAŻU Z FUNKCJĄ BIUROWO-SOCJALNĄ </t>
  </si>
  <si>
    <t>2.7</t>
  </si>
  <si>
    <t>2.8</t>
  </si>
  <si>
    <t>2.9</t>
  </si>
  <si>
    <t>Roboty demontażowe istniejących sieci nN</t>
  </si>
  <si>
    <t>Roboty demontażowe istniejących sieci SN</t>
  </si>
  <si>
    <t>Roboty demontażowe istniejącej kanalizacji teletechnicznej</t>
  </si>
  <si>
    <t>Demontaż istniejących słupów oświetleniowych</t>
  </si>
  <si>
    <t>Stacja transformatorowa kontenerowa ST-C</t>
  </si>
  <si>
    <t>Agregat prądotwórczy - dostawa i montaż</t>
  </si>
  <si>
    <t>Płyta fundamentowa zbrojona siatką pod agregat prądotwórczy</t>
  </si>
  <si>
    <t>Roboty ziemne - wymiana gruntów nienośnych (wraz z dowozem materiału zasypkowego) lub/oraz wzmocnienie podłoża do wymaganych parametrów nośności</t>
  </si>
  <si>
    <t>Opornik betonowy 12x25 na ławie betonowej z oporem z betonu C12/15</t>
  </si>
  <si>
    <t>Krawężnik betonowy 15x30 na ławie betonowej z oporem z betonu C12/15</t>
  </si>
  <si>
    <t>ZBIORNIK PRZECIWPOŻAROWY NAZIEMNY</t>
  </si>
  <si>
    <t>Dostawa i montaż przeciwpożarowego zbiornika naziemnego wraz z kompletnym wyposażeniem</t>
  </si>
  <si>
    <t>Wykonanie kompletnej płyty fundamentowej pod zbiornik naziemny przeciwpożarowy</t>
  </si>
  <si>
    <t>Wykonanie kompletnej zewnętrznej instalacji wodociągowej w100 jako zasilanie instalacji wewnętrznej w halach</t>
  </si>
  <si>
    <t>Wykonanie kompletnej instalacji odprowadzenia wód opadowych deszczowych</t>
  </si>
  <si>
    <t>1.2.5</t>
  </si>
  <si>
    <t>1.2.6</t>
  </si>
  <si>
    <t>1.2.7</t>
  </si>
  <si>
    <t>1.2.8</t>
  </si>
  <si>
    <t>1.2.9</t>
  </si>
  <si>
    <t>Wykonanie zewnętrznego przyłącza do sieci cieplnej z rur preizolowanych 2 x DN80</t>
  </si>
  <si>
    <t>Wykonanie nasadzeń zastępczych zgodnie z wydaną decyzją administracyjną</t>
  </si>
  <si>
    <t>Wykonanie kompletnej przebudowy kolektora instalacji sanitarnej pod halami w tym wykonanie przyłączy kanalizacji sanitarnej do hal</t>
  </si>
  <si>
    <t>Kostka brukowa betonowa gr. 8 cm na podsypce cementowo-piaskowej 1:4 gr. 4 cm - zakres nowoprojektowany</t>
  </si>
  <si>
    <t>Kostka brukowa betonowa gr. 8 cm na podsypce cementowo-piaskowej 1:4 gr. 4 cm - zakres przebudowywany</t>
  </si>
  <si>
    <t>Wykonanie kompletnej instalacji oświetlenia zewnętrznego terenu</t>
  </si>
  <si>
    <t>Wykonanie kompletnej zewnętrznej instalacji wodociągowej PE fi160mm jako zasilanie zbiornika ppoż. oraz dodatkowe zasilanie instalacji ppoż. na halach</t>
  </si>
  <si>
    <t>Wykonanie trawnik z siewu wraz z humusowaniem gr. 10 cm z odkładu</t>
  </si>
  <si>
    <t>Dostawa i montaż nowego ogrodzenia terenu</t>
  </si>
  <si>
    <t>4.1.3</t>
  </si>
  <si>
    <t>4.2.3</t>
  </si>
  <si>
    <t>POMPOWNIA TRYSKACZOWA WRAZ ZE ZBIORNIKIEM PPOŻ.</t>
  </si>
  <si>
    <t>Wykonanie murków oporowych typu L z gotowych prefabrykatów pomiędzy punktami L a M</t>
  </si>
  <si>
    <t>5.</t>
  </si>
  <si>
    <t>BRAMY, SZLABANY, KOŁOWROTY - WYMAGANIA W ZAKRESIE PODŁĄCZEŃ</t>
  </si>
  <si>
    <t>A – STRÓŻÓWKA ISTNIEJĄCA</t>
  </si>
  <si>
    <t>Doprowadzenie podłączeń według specyfikacji: 4 x 230V, 3 x LAN, 1x telefon, 3 x kamera, Domofon do pom. 030 (Cross). Dodatkowo oświetlenie wewnętrzne stróżówki i szafka z PEL1 na słupie oświetleniowym przy bramie</t>
  </si>
  <si>
    <t>Dostawa i montaż kompletnie wyposażonej bramy przesuwnej, sterowanej z pilota oraz stróżówki</t>
  </si>
  <si>
    <t xml:space="preserve">B – SZLABAN </t>
  </si>
  <si>
    <t>Dostawa i montaż kompletnie wyposażonego szlabanu, sterowanego ręcznie z kontenera "C" oraz z pilota.</t>
  </si>
  <si>
    <t xml:space="preserve">C – KONTENER BIUROWY </t>
  </si>
  <si>
    <t>Dostawa i montaż kontenera biurowego C,  wraz z bezodpływowym szambem o obj. min. 5 m3 - według wymagań Inwestora opisanych na planszy PZT</t>
  </si>
  <si>
    <t>Doprowadzenie podłączeń według specyfikacji: sterowanie szlabanu "B" oraz "E", 12 x 230V (W 6xPEL1), 6 x LAN (6xPEL1), 1 x telefon, 3 x kamera</t>
  </si>
  <si>
    <t>5.4</t>
  </si>
  <si>
    <t>Doprowadzenie podłączeń według specyfikacji: 230V i 4 x LAN (kamery)</t>
  </si>
  <si>
    <t>5.4.1</t>
  </si>
  <si>
    <t>5.5</t>
  </si>
  <si>
    <t>E – SZLABAN</t>
  </si>
  <si>
    <t>5.5.1</t>
  </si>
  <si>
    <t>F – POMIESZCZENIE OCHRONY W BUDYNKU CROSS</t>
  </si>
  <si>
    <t>5.6</t>
  </si>
  <si>
    <t>Doprowadzenie podłączeń według specyfikacji: 4 x 230V, 3 x LAN (kamery), 1 x telefon, 3 x kamera. Dodatkowo oświetlenie wewnętrzne pomieszczenia</t>
  </si>
  <si>
    <t>5.6.1</t>
  </si>
  <si>
    <t>G - BRAMA I SZLABAN</t>
  </si>
  <si>
    <t>5.7</t>
  </si>
  <si>
    <t>Dostawa i montaż kompletnie wyposażonej bramy przesuwnej sterowanej z pilota</t>
  </si>
  <si>
    <t>Dostawa i montaż kompletnie wyposażonego szlabanu sterowanego ręcznie ze stróżówki oraz z pilota</t>
  </si>
  <si>
    <t>Dostawa i montaż kompletnie wyposażonego szlabanu sterowanego ręcznie z kontenera „C” oraz z pom. 0.33 i za pomocą pilota</t>
  </si>
  <si>
    <t>Dostawa i montaż kompletnie wyposażonego szlabanu sterowanego ręcznie z pomieszczenia ochrony „F” oraz pilota</t>
  </si>
  <si>
    <t>5.8</t>
  </si>
  <si>
    <t>H - BRAMA I SZLABAN</t>
  </si>
  <si>
    <t>5.7.1</t>
  </si>
  <si>
    <t>5.7.2</t>
  </si>
  <si>
    <t>5.8.1</t>
  </si>
  <si>
    <t>5.8.2</t>
  </si>
  <si>
    <t>5.9</t>
  </si>
  <si>
    <t>I – SZLABAN</t>
  </si>
  <si>
    <t>5.9.1</t>
  </si>
  <si>
    <t>5.10</t>
  </si>
  <si>
    <t>J - KOŁOWROTY</t>
  </si>
  <si>
    <t>Dostawa i montaż kompletnych kołowrotów z zadaszeniem i czytnikiem kart - 2 szt.</t>
  </si>
  <si>
    <t>Doprowadzenie podłączeń według specyfikacji: domofon do pomieszczenia 030 cross, 8 x 230V (6xPEL1), 4 x LAN (6xPEL1)</t>
  </si>
  <si>
    <t>5.10.1</t>
  </si>
  <si>
    <t>5.10.2</t>
  </si>
  <si>
    <t>5.11</t>
  </si>
  <si>
    <t>K – SZLABAN</t>
  </si>
  <si>
    <t>5.11.1</t>
  </si>
  <si>
    <t>5.12</t>
  </si>
  <si>
    <t>L – BRAMA</t>
  </si>
  <si>
    <t>5.12.1</t>
  </si>
  <si>
    <t>5.13</t>
  </si>
  <si>
    <t>Ł - BRAMA I SZLABAN</t>
  </si>
  <si>
    <t>Dostawa i montaż kompletnie wyposażonego szlabanu sterowanego z pomieszczenia „A” oraz za pomocą pilota</t>
  </si>
  <si>
    <t>5.13.1</t>
  </si>
  <si>
    <t>5.13.2</t>
  </si>
  <si>
    <t>5.14</t>
  </si>
  <si>
    <t>5.14.1</t>
  </si>
  <si>
    <t>Dostawa i montaż kompletnie wyposażonej bramy przesuwnej sterowanej ręcznie z kontenera „C” oraz z pilota</t>
  </si>
  <si>
    <t>5.15</t>
  </si>
  <si>
    <t>5.15.1</t>
  </si>
  <si>
    <t>D - SŁUP DO INSTALACJI KAMERY (można montować na słupie oświetleniowym)</t>
  </si>
  <si>
    <t>BYDYNEK POMPOWNI</t>
  </si>
  <si>
    <t>Wykonanie przebudowy istniejącej sieci gazociągu</t>
  </si>
  <si>
    <t>1.1.9</t>
  </si>
  <si>
    <t>1.1.10</t>
  </si>
  <si>
    <t>1.1.11</t>
  </si>
  <si>
    <t>Kanalizacja teletechniczna wraz z ułożonymi sieciami teletechnicznymi w zakresie przewodów LAN, telefon, CCTV, domofon, sterowania bramami i szlabanami oraz połączenia między serwerowniami</t>
  </si>
  <si>
    <t>Przebudowa istniejącej pierścieniowej sieci wodociągowej na odcinku kolidującym z inwestycją</t>
  </si>
  <si>
    <t>Podbudowa zasadnicza z betonu cementowego C16/20 (0/16 mm) gr. 22 cm</t>
  </si>
  <si>
    <t>Wykonanie robót budowlanych w zakresie kompletnego i wykończonego budynku pompowni tryskaczowej o wym. 6 x 10 m, wraz z elementami dodatkowymi np. wanną wychwytową pod zbiornik paliwa, fundamentem pod pompę, żaluzjami wentylacyjnymi itp.</t>
  </si>
  <si>
    <t>Dostawa i montaż wyposażenia elektrycznego pompowni wraz z zasilaniem energetycznym i sterowaniem SSP</t>
  </si>
  <si>
    <t>Wykonanie zasilania elektrycznego i sterującego dla zbiornika przeciwpożarowego</t>
  </si>
  <si>
    <t>ZESTAWIENIE ELEMENTÓW ROBÓT BUDOWLANYCH 
PZT, DROGI, SIECI I PRZYŁĄCZA</t>
  </si>
  <si>
    <t>LISTA ELEMENTÓW NIEUJĘTYCH W ZERB 
PZT, DROGI, SIECI I PRZYŁĄCZA</t>
  </si>
  <si>
    <t>ZESTAWIENIE ELEMENTÓW ROBÓT BUDOWLANYCH 
KOSZTY OGÓLNE I INNE ŚWIADCZENIA</t>
  </si>
  <si>
    <t>Ławy fundamentowe z betonu C30/37 - beton wodoszczelny W8 (w tym pod ścianę oddzielenia pożarowego REI120 między Halami)</t>
  </si>
  <si>
    <t>FUNDAMENTY ŻELBETOWE HALI CROSS DOCK  / PODWALINY</t>
  </si>
  <si>
    <t>KONSTRUKCJA NAZIEMNA - HALA CROSS DOCK</t>
  </si>
  <si>
    <t>DACH BIUROWCA ZEWNĘTRZNEGO</t>
  </si>
  <si>
    <t>DACH HALI CROSS DOCK</t>
  </si>
  <si>
    <t>INSTALACJA TRYSKACZOWA</t>
  </si>
  <si>
    <t>ELEMENTY WYKOŃCZENIA POMIESZCZEŃ BIUROWCA ZEWNĘTRZNEGO</t>
  </si>
  <si>
    <t xml:space="preserve">Płyty warstwowe wypełnione wełną mineralną gr. 20 cm </t>
  </si>
  <si>
    <t>FUNDAMENTY ŻELBETOWE / PODWALINY - BIUROWIEC ZEWNĘTRZNY I WEWNĘTRZNY</t>
  </si>
  <si>
    <t>KONSTRUKCJA - BIUROWIEC ZEWNĘTRZNY I WEWNĘTRZNY</t>
  </si>
  <si>
    <t>KONSTRUKCJA MUROWANA I ŻELBETOWA MONOLITYCZNA BIUROWIEC ZEWNĘTRZNY</t>
  </si>
  <si>
    <t>KONSTRUKCJA MUROWANA I ŻELBETOWA MONOLITYCZNA BIUROWIEC WEWNĘTRZNY</t>
  </si>
  <si>
    <t>POSADZKA PG6 – CZĘŚĆ MAGAZYNOWA</t>
  </si>
  <si>
    <t>POSADZKA PG5 – CZĘŚĆ MAGAZYNOWA</t>
  </si>
  <si>
    <t>Podkład betonowy C12/15 gr. 15cm</t>
  </si>
  <si>
    <t>Przeprowadzenie badań dokładność wykonania posadzki zgodnie z wymaganiami dla posadzek w magazynach wysokiego składowania z bardzo wąskimi korytarzami wyposażonych w regały paletowe obsługiwane wózkami. Dostarczenie Raportu końcowego (łącznie z posadzką PG6)</t>
  </si>
  <si>
    <t>Podkład betonowy C12/15 gr. 15 cm</t>
  </si>
  <si>
    <t>POSADZKA - BIUROWIEC ZEWNĘTRZNY I WEWNĘTRZNY</t>
  </si>
  <si>
    <t xml:space="preserve">Wylewka cementowa C12/15 gr. 8 cm </t>
  </si>
  <si>
    <t>Wykonanie ściany oddzielenia pożarowego REI 120, w technologii ściany płytowej YTONG</t>
  </si>
  <si>
    <t>Ławy fundamentowe z betonu C30/37 - beton wodoszczelny W8, pod ścianę kompleksową ppoż.</t>
  </si>
  <si>
    <t>Zbrojenie ław fundamentowych - dostawa i montaż</t>
  </si>
  <si>
    <r>
      <t>m</t>
    </r>
    <r>
      <rPr>
        <vertAlign val="superscript"/>
        <sz val="10"/>
        <rFont val="Arial Narrow"/>
        <family val="2"/>
      </rPr>
      <t>2</t>
    </r>
  </si>
  <si>
    <t>4.3.2</t>
  </si>
  <si>
    <t>4.3.3</t>
  </si>
  <si>
    <t xml:space="preserve">Wykonanie murów oporowych żelbetowych w strefie doków wraz z dostawą i montażem zbrojenia </t>
  </si>
  <si>
    <t>3.6</t>
  </si>
  <si>
    <t>3.7</t>
  </si>
  <si>
    <t>Dostawa i montaż schodów prefabrykowanych żelbetowych przy strefie doków</t>
  </si>
  <si>
    <t>7.2</t>
  </si>
  <si>
    <t>Ławy fundamentowe z betonu C30/37 - beton wodoszczelny W8, pod ścianę oddzielenia pożarowego</t>
  </si>
  <si>
    <t>Stropy z płyt filigran wraz z warstwą nadbetonu i zbrojeniem górnym dodatkowym</t>
  </si>
  <si>
    <t>Oi10 - Witryna aluminiowa nieotwieralna</t>
  </si>
  <si>
    <t>Oi8 - Okno aluminiowe nieotwieralne</t>
  </si>
  <si>
    <t>Oi9 - Okno aluminiowe nieotwieralne</t>
  </si>
  <si>
    <t>Oi11 - Witryna aluminiowa nieotwieralna</t>
  </si>
  <si>
    <t>Oi12 - Okno aluminiowe nieotwieralne</t>
  </si>
  <si>
    <t>Oi14 - Okno aluminiowe nieotwieralne</t>
  </si>
  <si>
    <t>Oi16 - Okno aluminiowe nieotwieralne</t>
  </si>
  <si>
    <t>Oi17 - Witryna aluminiowa nieotwieralna</t>
  </si>
  <si>
    <t>Oi18 - Okno aluminiowe nieotwieralne</t>
  </si>
  <si>
    <t>10.1.5</t>
  </si>
  <si>
    <t>10.1.6</t>
  </si>
  <si>
    <t>10.1.7</t>
  </si>
  <si>
    <t>10.1.8</t>
  </si>
  <si>
    <t>10.1.9</t>
  </si>
  <si>
    <t>10.1.10</t>
  </si>
  <si>
    <t>10.1.11</t>
  </si>
  <si>
    <t>10.1.12</t>
  </si>
  <si>
    <t>10.1.13</t>
  </si>
  <si>
    <t>10.1.14</t>
  </si>
  <si>
    <t>10.1.15</t>
  </si>
  <si>
    <t>10.1.16</t>
  </si>
  <si>
    <t>10.1.17</t>
  </si>
  <si>
    <t>Di1c - Drzwi jednoskrzydłowe aluminiowe wraz z wyposażeniem</t>
  </si>
  <si>
    <t>Di1d - Drzwi jednoskrzydłowe aluminiowe wraz z wyposażeniem</t>
  </si>
  <si>
    <t>Di1e - Drzwi jednoskrzydłowe aluminiowe wraz z wyposażeniem</t>
  </si>
  <si>
    <t>Di1g - Drzwi jednoskrzydłowe aluminiowe wraz z wyposażeniem</t>
  </si>
  <si>
    <t>Di1h - Drzwi jednoskrzydłowe aluminiowe wraz z wyposażeniem</t>
  </si>
  <si>
    <t>10.2.8</t>
  </si>
  <si>
    <t>STOLARKA W HALI I W BIUROWCU ZEWNĘTRZNYM /WEWNĘTRZNYM WEDŁUG ZESTAWIENIA</t>
  </si>
  <si>
    <t>STOLARKA OKIENNA ZGODNIE Z ZESTAWIENIEM - DOSTAWA I MONTAŻ</t>
  </si>
  <si>
    <t>STOLARKA DRZWIOWA WEWNĘTRZNA ZGODNIE Z ZESTAWIENIEM - DOSTAWA I MONTAŻ</t>
  </si>
  <si>
    <t>Di2 - Drzwi jednoskrzydłowe z materiałów drewnopochodnych wraz z wyposażeniem</t>
  </si>
  <si>
    <t>Di3b* - Drzwi jednoskrzydłowe z materiałów drewnopochodnych wraz z wyposażeniem</t>
  </si>
  <si>
    <t>10.2.9</t>
  </si>
  <si>
    <t>10.2.10</t>
  </si>
  <si>
    <t>10.2.11</t>
  </si>
  <si>
    <t>10.2.12</t>
  </si>
  <si>
    <t>10.2.13</t>
  </si>
  <si>
    <t>ŚLUSARKA DRZWIOWA ZEWNĘTRZNA ZGODNIE Z ZESTAWIENIEM - DOSTAWA I MONTAŻ</t>
  </si>
  <si>
    <t>Diz1 - Drzwi  jednoskrzydłowe aluminiowe wraz z wyposażeniem</t>
  </si>
  <si>
    <t>Diz2 - Drzwi dwuskrzydłowe aluminiowe wraz z wyposażeniem</t>
  </si>
  <si>
    <t>Diz3 - Drzwi dwuskrzydłowe aluminiowe wraz z wyposażeniem</t>
  </si>
  <si>
    <t>Diz5 - Drzwi  jednoskrzydłowe aluminiowe wraz z wyposażeniem</t>
  </si>
  <si>
    <t>Oi13 - Witryna aluminiowa nieotwieralna</t>
  </si>
  <si>
    <t>10.1.18</t>
  </si>
  <si>
    <t>ZESTAWIENIE ŚLUSARKI BRAMOWEJ ZGODNIE Z ZESTAWIENIEM - DOSTAWA I MONTAŻ</t>
  </si>
  <si>
    <t>10.4.4</t>
  </si>
  <si>
    <t xml:space="preserve">ELEMENTY WYKOŃCZENIA POMIESZCZEŃ HALI </t>
  </si>
  <si>
    <t>9.1.5</t>
  </si>
  <si>
    <t>9.1.6</t>
  </si>
  <si>
    <t>9.1.7</t>
  </si>
  <si>
    <t>m2</t>
  </si>
  <si>
    <t>9.3</t>
  </si>
  <si>
    <t>ZESTAWIENIE ELEMENTÓW ROBÓT BUDOWLANYCH 
W HALI CROSS DOCK, W HALI MONTAŻU ORAZ ELEMENTY PZT</t>
  </si>
  <si>
    <t>6.</t>
  </si>
  <si>
    <t>7.</t>
  </si>
  <si>
    <t>1.1.8</t>
  </si>
  <si>
    <t xml:space="preserve">Izolacja termiczna podwalin poniżej gruntu XPS 15cm  </t>
  </si>
  <si>
    <t>Izolacja termiczna podwalin powyżej gruntu wełną mineralną twardą 15 cm plus klej na siatce</t>
  </si>
  <si>
    <t>Pomieszczenia sanitarne na Hali wykonane z płyt warstwowych z rdzeniem z wełny mineralnej o grubości 10 cm wraz z sufitem w tej samej technologii na wysokości 2,50 m - kompletnie  wykończone i wyposażone</t>
  </si>
  <si>
    <t>Wykonanie ścian w pomieszczeniu kontrolnym oraz ściany w osi 3 - płyty warstwowej z rdzeniem z wełny mineralnej o grubości 10 cm wraz z sufitem w tej samej technologii na wysokości 3 m</t>
  </si>
  <si>
    <t>Wykonanie ściany nośnej w osi 16 –  płyty warstwowe z rdzeniem z wełny mineralnej o grubości 20 cm</t>
  </si>
  <si>
    <t>Wykonanie ściany nośnej w osi 34 –  płyty warstwowe z rdzeniem z wełny mineralnej o grubości 12 cm</t>
  </si>
  <si>
    <t>9.1.8</t>
  </si>
  <si>
    <t>9.1.9</t>
  </si>
  <si>
    <t>ŚCIANA ODDZIELENIA POŻAROWEGO POMIĘDZY HALAMI</t>
  </si>
  <si>
    <t>Dostawa i montaż klapy dymowej jednoskrzydłowej KD1 - kompletnie wyposażonej</t>
  </si>
  <si>
    <t>Dostawa i montaż klapy dymowej jednoskrzydłowej KD2 - kompletnie wyposażonej</t>
  </si>
  <si>
    <t>Dostawa i montaż klapy dymowej jednoskrzydłowej KD3 - kompletnie wyposażonej</t>
  </si>
  <si>
    <t xml:space="preserve">Dostawa i montaż pasm świetlnych z dwiema klapami dymowymi jednoskrzydłowymi PS1 - kompletnie wyposażonych </t>
  </si>
  <si>
    <t xml:space="preserve">Dostawa i montaż pasma świetlnego z jedną klapą dymową jednoskrzydłową PS2 - kompletnie wyposażonego </t>
  </si>
  <si>
    <t xml:space="preserve">Dostawa i montaż pasm świetlnych z dwiema klapami dymowymi jednoskrzydłowymi PS3 - kompletnie wyposażonych </t>
  </si>
  <si>
    <t>Daszki zewnętrzne na konstrukcji stalowej wraz z odwodnieniem</t>
  </si>
  <si>
    <t xml:space="preserve">Posadzka cementowa gr. 8 cm </t>
  </si>
  <si>
    <t xml:space="preserve">Posadzka cementowa gr. 7 cm </t>
  </si>
  <si>
    <t>Wykonanie warstwy termiczno-akustycznej styropian EPS 038 gr. 6 cm</t>
  </si>
  <si>
    <t>9.2.12</t>
  </si>
  <si>
    <t>9.2.13</t>
  </si>
  <si>
    <t>9.2.14</t>
  </si>
  <si>
    <t>9.3.1</t>
  </si>
  <si>
    <t>9.3.2</t>
  </si>
  <si>
    <t>9.3.3</t>
  </si>
  <si>
    <t>9.3.4</t>
  </si>
  <si>
    <t>9.3.5</t>
  </si>
  <si>
    <t>9.3.6</t>
  </si>
  <si>
    <t xml:space="preserve">Elewacja lekka-mokra na wełnie mineralnej gr. 20 cm wykończona tynkiem zewnętrznym systemowym dla Biurowca zewnętrznego </t>
  </si>
  <si>
    <t>Obróbki blacharskie Biurowca zewnętrznego, w tym parapety zewnętrzne z blachy powlekanej</t>
  </si>
  <si>
    <t xml:space="preserve">POSADZKA PG1 CZĘŚĆ PRODUKCYJNA </t>
  </si>
  <si>
    <t>Dostawa i montaż kompletnie wyposażonych doków rozładunkowych - według specyfikacji i wymagań dokumentacji projektowej (wraz z instalacją odwodnieniową)</t>
  </si>
  <si>
    <t>POSADZKA - HALA CROSS DOCK</t>
  </si>
  <si>
    <t>Koszty ogólne [PLN netto]</t>
  </si>
  <si>
    <t>Izolacja termiczna wełna mineralna gr. 25 cm wraz z przeciw spadkami z wełny mineralnej</t>
  </si>
  <si>
    <t>Wykonanie pasa attyki wraz z izolacją z wełny mineralnej i warstwami izolacji przeciwwodnej</t>
  </si>
  <si>
    <t>Obróbka bram, drzwi oraz okien</t>
  </si>
  <si>
    <t>Di1b - Drzwi jednoskrzydłowe aluminiowe wraz z wyposażeniem</t>
  </si>
  <si>
    <t>Wykonanie kompletnej instalacji zasilania węzła cieplnego</t>
  </si>
  <si>
    <t xml:space="preserve">Dostawa i montaż kompletnie wyposażonych podrozdzielnic elektrycznych - dotyczy Hali </t>
  </si>
  <si>
    <t>Dostawa i montaż kompletnie wyposażonych podrozdzielnic elektrycznych - dotyczy Budynku murowanego technicznego</t>
  </si>
  <si>
    <t>Wykonanie kompletnej instalacji oświetlenia podstawowego wraz z dostawą i montażem opraw LED i "białego montażu" elektrycznego - dotyczy Hali</t>
  </si>
  <si>
    <t>Wykonanie kompletnej instalacji oświetlenia podstawowego wraz z dostawą i montażem opraw LED  i "białego montażu" elektrycznego - dotyczy Budynku murowanego technicznego</t>
  </si>
  <si>
    <t>Wykonanie kompletnej instalacji oświetlenia awaryjnego i ewakuacyjnego wraz z dostawą i montażem opraw LED i systemem ich monitoringu - dotyczy Hali</t>
  </si>
  <si>
    <t>Wykonanie kompletnej instalacji oświetlenia awaryjnego i ewakuacyjnego wraz z dostawą i montażem opraw LED i systemem ich monitoringu - dotyczy Budynku murowanego technicznego</t>
  </si>
  <si>
    <t>Żaluzje wentylacyjne z odcinającymi klapami przeciwpożarowymi w budynku murowanym dla trafostacji wewnętrznej</t>
  </si>
  <si>
    <t>Wykonanie tynków na ścianach murowanych, w tym na ścianie kompleksowej od strony wewnętrznej</t>
  </si>
  <si>
    <t>Wykonanie robót malarskich na ścianach murowanych, w tym na ścianie kompleksowej od strony wewnętrznej</t>
  </si>
  <si>
    <t>Dostawa suwnic dwudźwigarowych 25 t  z transportem</t>
  </si>
  <si>
    <t>Wykonanie kompleksowej ściany ppoż. REI 240, wraz z konstrukcją słupowo-ryglową na osobnych ławach fundamentowych</t>
  </si>
  <si>
    <t>Dostawa i montaż zbiornika retencyjno-rozsączającego o objętości 453,10 m3</t>
  </si>
  <si>
    <t>Roboty ziemne - korytowanie wraz wywozem pod warstwy konstrukcyjne dróg i placów</t>
  </si>
  <si>
    <t>Wzmocnienie podłoża mieszanką związaną cementem CBGM C3/4 (0/11,2 mm), E2 ≥ 100 MPa gr. 22 cm</t>
  </si>
  <si>
    <t>Dostawa i montaż wyposażenia hydraulicznego pompowni: pompy, przewodów, armatury pomocniczej</t>
  </si>
  <si>
    <t>Wartość Robót
 [PLN netto]</t>
  </si>
  <si>
    <t>Wartość Robót 
[PLN netto]</t>
  </si>
  <si>
    <t>Wartość Robót
[PLN netto]</t>
  </si>
  <si>
    <t>Wykonanie Robót w HALI CROSS DOCK [PLN netto]</t>
  </si>
  <si>
    <t>Wykonanie Robót w HALI MONTAŻU [PLN netto]</t>
  </si>
  <si>
    <t>Wykonanie Robót w zakresie PZT, DROGI, SIECI ZEWNĘTRZNE i PRZYŁĄCZA</t>
  </si>
  <si>
    <t>Stopy fundamentowe z betonu C30/37 - beton wodoszczelny W8, pod ścianę kompleksową ppoż.</t>
  </si>
  <si>
    <t>4.3.4</t>
  </si>
  <si>
    <t>Zbrojenie stóp i ław fundamentowych - dostawa i montaż</t>
  </si>
  <si>
    <t>ŚCIANA KOMPLEKSOWA PPOŻ. NA ODDZIELNYCH FUNDAMENTACH</t>
  </si>
  <si>
    <t>Rozdzielnice SN i nN oraz rozdzielnice pożarowe - dostawa i montaż</t>
  </si>
  <si>
    <t>Wykonanie kompletnej instalacji zasilania pomieszczenia ładowania wózków akumulatorowych</t>
  </si>
  <si>
    <t>Wykonanie kompletnej instalacji zasilania urządzeń: central wentylacyjnych nawiewno-wywiewnych, central typu rooftop, destryfikatorów, agregatów skraplających oraz kurtyn powietrznych</t>
  </si>
  <si>
    <t>Wykonanie kompletnej instalacji zasilania regałów karuzelowych</t>
  </si>
  <si>
    <t>Wykonanie kompletnej instalacji zasilania pojedynczych stacji ładowania wózków akumulatorowych</t>
  </si>
  <si>
    <t>Wykonanie kompletnej instalacji oświetlenia awaryjnego i ewakuacyjnego wraz z dostawą i montażem opraw LED i systemem ich monitoringu - dotyczy Biurowca wewnętrznego i zewnętrznego</t>
  </si>
  <si>
    <t>Dostawa i montaż Access-Pointów - dot. Biurowca  zewnętrznego i wewnętrznego</t>
  </si>
  <si>
    <t>Dostawa i montaż kompletnie wyposażonych szaf dystrybucyjnych PPD</t>
  </si>
  <si>
    <t>Dostawa i montaż UPS-a COVER CORE ONE 6K z bateriami w 2 MB (2x20x9Ah) + szyny RACK dla GDP-M</t>
  </si>
  <si>
    <t>Dostawa i montaż UPS COVER CORE ONE 1K z bateriami w 1 MB (4x6x9Ah) + szyny RACK dla LPD</t>
  </si>
  <si>
    <t>Wykonanie kompletnej instalacji systemu sterowania radiowego do zdalnego sterowania bramami oraz punktami typu szlaban</t>
  </si>
  <si>
    <t>Wykonanie kompletnej instalacji domofonowej</t>
  </si>
  <si>
    <t>Wykonanie kompletnej instalacji kanalizacji deszczowej odwodniającej Biurowiec zewnętrzny - instalacja tradycyjna grawitacyjna</t>
  </si>
  <si>
    <t>Wykonanie kompletnej instalacji grzewczej w Biurowcu wewnętrznym i zewnętrznym wraz z armaturą regulacyjną i odcinającą</t>
  </si>
  <si>
    <t>INSTALACJE SANITARNE WEWNĘTRZNE - GRZEWCZE, WODNO-KANALIZACYJNE ORAZ INSTALACJA HYDRANTOWA</t>
  </si>
  <si>
    <t>Dostarczenie Inwestorowi Raportu końcowego oceny wykonanej instalacji tryskaczowej obejmującego fazy projektowania, wykonawstwa i próby zadziałania instalacji. Raport powinien zostać opracowany przez niezależnego audytora, zatrudnionego na koszt Oferenta</t>
  </si>
  <si>
    <t>SYSTEM SYGNALIZACJI POŻARU SSP - BRAK PROJEKTU</t>
  </si>
  <si>
    <t>Wykonanie kompletnej instalacji wentylacji mechanicznej nawiewno-wywiewnej -  układ NW3 - wraz z dostawą i montażem centrali wentylacyjnej</t>
  </si>
  <si>
    <t>Wykonanie kompletnej instalacji wentylacji mechanicznej nawiewno-wywiewnej -  układ NW4 - wraz z dostawą i montażem centrali wentylacyjnej</t>
  </si>
  <si>
    <t>Wykonanie kompletnej instalacji wentylacji mechanicznej nawiewno-wywiewnej -  układ NW5 - wraz z dostawą i montażem centrali wentylacyjnej</t>
  </si>
  <si>
    <t>Wykonanie kompletnej instalacji wentylacji mechanicznej nawiewno-wywiewnej obsługującej Halę - system ROOFTOP- wraz z dostawą i montażem centrali wentylacyjnej</t>
  </si>
  <si>
    <t>Wykonanie kompletnej instalacji klimatyzacji części biurowej wraz z dostawą i montażem urządzeń oraz armatury - dotyczy freonowe chłodnic powietrza w centralach NW1, NW3 i NW4, NW5, zasilanych będą z indywidualnych agregatów skraplających zlokalizowanych na dachu budynku.</t>
  </si>
  <si>
    <t>ZAŁĄCZNIK 5c DO ZAPYTANIA OFERTOWEGO</t>
  </si>
  <si>
    <t>ZAŁĄCZNIK 5d DO ZAPYTANIA OFERTOWEGO</t>
  </si>
  <si>
    <t>ZESTAWIENIE ELEMENTÓW ROBÓT BUDOWLANYCH 
W HALI CROSS-DOCK ORAZ W BUDYNKACH BIUROWO-SOCJALNYCH</t>
  </si>
  <si>
    <t>LISTA ELEMENTÓW NIEUJĘTYCH W ZERB 
W HALI CROSS DOCK ORAZ W BUDYNKACH BIUROWO-SOCJALNYCH</t>
  </si>
  <si>
    <t>ZAŁĄCZNIK 5e DO ZAPYTANIA OFERTOWEGO</t>
  </si>
  <si>
    <t>ZAŁĄCZNIK 5f DO ZAPYTANIA OFERTOWEGO</t>
  </si>
  <si>
    <t xml:space="preserve">ZESTAWIENIE ELEMENTÓW ROBÓT BUDOWLANYCH 
W HALI MONTAŻU Z FUNKCJĄ BIUROWO-SOCJALNĄ </t>
  </si>
  <si>
    <t>ZAŁĄCZNIK 5g DO ZAPYTANIA OFERTOWEGO</t>
  </si>
  <si>
    <t>ZAŁĄCZNIK 5h DO ZAPYTANIA OFERTOWEGO</t>
  </si>
  <si>
    <t>ZAŁĄCZNIK 5a DO ZAPYTANIA OFERTOWEGO</t>
  </si>
  <si>
    <t>Wykonanie kompletnego rurociągu instalacji tryskaczowej DN300 pomiędzy Zbiornikiem przeciwpożarowym,  Budynkiem pompowni a Halą CD (do zewnętrznej ściany Hali)</t>
  </si>
  <si>
    <t xml:space="preserve">Blacha trapezowa wysokoprofilowa stalowa ocynkowana o zróżnicowanej grubości, zgodnej z Projektem konstrukcji </t>
  </si>
  <si>
    <t>9.1.10</t>
  </si>
  <si>
    <t>9.2.15</t>
  </si>
  <si>
    <t>ZAŁĄCZNIK 5b DO ZAPYTANIA OFERTOWEGO</t>
  </si>
  <si>
    <t>Dostawa i montaż podświetlanego LOGO Inwestora wraz z dostarczeniem Projektu warsztatowego zamocowania (podkonstrukcji) oraz doprowadzenie zasilania do oświetlenia</t>
  </si>
  <si>
    <t>Wyposażenie sanitarne pomieszczeń toaletowych (standard Merida) na Hali, w tym dostawa i montaż luster</t>
  </si>
  <si>
    <t>Oi20* - Okno nieotwieralne aluminiowe wraz z wyposażeniem</t>
  </si>
  <si>
    <t>BRiZ3 - Brama segmentowa stalowa z otwieraniem pionowym wraz z wyposażeniem</t>
  </si>
  <si>
    <t>BRiK2 - Brama segmentowa stalowa z otwieraniem pionowym wraz z wyposażeniem</t>
  </si>
  <si>
    <t>BRiZ1 - Brama segmentowa stalowa z otwieraniem pionowym wraz z wyposażeniem</t>
  </si>
  <si>
    <t>BRiB3b - Brama segmentowa stalowa przesuwna w bok wraz z wyposażeniem</t>
  </si>
  <si>
    <t>BRiK4 - Brama segmentowa stalowa z otwieraniem pionowym wraz z wyposażeniem</t>
  </si>
  <si>
    <t>BRiZ4a - Brama segmentowa stalowa z otwieraniem pionowym wraz z wyposażeniem</t>
  </si>
  <si>
    <t>BRiB4b - Brama segmentowa stalowa przesuwna w bok wraz z wyposażeniem</t>
  </si>
  <si>
    <t>BRiK5 - Brama segmentowa stalowa wraz z wyposażeniem</t>
  </si>
  <si>
    <t>BRiZ6 - Brama segmentowa stalowa wraz z wyposażeniem</t>
  </si>
  <si>
    <t>BRiZ7 - Brama segmentowa stalowa z otwieraniem pionowym wraz z wyposażeniem</t>
  </si>
  <si>
    <t>BRiK8a - Brama segmentowa stalowa z drzwiami wraz z wyposażeniem</t>
  </si>
  <si>
    <t>BRiB8b - Brama segmentowa stalowa przesuwna w bok wraz z wyposażeniem</t>
  </si>
  <si>
    <t>BRiB9b - Brama segmentowa stalowa przesuwna w bok wraz z wyposażeniem</t>
  </si>
  <si>
    <t>Oi3 - Okno nieotwieralne aluminiowe wraz z wyposażeniem</t>
  </si>
  <si>
    <t>10.1.19</t>
  </si>
  <si>
    <t>10.1.20</t>
  </si>
  <si>
    <t>BRiK9a - Brama segmentowa stalowa z otwieraniem pionowym wraz z wyposażeniem</t>
  </si>
  <si>
    <t>BRiZ11 - Brama segmentowa stalowa z otwieraniem pionowym wraz z wyposażeniem</t>
  </si>
  <si>
    <t>BRiK2* - Brama segmentowa stalowa z otwieraniem pionowym wraz z wyposażeniem</t>
  </si>
  <si>
    <t>BRiZ12 - Brama segmentowa stalowa wraz z wyposażeniem</t>
  </si>
  <si>
    <t>Diz4 - Drzwi  jednoskrzydłowe aluminiowe przeszklone wraz z wyposażeniem</t>
  </si>
  <si>
    <t>10.1.21</t>
  </si>
  <si>
    <t>Wykonanie kompletnego systemu sterowania oddymianiem, w tym dostawa i montaż skrzynki sterującej oraz wyzwalaczy CO2 (dot. wszystkich stref dymowych).</t>
  </si>
  <si>
    <t>Dostawa i montaż wpustów dachowych podgrzewanych instalacji podciśnieniowej wraz z doprowadzeniem instalacji zasilającej 230 V</t>
  </si>
  <si>
    <t>Dostawa i montaż wpustów dachowych podgrzewanych instalacji odwadniającej grawitacyjnej wraz z doprowadzeniem instalacji zasilającej 230 V</t>
  </si>
  <si>
    <t>Dostawa i montaż wpustów dachowych podgrzewanych  instalacji odwadniającej grawitacyjnej  wraz z doprowadzeniem instalacji zasilającej 230 V</t>
  </si>
  <si>
    <t>Dostawa i montaż wpustów dachowych podgrzewanych instalacji odwadniającej podciśnieniowej wraz z doprowadzeniem instalacji zasilającej 230 V</t>
  </si>
  <si>
    <t xml:space="preserve">Dostawa i montaż głównej centrali systemu SSP - POLON 6000, zlokalizowanej w serwerowni, obsługującej również Halę montażu. </t>
  </si>
  <si>
    <t>Dostawa i montaż klap dachowych oddymiających w klatkach schodowych wraz z kompletnym wyposażeniem i systemem sterowania klapami</t>
  </si>
  <si>
    <t>Płytki gresowe na posadzkach i klatkach schodowych (wraz z cokolikami) - uwaga: podać cenę materiału podstawowego przyjętą do oferty  …...zł/m2 netto</t>
  </si>
  <si>
    <t>Płytki ceramiczne na ścianach w pomieszczeniach sanitarnych (wysokość do sufitu podwieszonego) oraz fartuchów z płytek ceramicznych w pomieszczeniach mokrych zgodnie z Opisem technicznym architektonicznym - uwaga: podać cenę materiału podstawowego przyjętą do oferty  …...zł/m2 netto.</t>
  </si>
  <si>
    <t>Rozbiórka płyt fundamentowych (pozostałość po dwóch namiotach magazynowych) oraz fundamentu po słupie energetycznym wraz z wywozem i utylizacją materiału porozbiórkowego</t>
  </si>
  <si>
    <t>2.10</t>
  </si>
  <si>
    <t>2.11</t>
  </si>
  <si>
    <t>Rozbiórka istniejącego torowiska i podbudowy wraz z wywozem i utylizacją materiału porozbiórkowego. Uwaga: szyny z rozbiórki pozostają własnością Inwestora.</t>
  </si>
  <si>
    <r>
      <t>Płytki ceramiczne na ścianach w pomieszczeniach sanitarnych (wysokość do sufitu podwieszonego) oraz fartuchów z płytek ceramicznych w pomieszczeniach mokrych zgodnie z Opisem technicznym architektonicznym - uwaga: podać cenę materiału podstawowego przyjętą do oferty  …...zł/m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</rPr>
      <t xml:space="preserve"> netto.</t>
    </r>
  </si>
  <si>
    <r>
      <t>Płytki gresowe na posadzkach i klatkach schodowych (wraz z cokolikami) - uwaga: podać cenę materiału podstawowego przyjętą do oferty  …...zł/m</t>
    </r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</rPr>
      <t xml:space="preserve"> netto</t>
    </r>
  </si>
  <si>
    <t>BRiZ3 - brama segmentowa stalowa z otwieraniem pionowym wraz z wyposażeniem</t>
  </si>
  <si>
    <t>BRiZ11 - brama segmentowa stalowa z otwieraniem pionowym wraz z wyposażeniem</t>
  </si>
  <si>
    <t>Rozbiórka istniejącej konstrukcji nawierzchni drogowych , w tym asfaltowych, w śladzie projektowanych dróg i placów, wraz z wywozem i utylizacją materiału porozbiórkowego, w tym asfaltu</t>
  </si>
  <si>
    <t>3.1.4</t>
  </si>
  <si>
    <t>3.1.5</t>
  </si>
  <si>
    <t>3.1.6</t>
  </si>
  <si>
    <t>3.1.7</t>
  </si>
  <si>
    <t>3.2.1</t>
  </si>
  <si>
    <t>3.2.2</t>
  </si>
  <si>
    <t>3.2.3</t>
  </si>
  <si>
    <t>3.2.4</t>
  </si>
  <si>
    <t>3.2.5</t>
  </si>
  <si>
    <t>3.2.6</t>
  </si>
  <si>
    <t>3.2.7</t>
  </si>
  <si>
    <t>4.2.2.1</t>
  </si>
  <si>
    <t>4.2.2.2</t>
  </si>
  <si>
    <t>4.2.2.3</t>
  </si>
  <si>
    <t>4.2.2.4</t>
  </si>
  <si>
    <t>4.2.2.5</t>
  </si>
  <si>
    <t>4.2.2.6</t>
  </si>
  <si>
    <t>4.2.2.7</t>
  </si>
  <si>
    <t>5.2.5</t>
  </si>
  <si>
    <t>5.2.6</t>
  </si>
  <si>
    <t>5.2.7</t>
  </si>
  <si>
    <t>5.3.9</t>
  </si>
  <si>
    <t>6.1.4.2</t>
  </si>
  <si>
    <t>6.1.4.3</t>
  </si>
  <si>
    <t>6.1.4.4</t>
  </si>
  <si>
    <t>6.1.4.5</t>
  </si>
  <si>
    <t>7.3</t>
  </si>
  <si>
    <t>7.4</t>
  </si>
  <si>
    <t>7.5</t>
  </si>
  <si>
    <t>7.6</t>
  </si>
  <si>
    <t>7.7</t>
  </si>
  <si>
    <t>7.8</t>
  </si>
  <si>
    <t>7.9</t>
  </si>
  <si>
    <t>8.1.1</t>
  </si>
  <si>
    <t>8.1.2</t>
  </si>
  <si>
    <t>8.1.3</t>
  </si>
  <si>
    <t>8.1.4</t>
  </si>
  <si>
    <t>8.1.5</t>
  </si>
  <si>
    <t>8.1.6</t>
  </si>
  <si>
    <t>8.1.7</t>
  </si>
  <si>
    <t>8.1.8</t>
  </si>
  <si>
    <t>8.1.9</t>
  </si>
  <si>
    <t>8.1.10</t>
  </si>
  <si>
    <t>8.2.1</t>
  </si>
  <si>
    <t>8.2.2</t>
  </si>
  <si>
    <t>8.2.3</t>
  </si>
  <si>
    <t>8.2.4</t>
  </si>
  <si>
    <t>8.2.5</t>
  </si>
  <si>
    <t>8.2.6</t>
  </si>
  <si>
    <t>8.2.7</t>
  </si>
  <si>
    <t>8.2.8</t>
  </si>
  <si>
    <t>8.2.9</t>
  </si>
  <si>
    <t>8.2.10</t>
  </si>
  <si>
    <t>8.2.11</t>
  </si>
  <si>
    <t>8.2.12</t>
  </si>
  <si>
    <t>8.2.13</t>
  </si>
  <si>
    <t>8.2.14</t>
  </si>
  <si>
    <t>8.2.15</t>
  </si>
  <si>
    <t>8.3.1</t>
  </si>
  <si>
    <t>8.3.2</t>
  </si>
  <si>
    <t>8.3.3</t>
  </si>
  <si>
    <t>8.3.4</t>
  </si>
  <si>
    <t>8.3.5</t>
  </si>
  <si>
    <t>8.3.6</t>
  </si>
  <si>
    <t>8.3.7</t>
  </si>
  <si>
    <t>8.3.8</t>
  </si>
  <si>
    <t>8.3.9</t>
  </si>
  <si>
    <t>8.3.10</t>
  </si>
  <si>
    <t>8.3.11</t>
  </si>
  <si>
    <t>8.3.12</t>
  </si>
  <si>
    <t>8.3.13</t>
  </si>
  <si>
    <t>8.3.14</t>
  </si>
  <si>
    <t>8.3.15</t>
  </si>
  <si>
    <t>9.1.11</t>
  </si>
  <si>
    <t>9.1.12</t>
  </si>
  <si>
    <t>9.1.13</t>
  </si>
  <si>
    <t>9.1.14</t>
  </si>
  <si>
    <t>9.1.15</t>
  </si>
  <si>
    <t>9.1.16</t>
  </si>
  <si>
    <t>9.1.17</t>
  </si>
  <si>
    <t>9.1.18</t>
  </si>
  <si>
    <t>9.1.19</t>
  </si>
  <si>
    <t>9.1.20</t>
  </si>
  <si>
    <t>9.1.21</t>
  </si>
  <si>
    <t>9.4</t>
  </si>
  <si>
    <t>BRiS10 - Brama szybkobieżna PCV rolowana wraz z wyposażeniem</t>
  </si>
  <si>
    <t>9.4.1</t>
  </si>
  <si>
    <t>9.4.2</t>
  </si>
  <si>
    <t>9.4.3</t>
  </si>
  <si>
    <t>9.4.4</t>
  </si>
  <si>
    <t>9.4.5</t>
  </si>
  <si>
    <t>9.4.6</t>
  </si>
  <si>
    <t>9.4.7</t>
  </si>
  <si>
    <t>9.4.8</t>
  </si>
  <si>
    <t>9.4.9</t>
  </si>
  <si>
    <t>9.4.10</t>
  </si>
  <si>
    <t>9.4.11</t>
  </si>
  <si>
    <t>9.4.12</t>
  </si>
  <si>
    <t>9.4.13</t>
  </si>
  <si>
    <t>9.4.14</t>
  </si>
  <si>
    <t>9.4.15</t>
  </si>
  <si>
    <t>9.4.16</t>
  </si>
  <si>
    <t>9.4.17</t>
  </si>
  <si>
    <t>9.4.18</t>
  </si>
  <si>
    <t>9.4.19</t>
  </si>
  <si>
    <t>9.4.20</t>
  </si>
  <si>
    <t>10.1.22</t>
  </si>
  <si>
    <t>10.1.23</t>
  </si>
  <si>
    <t>10.1.24</t>
  </si>
  <si>
    <t>10.2.14</t>
  </si>
  <si>
    <t>10.2.15</t>
  </si>
  <si>
    <t>BRiZ12 - brama segmentowa stalowa z otwieraniem pionowym wraz z wyposażeniem</t>
  </si>
  <si>
    <t>BRi3Zb - brama segmentowa stalowa przesuwna w bok wraz z wyposażeniem</t>
  </si>
  <si>
    <t>RYCZAŁTOWE KOSZTY OGÓLNE BUDOWY, w tym m.in. ale nie wyłącznie:
mobilizacja, koszty kadry, koszty ogrodzenia
terenu budowy w koniecznym zakresie, koszty zużycia mediów, koszty najmu sprzętu obcego
(żurawie, maszyny budowlane, pozostały drobny sprzęt), koszty
ochrony oraz monitoringu budowy, miesięczne koszty biurowe
zaplecza budowy, koszty zabezpieczeń BHP,
obsługa geodezyjna i geotechniczna, koszty bieżącego sprzątania placu budowy, koszt
sprzątania końcowego, koszty wykonania badań betonu oraz podłoży,
koszty wywozu i utylizacji odpadów budowlanych.</t>
  </si>
  <si>
    <t xml:space="preserve">Pomieszczenia sanitarne na Hali wykonane z płyt warstwowych z rdzeniem z wełny mineralnej o grubości 10 cm wraz z sufitem w tej samej technologii na wysokości 2,50 m - kompletnie  wykończone i wyposażone w tym lustra i wyposażenie </t>
  </si>
  <si>
    <t>BRiS10* - Brama szybkobieżna PCV rolowana wraz z wyposażeniem</t>
  </si>
  <si>
    <t>BRiS5* - Brama szybkobieżna elastyczna z PCV rolowana wraz z wyposażeniem</t>
  </si>
  <si>
    <t>Wykonanie kompletnej instalacji tryskaczowej wewnętrznej dla Etapu I, (od wejścia instalacji od ściany zewnętrznej),zgodnie z Projektem wykonawczym</t>
  </si>
  <si>
    <t>ŁĄCZNA CENA OFERTY [PLN netto]</t>
  </si>
  <si>
    <t xml:space="preserve">Budowa hali magazynowej (cross dock) z częścią socjalno-biurową (I etap inwestycji) oraz hali montażu (II etap inwestycji) wraz z niezbędną infrastrukturą techniczną 
</t>
  </si>
  <si>
    <t xml:space="preserve">Budowa hali magazynowej (cross dock) z częścią socjalno-biurową (I etap inwestycji) oraz hali montażu (II etap inwestycji) wraz z niezbędną infrastrukturą 
</t>
  </si>
  <si>
    <t xml:space="preserve">Budowa hali magazynowej (cross dock) z częścią socjalno-biurową (I etap inwestycji) oraz hali montażu (II etap inwestycji) wraz z niezbędną infrastrukturą </t>
  </si>
  <si>
    <t>Pojazdy Szynowe PESA S.A., ul. Zygmunta Augusta 11, 85-082 Bydgoszcz</t>
  </si>
  <si>
    <t>Wartość elementów Robót dla HALI CROSS DOCK nieujętych w ZERB [PLN netto]</t>
  </si>
  <si>
    <t>Wartość elementów  Robót dla HALI MONTAŻU nieujętych w ZERB [PLN netto]</t>
  </si>
  <si>
    <t>Wartość elementów Robót dla PZT,  DROGI, SIECI ZEWNĘTRZNYCH i PPRZYŁĄCZY nieujętych w ZERB [PLN netto]</t>
  </si>
  <si>
    <t>Kostka brukowa betonowa gr. 8 cm na podsypce cementowo-piaskowej 1:4 gr. 4 cm - zakres terenu dzierżawionego</t>
  </si>
  <si>
    <t>2.12</t>
  </si>
  <si>
    <t>5.16</t>
  </si>
  <si>
    <t>O - BRAMA</t>
  </si>
  <si>
    <t>N - BRAMA</t>
  </si>
  <si>
    <t>M - BRAMA</t>
  </si>
  <si>
    <t>5.16.1</t>
  </si>
  <si>
    <t>5.17</t>
  </si>
  <si>
    <t>5.17.1</t>
  </si>
  <si>
    <t>Ogrodzenie wewnętrzne z dwoma bramami przesuwnymi - brama sterowana ręcznie z pilota</t>
  </si>
  <si>
    <t>Posadzka przemysłowa gr. 20 cm z betonu min.C20/25 zbrojona, zatarta na gładko, krzemianowana</t>
  </si>
  <si>
    <t>Kompleksowe wykonanie 44 punktów ładowania wózków na Hali, zgodnie z "Wytycznymi dla ładowania baterii Li-ON", obejmujące m. in. montaż płyt np.mct Tecbor konstriukcji stalowej, montaż ścianek oddzienia między punktami i wykonanie linie pola postojowego oraz oznaczenie punktów na podłodze farbami trudnościeralnymi - zgodnie z PW architektury</t>
  </si>
  <si>
    <t xml:space="preserve">Dostawa i montaż odbojów bramowych dla bram zewnętrznych i wewnętrznych - odboje systemowe np. SM PLAST o wysokości co najmniej 80 cm i średnicy co najmniej 95 mm  - po 4 słupki na bramę oraz zabezpieczających nieosłonięte narożniki słupów konstrukcyjnych i narożniki pomieszczeń wewnętrznych np. narożniki toalet - zgodnie z PW architektury  </t>
  </si>
  <si>
    <t xml:space="preserve">Dostawa i montaż odbojów zabezpieczających przemysłowych, drewnianych o wysokości co najmniej 40 cm i przekroju belki co najmniej 100 mm - zgodnie z PW architektury  </t>
  </si>
  <si>
    <t>Oi1 - Okno jednoskrzydłowe rozwieralne i uchylne, aluminiowe wraz z wyposażeniem, w tym parapet wewnętrzny PCV</t>
  </si>
  <si>
    <t>Oi2 - Okno jednoskrzydłowe rozwieralne i uchylne, aluminiowe wraz z wyposażeniem, w tym parapet wewnętrzny PCV</t>
  </si>
  <si>
    <t xml:space="preserve">Oi5 - Okno jednoskrzydłowe rozwieralne i uchylne górą oraz nieotwieralne dołem, aluminiowe wraz z wyposażeniem, w tym parapet wewnętrzny PCV </t>
  </si>
  <si>
    <t>Oi6 - Okno jednoskrzydłowe rozwieralne i uchylne, aluminiowe wraz z wyposażeniem, w tym parapet wewnętrzny PCV</t>
  </si>
  <si>
    <t>Oi12* - Okno jednoskrzydłowe rozwieralne i uchylne, aluminiowe wraz z wyposażeniem, w tym parapet wewnętrzny PCV</t>
  </si>
  <si>
    <t>Oi15 - Okno jednoskrzydłowe rozwieralne, aluminiowe wraz z wyposażeniem, w tym parapet wewnętrzny PCV</t>
  </si>
  <si>
    <t>Oi18* - Okno jednoskrzydłowe rozwieralne i uchylne, aluminiowe wraz z wyposażeniem, w tym parapet wewnętrzny PCV</t>
  </si>
  <si>
    <t>Oi19 - Okno aluminiowe nieotwieralne górą, dodatkowo część przesuwna dołem, w tym parapet wewnętrzny PCV</t>
  </si>
  <si>
    <t>Oi3* - Okno rozwieralne i uchylne, aluminiowe wraz z wyposażeniem, w tym roleta ppoż., w tym parapet wewnętrzny PCV</t>
  </si>
  <si>
    <t>Oi4 - Okno jednoskrzydłowe rozwieralne i uchylne górą oraz nieotwieralne dołem, aluminiowe wraz z wyposażeniem</t>
  </si>
  <si>
    <t>Oi19 - Okno jednoskrzydłowe rozwieralne i uchylne, aluminiowe  wraz z wyposażeniem, w tym parapet wewnętrzny PCV</t>
  </si>
  <si>
    <t>Oi20 - Okno jednoskrzydłowe rozwieralne i uchylne, aluminiowe wraz z wyposażeniem, w tym parapet wewnętrzny PCV</t>
  </si>
  <si>
    <t xml:space="preserve">Wykonanie kompletnej instalacji CCTV, w tym ułożenie oprzewodowania oraz dostawa i montaż kamer, rejestratorów i stacji podglądu z dwudziestoma monitorami </t>
  </si>
  <si>
    <t>Wyposażenie sanitarne pomieszczeń toaletowych (standard Merida stal nierdzewna) na Hali, w tym dostawa i montaż m. in.  suszarek do rąk, podajników na papier, kosze na śmieci, szczotek toaletowych, luster</t>
  </si>
  <si>
    <t>Wyposażenie sanitarne pomieszczeń toaletowych (standard Merida stal nierdzewna) w Biurowcu zewnętrznym, w tym dostawa i montaż m. in.  suszarek do rąk, podajników na papier, kosze na śmieci, szczotek toaletowych, luster</t>
  </si>
  <si>
    <t>Wyposażenie sanitarne pomieszczeń toaletowych (standard Merida stal nierdzewna) w Biurowcu wewnętrznym, w tym dostawa i montaż m. in.  suszarek do rąk, podajników na papier, kosze na śmieci, szczotek toaletowych, luster</t>
  </si>
  <si>
    <t>Dostawa i montaż balustrad zewnętrznych schodów i na ścianach oporowych - stalowe ocynkowane</t>
  </si>
  <si>
    <t>8.2.16</t>
  </si>
  <si>
    <t>Dostawa i montaż ścianek wydzielających lub rozdzielących np. pisuary, z płyty HPL gr. 12 mm (fronty kabin) oraz 10 mm (przegrody) oraz wyposażenie pryszniców w drążek i zasłonkę prysznicową</t>
  </si>
  <si>
    <t>8.3.16</t>
  </si>
  <si>
    <t>9.2.16</t>
  </si>
  <si>
    <t>Torowisko kolejowe w posadzce Hali szyna S49 zgodnie z detalem - wyłącznie w obrębie Hali</t>
  </si>
  <si>
    <t>P - OGRODZENIE WEWNĘTRZNE Z BRAMAMI</t>
  </si>
  <si>
    <t>Koszty gwarancji i ubezpieczenia - dot. m. innymi ale nie wyłącznie Gwarancji Należytego Wykonania Umowy, polisy OC Oferenta,  polisy CAR - zgodnie z warunkami określonymi w projekcie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</si>
</sst>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z_ł_-;\-* #,##0.00\ _z_ł_-;_-* &quot;-&quot;??\ _z_ł_-;_-@_-"/>
  </numFmts>
  <fonts count="42" x14ac:knownFonts="1"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sz val="10"/>
      <name val="Arial CE"/>
    </font>
    <font>
      <sz val="8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11"/>
      <name val="Arial Narrow"/>
      <family val="2"/>
      <charset val="238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9.5"/>
      <color theme="1"/>
      <name val="Arial Narrow"/>
      <family val="2"/>
      <charset val="238"/>
    </font>
    <font>
      <sz val="9.5"/>
      <color indexed="8"/>
      <name val="Arial Narrow"/>
      <family val="2"/>
      <charset val="238"/>
    </font>
    <font>
      <b/>
      <sz val="9.5"/>
      <color theme="1"/>
      <name val="Arial Narrow"/>
      <family val="2"/>
      <charset val="238"/>
    </font>
    <font>
      <b/>
      <sz val="7"/>
      <name val="Arial Narrow"/>
      <family val="2"/>
    </font>
    <font>
      <vertAlign val="superscript"/>
      <sz val="10"/>
      <name val="Arial Narrow"/>
      <family val="2"/>
      <charset val="238"/>
    </font>
    <font>
      <sz val="9.5"/>
      <name val="Arial Narrow"/>
      <family val="2"/>
      <charset val="238"/>
    </font>
    <font>
      <sz val="10"/>
      <name val="Arial"/>
      <family val="2"/>
      <charset val="238"/>
    </font>
    <font>
      <vertAlign val="superscript"/>
      <sz val="10"/>
      <name val="Arial Narrow"/>
      <family val="2"/>
    </font>
    <font>
      <sz val="11"/>
      <color theme="1"/>
      <name val="Calibri"/>
      <family val="2"/>
      <charset val="238"/>
    </font>
    <font>
      <b/>
      <sz val="9.5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vertAlign val="superscript"/>
      <sz val="9"/>
      <name val="Arial Narrow"/>
      <family val="2"/>
    </font>
    <font>
      <sz val="9"/>
      <color rgb="FFFF0000"/>
      <name val="Arial Narrow"/>
      <family val="2"/>
      <charset val="238"/>
    </font>
    <font>
      <sz val="9"/>
      <name val="Arial"/>
      <family val="2"/>
      <charset val="238"/>
    </font>
    <font>
      <b/>
      <sz val="12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rgb="FFFF0000"/>
      <name val="Arial Narrow"/>
      <family val="2"/>
    </font>
    <font>
      <sz val="10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8"/>
      <color rgb="FFFF0000"/>
      <name val="Tahoma"/>
      <family val="2"/>
      <charset val="238"/>
    </font>
    <font>
      <sz val="9"/>
      <name val="Arial Narrow"/>
      <family val="2"/>
    </font>
    <font>
      <b/>
      <sz val="14"/>
      <color rgb="FFFF0000"/>
      <name val="Arial Narrow"/>
      <family val="2"/>
      <charset val="238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43" fontId="24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1" xfId="2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center" vertical="center"/>
    </xf>
    <xf numFmtId="0" fontId="11" fillId="0" borderId="1" xfId="2" applyFont="1" applyBorder="1" applyAlignment="1">
      <alignment horizontal="left" vertical="center" wrapText="1" indent="3"/>
    </xf>
    <xf numFmtId="0" fontId="12" fillId="0" borderId="1" xfId="2" applyFont="1" applyBorder="1" applyAlignment="1">
      <alignment horizontal="left" vertical="center" wrapText="1" indent="3"/>
    </xf>
    <xf numFmtId="0" fontId="15" fillId="4" borderId="1" xfId="0" applyFont="1" applyFill="1" applyBorder="1" applyAlignment="1">
      <alignment horizontal="right" vertical="center" wrapText="1"/>
    </xf>
    <xf numFmtId="0" fontId="11" fillId="0" borderId="1" xfId="2" applyFont="1" applyBorder="1" applyAlignment="1">
      <alignment horizontal="left" vertical="center" wrapText="1" indent="1"/>
    </xf>
    <xf numFmtId="0" fontId="14" fillId="0" borderId="1" xfId="2" applyFont="1" applyBorder="1" applyAlignment="1">
      <alignment horizontal="left" vertical="center" wrapText="1" indent="2"/>
    </xf>
    <xf numFmtId="0" fontId="11" fillId="0" borderId="1" xfId="0" applyFont="1" applyBorder="1" applyAlignment="1">
      <alignment horizontal="left" vertical="center" wrapText="1" indent="2"/>
    </xf>
    <xf numFmtId="0" fontId="3" fillId="5" borderId="0" xfId="0" applyFont="1" applyFill="1"/>
    <xf numFmtId="0" fontId="10" fillId="2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left" vertical="center" wrapText="1"/>
    </xf>
    <xf numFmtId="0" fontId="12" fillId="0" borderId="1" xfId="2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3" fontId="12" fillId="0" borderId="1" xfId="3" applyFont="1" applyBorder="1" applyAlignment="1">
      <alignment horizontal="center" vertical="center" wrapText="1"/>
    </xf>
    <xf numFmtId="43" fontId="15" fillId="4" borderId="1" xfId="3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43" fontId="14" fillId="0" borderId="1" xfId="3" applyFont="1" applyBorder="1" applyAlignment="1">
      <alignment horizontal="center" vertical="center" wrapText="1"/>
    </xf>
    <xf numFmtId="0" fontId="12" fillId="0" borderId="1" xfId="2" applyFont="1" applyBorder="1" applyAlignment="1">
      <alignment horizontal="left" vertical="center" wrapText="1" indent="2"/>
    </xf>
    <xf numFmtId="0" fontId="14" fillId="0" borderId="1" xfId="2" applyFont="1" applyBorder="1" applyAlignment="1">
      <alignment horizontal="left" vertical="center" wrapText="1" indent="3"/>
    </xf>
    <xf numFmtId="0" fontId="14" fillId="2" borderId="1" xfId="0" applyFont="1" applyFill="1" applyBorder="1" applyAlignment="1">
      <alignment horizontal="center" vertical="center" wrapText="1"/>
    </xf>
    <xf numFmtId="43" fontId="21" fillId="0" borderId="0" xfId="3" applyFont="1" applyAlignment="1">
      <alignment horizontal="center" vertical="center"/>
    </xf>
    <xf numFmtId="164" fontId="21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43" fontId="25" fillId="0" borderId="0" xfId="3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3" fontId="15" fillId="0" borderId="0" xfId="3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14" fillId="0" borderId="0" xfId="3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 wrapText="1"/>
    </xf>
    <xf numFmtId="43" fontId="14" fillId="2" borderId="1" xfId="3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0" fontId="12" fillId="0" borderId="2" xfId="2" applyFont="1" applyBorder="1" applyAlignment="1">
      <alignment horizontal="left" vertical="center" wrapText="1" indent="3"/>
    </xf>
    <xf numFmtId="0" fontId="12" fillId="0" borderId="1" xfId="0" applyFont="1" applyBorder="1" applyAlignment="1">
      <alignment horizontal="left" vertical="center" wrapText="1" indent="2"/>
    </xf>
    <xf numFmtId="164" fontId="12" fillId="0" borderId="0" xfId="0" applyNumberFormat="1" applyFont="1" applyAlignment="1">
      <alignment horizontal="left" vertical="center" wrapText="1"/>
    </xf>
    <xf numFmtId="43" fontId="12" fillId="0" borderId="0" xfId="3" applyFont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left" vertical="center" indent="3"/>
    </xf>
    <xf numFmtId="43" fontId="22" fillId="0" borderId="0" xfId="3" applyFont="1" applyAlignment="1">
      <alignment horizontal="center" vertical="center"/>
    </xf>
    <xf numFmtId="164" fontId="22" fillId="0" borderId="0" xfId="0" applyNumberFormat="1" applyFont="1" applyAlignment="1">
      <alignment vertical="center"/>
    </xf>
    <xf numFmtId="2" fontId="12" fillId="0" borderId="1" xfId="0" applyNumberFormat="1" applyFont="1" applyBorder="1" applyAlignment="1">
      <alignment horizontal="left" vertical="center" wrapText="1" indent="2"/>
    </xf>
    <xf numFmtId="0" fontId="12" fillId="2" borderId="1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 indent="1"/>
    </xf>
    <xf numFmtId="0" fontId="14" fillId="2" borderId="1" xfId="2" applyFont="1" applyFill="1" applyBorder="1" applyAlignment="1">
      <alignment horizontal="center" vertical="center" wrapText="1"/>
    </xf>
    <xf numFmtId="43" fontId="12" fillId="0" borderId="1" xfId="3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 indent="1"/>
    </xf>
    <xf numFmtId="0" fontId="10" fillId="6" borderId="1" xfId="0" applyFont="1" applyFill="1" applyBorder="1" applyAlignment="1">
      <alignment horizontal="left" vertical="center" wrapText="1"/>
    </xf>
    <xf numFmtId="43" fontId="12" fillId="2" borderId="1" xfId="3" applyFont="1" applyFill="1" applyBorder="1" applyAlignment="1">
      <alignment horizontal="center" vertical="center" wrapText="1"/>
    </xf>
    <xf numFmtId="0" fontId="12" fillId="2" borderId="1" xfId="2" applyFont="1" applyFill="1" applyBorder="1" applyAlignment="1">
      <alignment horizontal="left" vertical="center" wrapText="1" indent="3"/>
    </xf>
    <xf numFmtId="0" fontId="14" fillId="2" borderId="4" xfId="2" applyFont="1" applyFill="1" applyBorder="1" applyAlignment="1">
      <alignment horizontal="left" vertical="center" wrapText="1" indent="1"/>
    </xf>
    <xf numFmtId="0" fontId="14" fillId="2" borderId="2" xfId="2" applyFont="1" applyFill="1" applyBorder="1" applyAlignment="1">
      <alignment horizontal="left" vertical="center" wrapText="1" inden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6" fillId="0" borderId="1" xfId="2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12" fillId="6" borderId="1" xfId="2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 indent="3"/>
    </xf>
    <xf numFmtId="43" fontId="14" fillId="6" borderId="1" xfId="3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 indent="3"/>
    </xf>
    <xf numFmtId="0" fontId="1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49" fontId="10" fillId="2" borderId="1" xfId="2" applyNumberFormat="1" applyFont="1" applyFill="1" applyBorder="1" applyAlignment="1">
      <alignment horizontal="center" vertical="center" wrapText="1"/>
    </xf>
    <xf numFmtId="49" fontId="11" fillId="0" borderId="1" xfId="2" applyNumberFormat="1" applyFont="1" applyBorder="1" applyAlignment="1">
      <alignment horizontal="center" vertical="center" wrapText="1"/>
    </xf>
    <xf numFmtId="49" fontId="12" fillId="0" borderId="1" xfId="2" applyNumberFormat="1" applyFont="1" applyBorder="1" applyAlignment="1">
      <alignment horizontal="center" vertical="center" wrapText="1"/>
    </xf>
    <xf numFmtId="49" fontId="14" fillId="2" borderId="1" xfId="2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 vertical="center" wrapText="1" indent="1"/>
    </xf>
    <xf numFmtId="0" fontId="12" fillId="0" borderId="1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49" fontId="10" fillId="6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164" fontId="7" fillId="0" borderId="0" xfId="0" applyNumberFormat="1" applyFont="1" applyAlignment="1">
      <alignment vertical="center"/>
    </xf>
    <xf numFmtId="164" fontId="32" fillId="4" borderId="1" xfId="0" applyNumberFormat="1" applyFont="1" applyFill="1" applyBorder="1" applyAlignment="1">
      <alignment horizontal="right" vertical="center"/>
    </xf>
    <xf numFmtId="0" fontId="31" fillId="0" borderId="0" xfId="0" applyFont="1" applyAlignment="1">
      <alignment horizontal="right" vertical="center" wrapText="1" indent="1"/>
    </xf>
    <xf numFmtId="164" fontId="32" fillId="0" borderId="0" xfId="0" applyNumberFormat="1" applyFont="1" applyAlignment="1">
      <alignment horizontal="right" vertical="center"/>
    </xf>
    <xf numFmtId="43" fontId="12" fillId="0" borderId="0" xfId="3" applyFont="1" applyFill="1" applyAlignment="1">
      <alignment horizontal="center" vertical="center"/>
    </xf>
    <xf numFmtId="0" fontId="33" fillId="0" borderId="1" xfId="2" applyFont="1" applyBorder="1" applyAlignment="1">
      <alignment horizontal="left" vertical="center" wrapText="1" indent="3"/>
    </xf>
    <xf numFmtId="0" fontId="11" fillId="0" borderId="1" xfId="0" applyFont="1" applyBorder="1" applyAlignment="1">
      <alignment horizontal="center" vertical="center" wrapText="1"/>
    </xf>
    <xf numFmtId="43" fontId="11" fillId="0" borderId="1" xfId="3" applyFont="1" applyFill="1" applyBorder="1" applyAlignment="1">
      <alignment horizontal="center" vertical="center" wrapText="1"/>
    </xf>
    <xf numFmtId="43" fontId="11" fillId="2" borderId="1" xfId="3" applyFont="1" applyFill="1" applyBorder="1" applyAlignment="1">
      <alignment horizontal="center" vertical="center" wrapText="1"/>
    </xf>
    <xf numFmtId="43" fontId="10" fillId="2" borderId="1" xfId="3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0" borderId="1" xfId="2" applyFont="1" applyBorder="1" applyAlignment="1">
      <alignment horizontal="left" vertical="center" wrapText="1" indent="2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34" fillId="6" borderId="1" xfId="2" applyFont="1" applyFill="1" applyBorder="1" applyAlignment="1">
      <alignment horizontal="center" vertical="center" wrapText="1"/>
    </xf>
    <xf numFmtId="43" fontId="34" fillId="6" borderId="1" xfId="3" applyFont="1" applyFill="1" applyBorder="1" applyAlignment="1">
      <alignment horizontal="center" vertical="center" wrapText="1"/>
    </xf>
    <xf numFmtId="0" fontId="34" fillId="6" borderId="1" xfId="2" applyFont="1" applyFill="1" applyBorder="1" applyAlignment="1">
      <alignment horizontal="left" vertical="center" wrapText="1" indent="2"/>
    </xf>
    <xf numFmtId="0" fontId="36" fillId="0" borderId="0" xfId="0" applyFont="1"/>
    <xf numFmtId="0" fontId="35" fillId="0" borderId="1" xfId="0" applyFont="1" applyBorder="1" applyAlignment="1">
      <alignment horizontal="left" vertical="center" wrapText="1"/>
    </xf>
    <xf numFmtId="0" fontId="10" fillId="2" borderId="4" xfId="2" applyFont="1" applyFill="1" applyBorder="1" applyAlignment="1">
      <alignment horizontal="left" vertical="center" wrapText="1" indent="1"/>
    </xf>
    <xf numFmtId="0" fontId="37" fillId="2" borderId="1" xfId="2" applyFont="1" applyFill="1" applyBorder="1" applyAlignment="1">
      <alignment horizontal="center" vertical="center" wrapText="1"/>
    </xf>
    <xf numFmtId="0" fontId="37" fillId="0" borderId="1" xfId="2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indent="1"/>
    </xf>
    <xf numFmtId="0" fontId="12" fillId="0" borderId="1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4" fontId="12" fillId="2" borderId="1" xfId="2" applyNumberFormat="1" applyFont="1" applyFill="1" applyBorder="1" applyAlignment="1">
      <alignment horizontal="right" vertical="center" wrapText="1" indent="4"/>
    </xf>
    <xf numFmtId="0" fontId="12" fillId="2" borderId="1" xfId="2" applyFont="1" applyFill="1" applyBorder="1" applyAlignment="1">
      <alignment vertical="center" wrapText="1"/>
    </xf>
    <xf numFmtId="0" fontId="14" fillId="0" borderId="1" xfId="2" applyFont="1" applyBorder="1" applyAlignment="1">
      <alignment vertical="center" wrapText="1"/>
    </xf>
    <xf numFmtId="0" fontId="10" fillId="6" borderId="1" xfId="2" applyFont="1" applyFill="1" applyBorder="1" applyAlignment="1">
      <alignment horizontal="left" vertical="center" wrapText="1" indent="2"/>
    </xf>
    <xf numFmtId="49" fontId="11" fillId="0" borderId="3" xfId="2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" fontId="12" fillId="6" borderId="1" xfId="0" applyNumberFormat="1" applyFont="1" applyFill="1" applyBorder="1" applyAlignment="1">
      <alignment horizontal="right" vertical="center" indent="1"/>
    </xf>
    <xf numFmtId="0" fontId="10" fillId="2" borderId="1" xfId="0" applyFont="1" applyFill="1" applyBorder="1" applyAlignment="1">
      <alignment horizontal="left" vertical="center" wrapText="1" indent="2"/>
    </xf>
    <xf numFmtId="0" fontId="10" fillId="2" borderId="1" xfId="2" applyFont="1" applyFill="1" applyBorder="1" applyAlignment="1">
      <alignment horizontal="left" vertical="center" wrapText="1" indent="2"/>
    </xf>
    <xf numFmtId="49" fontId="11" fillId="0" borderId="1" xfId="2" applyNumberFormat="1" applyFont="1" applyBorder="1" applyAlignment="1">
      <alignment horizontal="left" vertical="center" wrapText="1" indent="3"/>
    </xf>
    <xf numFmtId="0" fontId="10" fillId="2" borderId="1" xfId="2" applyFont="1" applyFill="1" applyBorder="1" applyAlignment="1">
      <alignment horizontal="left" vertical="center" wrapText="1" indent="1"/>
    </xf>
    <xf numFmtId="0" fontId="14" fillId="2" borderId="2" xfId="2" applyFont="1" applyFill="1" applyBorder="1" applyAlignment="1">
      <alignment horizontal="center" vertical="center" wrapText="1"/>
    </xf>
    <xf numFmtId="43" fontId="14" fillId="2" borderId="2" xfId="3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left" vertical="center" wrapText="1" indent="3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1" applyFont="1" applyBorder="1" applyAlignment="1">
      <alignment vertical="center" wrapText="1"/>
    </xf>
    <xf numFmtId="0" fontId="12" fillId="0" borderId="1" xfId="0" applyFont="1" applyBorder="1" applyAlignment="1">
      <alignment horizontal="left" indent="2"/>
    </xf>
    <xf numFmtId="0" fontId="14" fillId="2" borderId="1" xfId="2" applyFont="1" applyFill="1" applyBorder="1" applyAlignment="1">
      <alignment horizontal="left" vertical="center" wrapText="1" indent="2"/>
    </xf>
    <xf numFmtId="0" fontId="38" fillId="0" borderId="0" xfId="0" applyFont="1" applyAlignment="1">
      <alignment horizontal="center" vertical="center" wrapText="1"/>
    </xf>
    <xf numFmtId="0" fontId="12" fillId="2" borderId="1" xfId="2" applyFont="1" applyFill="1" applyBorder="1" applyAlignment="1">
      <alignment horizontal="left" vertical="center" wrapText="1" indent="2"/>
    </xf>
    <xf numFmtId="0" fontId="39" fillId="0" borderId="1" xfId="0" applyFont="1" applyBorder="1" applyAlignment="1">
      <alignment horizontal="left" vertical="center" indent="1"/>
    </xf>
    <xf numFmtId="43" fontId="10" fillId="0" borderId="1" xfId="3" applyFont="1" applyBorder="1" applyAlignment="1">
      <alignment horizontal="center" vertical="center"/>
    </xf>
    <xf numFmtId="43" fontId="39" fillId="0" borderId="1" xfId="3" applyFont="1" applyBorder="1" applyAlignment="1">
      <alignment horizontal="center" vertical="center"/>
    </xf>
    <xf numFmtId="43" fontId="39" fillId="0" borderId="1" xfId="3" applyFont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164" fontId="15" fillId="7" borderId="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43" fontId="14" fillId="0" borderId="0" xfId="3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3" fontId="12" fillId="0" borderId="2" xfId="3" applyFont="1" applyFill="1" applyBorder="1" applyAlignment="1">
      <alignment horizontal="center" vertical="center" wrapText="1"/>
    </xf>
    <xf numFmtId="43" fontId="12" fillId="0" borderId="1" xfId="3" applyFont="1" applyBorder="1" applyAlignment="1">
      <alignment horizontal="right" vertical="center" wrapText="1"/>
    </xf>
    <xf numFmtId="43" fontId="14" fillId="2" borderId="1" xfId="3" applyFont="1" applyFill="1" applyBorder="1" applyAlignment="1">
      <alignment horizontal="right" vertical="center" wrapText="1"/>
    </xf>
    <xf numFmtId="43" fontId="14" fillId="6" borderId="1" xfId="3" applyFont="1" applyFill="1" applyBorder="1" applyAlignment="1">
      <alignment horizontal="right" vertical="center" wrapText="1"/>
    </xf>
    <xf numFmtId="43" fontId="21" fillId="0" borderId="0" xfId="3" applyFont="1" applyAlignment="1">
      <alignment horizontal="right" vertical="center"/>
    </xf>
    <xf numFmtId="43" fontId="25" fillId="0" borderId="0" xfId="3" applyFont="1" applyAlignment="1">
      <alignment horizontal="right" vertical="center"/>
    </xf>
    <xf numFmtId="43" fontId="15" fillId="0" borderId="0" xfId="3" applyFont="1" applyAlignment="1">
      <alignment horizontal="right" vertical="center" wrapText="1"/>
    </xf>
    <xf numFmtId="43" fontId="14" fillId="0" borderId="0" xfId="3" applyFont="1" applyAlignment="1">
      <alignment horizontal="right" vertical="center" wrapText="1"/>
    </xf>
    <xf numFmtId="43" fontId="12" fillId="0" borderId="1" xfId="3" applyFont="1" applyFill="1" applyBorder="1" applyAlignment="1">
      <alignment horizontal="right" vertical="center" wrapText="1"/>
    </xf>
    <xf numFmtId="43" fontId="14" fillId="2" borderId="2" xfId="3" applyFont="1" applyFill="1" applyBorder="1" applyAlignment="1">
      <alignment horizontal="right" vertical="center" wrapText="1"/>
    </xf>
    <xf numFmtId="43" fontId="10" fillId="2" borderId="1" xfId="3" applyFont="1" applyFill="1" applyBorder="1" applyAlignment="1">
      <alignment horizontal="right" vertical="center" wrapText="1"/>
    </xf>
    <xf numFmtId="43" fontId="15" fillId="4" borderId="1" xfId="3" applyFont="1" applyFill="1" applyBorder="1" applyAlignment="1">
      <alignment horizontal="right" vertical="center" wrapText="1"/>
    </xf>
    <xf numFmtId="43" fontId="12" fillId="0" borderId="0" xfId="3" applyFont="1" applyAlignment="1">
      <alignment horizontal="right" vertical="center"/>
    </xf>
    <xf numFmtId="43" fontId="22" fillId="0" borderId="0" xfId="3" applyFont="1" applyAlignment="1">
      <alignment horizontal="right" vertical="center"/>
    </xf>
    <xf numFmtId="49" fontId="11" fillId="3" borderId="1" xfId="2" applyNumberFormat="1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left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10" fillId="6" borderId="1" xfId="2" applyFont="1" applyFill="1" applyBorder="1" applyAlignment="1">
      <alignment horizontal="center" vertical="center" wrapText="1"/>
    </xf>
    <xf numFmtId="43" fontId="10" fillId="6" borderId="1" xfId="3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left" vertical="center" wrapText="1" indent="2"/>
    </xf>
    <xf numFmtId="49" fontId="11" fillId="0" borderId="1" xfId="2" applyNumberFormat="1" applyFont="1" applyBorder="1" applyAlignment="1">
      <alignment horizontal="left" vertical="center" wrapText="1" indent="2"/>
    </xf>
    <xf numFmtId="0" fontId="37" fillId="6" borderId="1" xfId="0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center" vertical="center" wrapText="1"/>
    </xf>
    <xf numFmtId="43" fontId="11" fillId="6" borderId="1" xfId="3" applyFont="1" applyFill="1" applyBorder="1" applyAlignment="1">
      <alignment horizontal="center" vertical="center" wrapText="1"/>
    </xf>
    <xf numFmtId="0" fontId="11" fillId="6" borderId="1" xfId="2" applyFont="1" applyFill="1" applyBorder="1" applyAlignment="1">
      <alignment horizontal="left" vertical="center" wrapText="1" indent="3"/>
    </xf>
    <xf numFmtId="0" fontId="4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left" vertical="center" wrapText="1" indent="3"/>
    </xf>
    <xf numFmtId="49" fontId="14" fillId="6" borderId="1" xfId="2" applyNumberFormat="1" applyFont="1" applyFill="1" applyBorder="1" applyAlignment="1">
      <alignment horizontal="center" vertical="center" wrapText="1"/>
    </xf>
    <xf numFmtId="43" fontId="11" fillId="0" borderId="1" xfId="3" applyFont="1" applyFill="1" applyBorder="1" applyAlignment="1">
      <alignment horizontal="right" vertical="center" wrapText="1"/>
    </xf>
    <xf numFmtId="0" fontId="27" fillId="2" borderId="1" xfId="2" applyFont="1" applyFill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 wrapText="1" indent="2"/>
    </xf>
    <xf numFmtId="0" fontId="14" fillId="6" borderId="1" xfId="2" applyFont="1" applyFill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 wrapText="1"/>
    </xf>
    <xf numFmtId="43" fontId="11" fillId="0" borderId="1" xfId="3" applyFont="1" applyBorder="1" applyAlignment="1">
      <alignment horizontal="right" vertical="center" wrapText="1"/>
    </xf>
    <xf numFmtId="0" fontId="11" fillId="0" borderId="1" xfId="1" applyFont="1" applyBorder="1" applyAlignment="1">
      <alignment vertical="center" wrapText="1"/>
    </xf>
    <xf numFmtId="0" fontId="18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32" fillId="4" borderId="1" xfId="0" applyFont="1" applyFill="1" applyBorder="1" applyAlignment="1">
      <alignment horizontal="right" vertical="center" wrapText="1" indent="1"/>
    </xf>
    <xf numFmtId="0" fontId="7" fillId="0" borderId="0" xfId="0" applyFont="1" applyAlignment="1">
      <alignment horizontal="left" vertical="center"/>
    </xf>
  </cellXfs>
  <cellStyles count="4">
    <cellStyle name="Dziesiętny" xfId="3" builtinId="3"/>
    <cellStyle name="Normalny" xfId="0" builtinId="0"/>
    <cellStyle name="Normalny 2" xfId="1"/>
    <cellStyle name="Normalny_phke1" xfId="2"/>
  </cellStyles>
  <dxfs count="0"/>
  <tableStyles count="0" defaultTableStyle="TableStyleMedium9" defaultPivotStyle="PivotStyleLight16"/>
  <colors>
    <mruColors>
      <color rgb="FFFFFF99"/>
      <color rgb="FFDA9694"/>
      <color rgb="FFFFFFCC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tabSelected="1" zoomScale="110" zoomScaleNormal="110" zoomScaleSheetLayoutView="125" zoomScalePageLayoutView="125" workbookViewId="0">
      <selection activeCell="B11" sqref="B11"/>
    </sheetView>
  </sheetViews>
  <sheetFormatPr defaultColWidth="8.7265625" defaultRowHeight="12.5" x14ac:dyDescent="0.2"/>
  <cols>
    <col min="1" max="1" width="13.81640625" style="105" customWidth="1"/>
    <col min="2" max="2" width="95.81640625" style="8" customWidth="1"/>
    <col min="3" max="3" width="34" style="35" customWidth="1"/>
    <col min="4" max="5" width="15.7265625" style="65" customWidth="1"/>
    <col min="6" max="6" width="20.453125" style="66" customWidth="1"/>
    <col min="7" max="9" width="8.7265625" style="1"/>
    <col min="10" max="10" width="8.7265625" style="1" customWidth="1"/>
    <col min="11" max="16384" width="8.7265625" style="1"/>
  </cols>
  <sheetData>
    <row r="1" spans="1:6" s="10" customFormat="1" ht="15" customHeight="1" x14ac:dyDescent="0.25">
      <c r="A1" s="93"/>
      <c r="B1" s="9"/>
      <c r="C1" s="31"/>
      <c r="D1" s="44"/>
      <c r="E1" s="44"/>
      <c r="F1" s="45"/>
    </row>
    <row r="2" spans="1:6" s="10" customFormat="1" ht="15" customHeight="1" x14ac:dyDescent="0.25">
      <c r="A2" s="93" t="s">
        <v>5</v>
      </c>
      <c r="B2" s="9"/>
      <c r="C2" s="31"/>
      <c r="D2" s="44"/>
      <c r="E2" s="44"/>
      <c r="F2" s="45"/>
    </row>
    <row r="3" spans="1:6" s="10" customFormat="1" ht="18.75" customHeight="1" x14ac:dyDescent="0.25">
      <c r="A3" s="93" t="s">
        <v>19</v>
      </c>
      <c r="B3" s="11"/>
      <c r="C3" s="31"/>
      <c r="D3" s="44"/>
      <c r="E3" s="44"/>
      <c r="F3" s="45"/>
    </row>
    <row r="4" spans="1:6" s="10" customFormat="1" ht="25.5" customHeight="1" x14ac:dyDescent="0.25">
      <c r="A4" s="94"/>
      <c r="B4" s="207"/>
      <c r="C4" s="207"/>
      <c r="D4" s="207"/>
      <c r="E4" s="207"/>
      <c r="F4" s="207"/>
    </row>
    <row r="5" spans="1:6" s="10" customFormat="1" ht="20.25" customHeight="1" x14ac:dyDescent="0.25">
      <c r="A5" s="94" t="s">
        <v>3</v>
      </c>
      <c r="B5" s="208" t="s">
        <v>946</v>
      </c>
      <c r="C5" s="208"/>
      <c r="D5" s="208"/>
      <c r="E5" s="208"/>
      <c r="F5" s="208"/>
    </row>
    <row r="6" spans="1:6" s="10" customFormat="1" ht="15" customHeight="1" x14ac:dyDescent="0.25">
      <c r="A6" s="95" t="s">
        <v>4</v>
      </c>
      <c r="B6" s="208" t="s">
        <v>949</v>
      </c>
      <c r="C6" s="208"/>
      <c r="D6" s="208"/>
      <c r="E6" s="208"/>
      <c r="F6" s="208"/>
    </row>
    <row r="7" spans="1:6" s="10" customFormat="1" ht="25.15" customHeight="1" x14ac:dyDescent="0.25">
      <c r="A7" s="93" t="s">
        <v>25</v>
      </c>
      <c r="B7" s="168" t="s">
        <v>20</v>
      </c>
      <c r="C7" s="34"/>
      <c r="D7" s="169"/>
      <c r="E7" s="169"/>
      <c r="F7" s="62"/>
    </row>
    <row r="8" spans="1:6" s="10" customFormat="1" ht="15" customHeight="1" x14ac:dyDescent="0.25">
      <c r="A8" s="93"/>
      <c r="B8" s="12"/>
      <c r="C8" s="31"/>
      <c r="D8" s="47"/>
      <c r="E8" s="47"/>
      <c r="F8" s="45"/>
    </row>
    <row r="9" spans="1:6" s="10" customFormat="1" ht="15" customHeight="1" x14ac:dyDescent="0.25">
      <c r="A9" s="93"/>
      <c r="B9" s="12"/>
      <c r="C9" s="31"/>
      <c r="D9" s="47"/>
      <c r="E9" s="47"/>
      <c r="F9" s="45"/>
    </row>
    <row r="10" spans="1:6" s="10" customFormat="1" ht="36" x14ac:dyDescent="0.25">
      <c r="A10" s="93"/>
      <c r="B10" s="160" t="s">
        <v>679</v>
      </c>
      <c r="C10" s="32"/>
      <c r="D10" s="49"/>
      <c r="E10" s="49"/>
      <c r="F10" s="45"/>
    </row>
    <row r="11" spans="1:6" s="10" customFormat="1" ht="18" x14ac:dyDescent="0.25">
      <c r="A11" s="93"/>
      <c r="B11" s="160" t="s">
        <v>778</v>
      </c>
      <c r="C11" s="32"/>
      <c r="D11" s="49"/>
      <c r="E11" s="49"/>
      <c r="F11" s="45"/>
    </row>
    <row r="12" spans="1:6" ht="18" customHeight="1" x14ac:dyDescent="0.2">
      <c r="A12" s="5"/>
      <c r="B12" s="6"/>
      <c r="C12" s="33"/>
      <c r="D12" s="51"/>
      <c r="E12" s="51"/>
      <c r="F12" s="52"/>
    </row>
    <row r="13" spans="1:6" ht="5.25" customHeight="1" x14ac:dyDescent="0.2">
      <c r="A13" s="5"/>
      <c r="B13" s="6"/>
      <c r="C13" s="114"/>
      <c r="D13" s="61"/>
      <c r="E13" s="61"/>
      <c r="F13" s="63"/>
    </row>
    <row r="14" spans="1:6" ht="21" customHeight="1" x14ac:dyDescent="0.2">
      <c r="A14" s="166" t="s">
        <v>14</v>
      </c>
      <c r="B14" s="166" t="s">
        <v>201</v>
      </c>
      <c r="C14" s="167" t="s">
        <v>484</v>
      </c>
      <c r="D14" s="61"/>
      <c r="E14" s="61"/>
      <c r="F14" s="62"/>
    </row>
    <row r="15" spans="1:6" ht="16.5" customHeight="1" x14ac:dyDescent="0.2">
      <c r="A15" s="15" t="s">
        <v>209</v>
      </c>
      <c r="B15" s="162" t="s">
        <v>716</v>
      </c>
      <c r="C15" s="163">
        <f>'Koszty ogólne'!F23</f>
        <v>7</v>
      </c>
      <c r="D15" s="61"/>
      <c r="E15" s="61"/>
      <c r="F15" s="62"/>
    </row>
    <row r="16" spans="1:6" ht="16.5" customHeight="1" x14ac:dyDescent="0.2">
      <c r="A16" s="15" t="s">
        <v>210</v>
      </c>
      <c r="B16" s="162" t="s">
        <v>740</v>
      </c>
      <c r="C16" s="164">
        <f>'Hala CROSS-DOCK'!F327</f>
        <v>266</v>
      </c>
      <c r="D16" s="61"/>
      <c r="E16" s="61"/>
      <c r="F16" s="62"/>
    </row>
    <row r="17" spans="1:6" ht="16.5" customHeight="1" x14ac:dyDescent="0.2">
      <c r="A17" s="15" t="s">
        <v>211</v>
      </c>
      <c r="B17" s="162" t="s">
        <v>950</v>
      </c>
      <c r="C17" s="164">
        <f>'Hala CD_nieujęte w ZERB'!F22</f>
        <v>7</v>
      </c>
      <c r="D17" s="61"/>
      <c r="E17" s="61"/>
      <c r="F17" s="62"/>
    </row>
    <row r="18" spans="1:6" ht="16.5" customHeight="1" x14ac:dyDescent="0.2">
      <c r="A18" s="15" t="s">
        <v>237</v>
      </c>
      <c r="B18" s="162" t="s">
        <v>741</v>
      </c>
      <c r="C18" s="165">
        <f>'Hala Montażu'!F254</f>
        <v>197</v>
      </c>
      <c r="D18" s="61"/>
      <c r="E18" s="61"/>
      <c r="F18" s="64"/>
    </row>
    <row r="19" spans="1:6" ht="16.5" customHeight="1" x14ac:dyDescent="0.2">
      <c r="A19" s="15" t="s">
        <v>522</v>
      </c>
      <c r="B19" s="162" t="s">
        <v>951</v>
      </c>
      <c r="C19" s="165">
        <f>'HM_nieujęte w ZERB'!F22</f>
        <v>7</v>
      </c>
      <c r="D19" s="61"/>
      <c r="E19" s="61"/>
      <c r="F19" s="64"/>
    </row>
    <row r="20" spans="1:6" ht="14" x14ac:dyDescent="0.2">
      <c r="A20" s="15" t="s">
        <v>680</v>
      </c>
      <c r="B20" s="162" t="s">
        <v>742</v>
      </c>
      <c r="C20" s="164">
        <f>'PZT, SIECI I PRZYŁĄCZA'!F109</f>
        <v>69</v>
      </c>
      <c r="D20" s="61"/>
      <c r="E20" s="61"/>
      <c r="F20" s="64"/>
    </row>
    <row r="21" spans="1:6" ht="14" x14ac:dyDescent="0.2">
      <c r="A21" s="15" t="s">
        <v>681</v>
      </c>
      <c r="B21" s="162" t="s">
        <v>952</v>
      </c>
      <c r="C21" s="164">
        <f>'PZT_nieujęte w ZERB'!F22</f>
        <v>7</v>
      </c>
      <c r="D21" s="61"/>
      <c r="E21" s="61"/>
      <c r="F21" s="64"/>
    </row>
    <row r="22" spans="1:6" ht="30" customHeight="1" x14ac:dyDescent="0.2">
      <c r="A22" s="210" t="s">
        <v>945</v>
      </c>
      <c r="B22" s="210"/>
      <c r="C22" s="115">
        <f>SUM(C15:C21)</f>
        <v>560</v>
      </c>
      <c r="D22" s="61"/>
      <c r="E22" s="61"/>
      <c r="F22" s="62"/>
    </row>
    <row r="23" spans="1:6" ht="15.5" x14ac:dyDescent="0.2">
      <c r="A23" s="116"/>
      <c r="B23" s="116"/>
      <c r="C23" s="117"/>
      <c r="D23" s="118"/>
      <c r="E23" s="118"/>
      <c r="F23" s="62"/>
    </row>
    <row r="24" spans="1:6" ht="13" x14ac:dyDescent="0.2">
      <c r="A24" s="209" t="s">
        <v>2</v>
      </c>
      <c r="B24" s="209"/>
      <c r="C24" s="34"/>
      <c r="D24" s="61"/>
      <c r="E24" s="61"/>
      <c r="F24" s="62"/>
    </row>
    <row r="25" spans="1:6" ht="13" x14ac:dyDescent="0.2">
      <c r="A25" s="104"/>
      <c r="B25" s="13"/>
      <c r="C25" s="34"/>
      <c r="D25" s="61"/>
      <c r="E25" s="61"/>
      <c r="F25" s="62"/>
    </row>
  </sheetData>
  <mergeCells count="5">
    <mergeCell ref="B4:F4"/>
    <mergeCell ref="B5:F5"/>
    <mergeCell ref="B6:F6"/>
    <mergeCell ref="A24:B24"/>
    <mergeCell ref="A22:B22"/>
  </mergeCells>
  <phoneticPr fontId="1" type="noConversion"/>
  <pageMargins left="0.74803149606299213" right="0.35433070866141736" top="0.78740157480314965" bottom="0.39370078740157483" header="0.31496062992125984" footer="0.19685039370078741"/>
  <pageSetup paperSize="8" scale="74" fitToHeight="0" orientation="portrait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opLeftCell="A15" zoomScale="110" zoomScaleNormal="110" zoomScaleSheetLayoutView="125" zoomScalePageLayoutView="125" workbookViewId="0">
      <selection activeCell="B16" sqref="B16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18.75" customHeight="1" x14ac:dyDescent="0.25">
      <c r="A5" s="94" t="s">
        <v>3</v>
      </c>
      <c r="B5" s="207" t="s">
        <v>947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79"/>
      <c r="D7" s="46"/>
      <c r="E7" s="47"/>
      <c r="F7" s="47"/>
      <c r="G7" s="45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593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783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738</v>
      </c>
      <c r="G13" s="54" t="s">
        <v>85</v>
      </c>
    </row>
    <row r="14" spans="1:7" ht="126.75" customHeight="1" x14ac:dyDescent="0.2">
      <c r="A14" s="90">
        <v>1</v>
      </c>
      <c r="B14" s="23" t="s">
        <v>940</v>
      </c>
      <c r="C14" s="82" t="s">
        <v>76</v>
      </c>
      <c r="D14" s="27">
        <v>1</v>
      </c>
      <c r="E14" s="75">
        <v>1</v>
      </c>
      <c r="F14" s="55">
        <f>D14*E14</f>
        <v>1</v>
      </c>
      <c r="G14" s="38"/>
    </row>
    <row r="15" spans="1:7" ht="13" x14ac:dyDescent="0.2">
      <c r="A15" s="96" t="s">
        <v>235</v>
      </c>
      <c r="B15" s="24" t="s">
        <v>67</v>
      </c>
      <c r="C15" s="82"/>
      <c r="D15" s="68"/>
      <c r="E15" s="75"/>
      <c r="F15" s="55">
        <f>SUM(F16)</f>
        <v>1</v>
      </c>
      <c r="G15" s="161"/>
    </row>
    <row r="16" spans="1:7" ht="30.75" customHeight="1" x14ac:dyDescent="0.2">
      <c r="A16" s="100" t="s">
        <v>236</v>
      </c>
      <c r="B16" s="19" t="s">
        <v>990</v>
      </c>
      <c r="C16" s="83" t="s">
        <v>76</v>
      </c>
      <c r="D16" s="28">
        <v>1</v>
      </c>
      <c r="E16" s="72">
        <v>1</v>
      </c>
      <c r="F16" s="72">
        <f>D16*E16</f>
        <v>1</v>
      </c>
      <c r="G16" s="20"/>
    </row>
    <row r="17" spans="1:7" ht="13" x14ac:dyDescent="0.2">
      <c r="A17" s="96" t="s">
        <v>211</v>
      </c>
      <c r="B17" s="24" t="s">
        <v>68</v>
      </c>
      <c r="C17" s="82"/>
      <c r="D17" s="68"/>
      <c r="E17" s="75"/>
      <c r="F17" s="55">
        <f>SUM(F18:F22)</f>
        <v>5</v>
      </c>
      <c r="G17" s="76"/>
    </row>
    <row r="18" spans="1:7" ht="13" x14ac:dyDescent="0.2">
      <c r="A18" s="100" t="s">
        <v>87</v>
      </c>
      <c r="B18" s="19" t="s">
        <v>101</v>
      </c>
      <c r="C18" s="83" t="s">
        <v>76</v>
      </c>
      <c r="D18" s="28">
        <v>1</v>
      </c>
      <c r="E18" s="72">
        <v>1</v>
      </c>
      <c r="F18" s="72">
        <f t="shared" ref="F18:F22" si="0">D18*E18</f>
        <v>1</v>
      </c>
      <c r="G18" s="56"/>
    </row>
    <row r="19" spans="1:7" ht="13" x14ac:dyDescent="0.2">
      <c r="A19" s="100" t="s">
        <v>88</v>
      </c>
      <c r="B19" s="19" t="s">
        <v>102</v>
      </c>
      <c r="C19" s="83" t="s">
        <v>76</v>
      </c>
      <c r="D19" s="28">
        <v>1</v>
      </c>
      <c r="E19" s="72">
        <v>1</v>
      </c>
      <c r="F19" s="72">
        <f t="shared" si="0"/>
        <v>1</v>
      </c>
      <c r="G19" s="17"/>
    </row>
    <row r="20" spans="1:7" ht="13" x14ac:dyDescent="0.2">
      <c r="A20" s="100" t="s">
        <v>89</v>
      </c>
      <c r="B20" s="19" t="s">
        <v>103</v>
      </c>
      <c r="C20" s="83" t="s">
        <v>76</v>
      </c>
      <c r="D20" s="28">
        <v>1</v>
      </c>
      <c r="E20" s="72">
        <v>1</v>
      </c>
      <c r="F20" s="72">
        <f t="shared" si="0"/>
        <v>1</v>
      </c>
      <c r="G20" s="59"/>
    </row>
    <row r="21" spans="1:7" ht="13" x14ac:dyDescent="0.2">
      <c r="A21" s="100" t="s">
        <v>167</v>
      </c>
      <c r="B21" s="19" t="s">
        <v>104</v>
      </c>
      <c r="C21" s="83" t="s">
        <v>76</v>
      </c>
      <c r="D21" s="28">
        <v>1</v>
      </c>
      <c r="E21" s="72">
        <v>1</v>
      </c>
      <c r="F21" s="72">
        <f t="shared" si="0"/>
        <v>1</v>
      </c>
      <c r="G21" s="59"/>
    </row>
    <row r="22" spans="1:7" ht="13" x14ac:dyDescent="0.2">
      <c r="A22" s="100" t="s">
        <v>168</v>
      </c>
      <c r="B22" s="19" t="s">
        <v>105</v>
      </c>
      <c r="C22" s="83" t="s">
        <v>76</v>
      </c>
      <c r="D22" s="28">
        <v>1</v>
      </c>
      <c r="E22" s="72">
        <v>1</v>
      </c>
      <c r="F22" s="72">
        <f t="shared" si="0"/>
        <v>1</v>
      </c>
      <c r="G22" s="59"/>
    </row>
    <row r="23" spans="1:7" ht="14" x14ac:dyDescent="0.2">
      <c r="A23" s="101"/>
      <c r="B23" s="18" t="s">
        <v>24</v>
      </c>
      <c r="C23" s="84"/>
      <c r="D23" s="26"/>
      <c r="E23" s="37"/>
      <c r="F23" s="37">
        <f>F14+F15+F17</f>
        <v>7</v>
      </c>
      <c r="G23" s="18"/>
    </row>
    <row r="24" spans="1:7" ht="12.75" customHeight="1" x14ac:dyDescent="0.2">
      <c r="A24" s="102"/>
      <c r="B24" s="7"/>
      <c r="C24" s="80"/>
      <c r="D24" s="50"/>
      <c r="E24" s="51"/>
      <c r="F24" s="51"/>
      <c r="G24" s="60"/>
    </row>
    <row r="25" spans="1:7" ht="13" x14ac:dyDescent="0.2">
      <c r="A25" s="103"/>
      <c r="B25" s="4"/>
      <c r="C25" s="79"/>
      <c r="D25" s="34"/>
      <c r="E25" s="61"/>
      <c r="F25" s="61"/>
      <c r="G25" s="62"/>
    </row>
    <row r="26" spans="1:7" ht="13" x14ac:dyDescent="0.2">
      <c r="A26" s="103"/>
      <c r="B26" s="4"/>
      <c r="C26" s="79"/>
      <c r="D26" s="34"/>
      <c r="E26" s="61"/>
      <c r="F26" s="61"/>
      <c r="G26" s="63"/>
    </row>
    <row r="27" spans="1:7" ht="13" x14ac:dyDescent="0.2">
      <c r="A27" s="103"/>
      <c r="B27" s="4"/>
      <c r="C27" s="79"/>
      <c r="D27" s="34"/>
      <c r="E27" s="61"/>
      <c r="F27" s="61"/>
      <c r="G27" s="62"/>
    </row>
    <row r="28" spans="1:7" ht="13" x14ac:dyDescent="0.2">
      <c r="A28" s="211" t="s">
        <v>1</v>
      </c>
      <c r="B28" s="211"/>
      <c r="C28" s="79"/>
      <c r="D28" s="34"/>
      <c r="E28" s="61"/>
      <c r="F28" s="61"/>
      <c r="G28" s="62" t="s">
        <v>17</v>
      </c>
    </row>
    <row r="29" spans="1:7" ht="13" x14ac:dyDescent="0.2">
      <c r="A29" s="211" t="s">
        <v>0</v>
      </c>
      <c r="B29" s="211"/>
      <c r="C29" s="79"/>
      <c r="D29" s="34"/>
      <c r="E29" s="61"/>
      <c r="F29" s="61"/>
      <c r="G29" s="64" t="s">
        <v>18</v>
      </c>
    </row>
    <row r="30" spans="1:7" ht="13" x14ac:dyDescent="0.2">
      <c r="A30" s="104"/>
      <c r="B30" s="13"/>
      <c r="C30" s="79"/>
      <c r="D30" s="34"/>
      <c r="E30" s="61"/>
      <c r="F30" s="61"/>
      <c r="G30" s="62"/>
    </row>
    <row r="31" spans="1:7" ht="13" x14ac:dyDescent="0.2">
      <c r="A31" s="209" t="s">
        <v>2</v>
      </c>
      <c r="B31" s="209"/>
      <c r="C31" s="79"/>
      <c r="D31" s="34"/>
      <c r="E31" s="61"/>
      <c r="F31" s="61"/>
      <c r="G31" s="62"/>
    </row>
    <row r="32" spans="1:7" ht="13" x14ac:dyDescent="0.2">
      <c r="A32" s="104"/>
      <c r="B32" s="13"/>
      <c r="C32" s="79"/>
      <c r="D32" s="34"/>
      <c r="E32" s="61"/>
      <c r="F32" s="61"/>
      <c r="G32" s="62"/>
    </row>
  </sheetData>
  <mergeCells count="6">
    <mergeCell ref="A31:B31"/>
    <mergeCell ref="B4:G4"/>
    <mergeCell ref="B5:G5"/>
    <mergeCell ref="B6:G6"/>
    <mergeCell ref="A28:B28"/>
    <mergeCell ref="A29:B29"/>
  </mergeCells>
  <phoneticPr fontId="1" type="noConversion"/>
  <pageMargins left="0.74803149606299213" right="0.35433070866141736" top="0.78740157480314965" bottom="0.39370078740157483" header="0.31496062992125984" footer="0.19685039370078741"/>
  <pageSetup paperSize="8" scale="74" fitToHeight="0" orientation="portrait" r:id="rId1"/>
  <headerFoot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6"/>
  <sheetViews>
    <sheetView topLeftCell="A78" zoomScale="118" zoomScaleNormal="118" zoomScaleSheetLayoutView="125" zoomScalePageLayoutView="125" workbookViewId="0">
      <selection activeCell="B181" sqref="B181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21.75" customHeight="1" x14ac:dyDescent="0.25">
      <c r="A5" s="94" t="s">
        <v>3</v>
      </c>
      <c r="B5" s="208" t="s">
        <v>947</v>
      </c>
      <c r="C5" s="208"/>
      <c r="D5" s="208"/>
      <c r="E5" s="208"/>
      <c r="F5" s="208"/>
      <c r="G5" s="208"/>
    </row>
    <row r="6" spans="1:7" s="10" customFormat="1" ht="15" customHeight="1" x14ac:dyDescent="0.25">
      <c r="A6" s="95" t="s">
        <v>4</v>
      </c>
      <c r="B6" s="208" t="s">
        <v>949</v>
      </c>
      <c r="C6" s="208"/>
      <c r="D6" s="208"/>
      <c r="E6" s="208"/>
      <c r="F6" s="208"/>
      <c r="G6" s="208"/>
    </row>
    <row r="7" spans="1:7" s="10" customFormat="1" ht="25.15" customHeight="1" x14ac:dyDescent="0.25">
      <c r="A7" s="93" t="s">
        <v>25</v>
      </c>
      <c r="B7" s="168" t="s">
        <v>20</v>
      </c>
      <c r="C7" s="34"/>
      <c r="D7" s="170"/>
      <c r="E7" s="169"/>
      <c r="F7" s="169"/>
      <c r="G7" s="62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771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769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739</v>
      </c>
      <c r="G13" s="54" t="s">
        <v>85</v>
      </c>
    </row>
    <row r="14" spans="1:7" ht="13" x14ac:dyDescent="0.2">
      <c r="A14" s="108">
        <v>1</v>
      </c>
      <c r="B14" s="74" t="s">
        <v>26</v>
      </c>
      <c r="C14" s="110"/>
      <c r="D14" s="111"/>
      <c r="E14" s="88"/>
      <c r="F14" s="88">
        <f>SUM(F15:F15)</f>
        <v>1</v>
      </c>
      <c r="G14" s="112"/>
    </row>
    <row r="15" spans="1:7" ht="13" x14ac:dyDescent="0.2">
      <c r="A15" s="97" t="s">
        <v>6</v>
      </c>
      <c r="B15" s="106" t="s">
        <v>242</v>
      </c>
      <c r="C15" s="107" t="s">
        <v>76</v>
      </c>
      <c r="D15" s="28">
        <v>1</v>
      </c>
      <c r="E15" s="72">
        <v>1</v>
      </c>
      <c r="F15" s="72">
        <f>D15*E15</f>
        <v>1</v>
      </c>
      <c r="G15" s="54"/>
    </row>
    <row r="16" spans="1:7" ht="13" x14ac:dyDescent="0.2">
      <c r="A16" s="96" t="s">
        <v>235</v>
      </c>
      <c r="B16" s="23" t="s">
        <v>27</v>
      </c>
      <c r="C16" s="82"/>
      <c r="D16" s="43"/>
      <c r="E16" s="55"/>
      <c r="F16" s="55">
        <f>SUM(F17:F22)</f>
        <v>6</v>
      </c>
      <c r="G16" s="38"/>
    </row>
    <row r="17" spans="1:7" s="2" customFormat="1" ht="15" x14ac:dyDescent="0.35">
      <c r="A17" s="97" t="s">
        <v>236</v>
      </c>
      <c r="B17" s="19" t="s">
        <v>90</v>
      </c>
      <c r="C17" s="120" t="s">
        <v>94</v>
      </c>
      <c r="D17" s="28">
        <v>1</v>
      </c>
      <c r="E17" s="72">
        <v>1</v>
      </c>
      <c r="F17" s="72">
        <f t="shared" ref="F17:F22" si="0">D17*E17</f>
        <v>1</v>
      </c>
      <c r="G17" s="57"/>
    </row>
    <row r="18" spans="1:7" s="2" customFormat="1" ht="15" x14ac:dyDescent="0.35">
      <c r="A18" s="97" t="s">
        <v>315</v>
      </c>
      <c r="B18" s="19" t="s">
        <v>204</v>
      </c>
      <c r="C18" s="120" t="s">
        <v>94</v>
      </c>
      <c r="D18" s="28">
        <v>1</v>
      </c>
      <c r="E18" s="72">
        <v>1</v>
      </c>
      <c r="F18" s="72">
        <f t="shared" si="0"/>
        <v>1</v>
      </c>
      <c r="G18" s="57"/>
    </row>
    <row r="19" spans="1:7" s="2" customFormat="1" ht="15" x14ac:dyDescent="0.35">
      <c r="A19" s="97" t="s">
        <v>316</v>
      </c>
      <c r="B19" s="19" t="s">
        <v>91</v>
      </c>
      <c r="C19" s="120" t="s">
        <v>94</v>
      </c>
      <c r="D19" s="28">
        <v>1</v>
      </c>
      <c r="E19" s="72">
        <v>1</v>
      </c>
      <c r="F19" s="72">
        <f t="shared" si="0"/>
        <v>1</v>
      </c>
      <c r="G19" s="57"/>
    </row>
    <row r="20" spans="1:7" s="2" customFormat="1" ht="15" x14ac:dyDescent="0.35">
      <c r="A20" s="97" t="s">
        <v>317</v>
      </c>
      <c r="B20" s="19" t="s">
        <v>205</v>
      </c>
      <c r="C20" s="120" t="s">
        <v>94</v>
      </c>
      <c r="D20" s="28">
        <v>1</v>
      </c>
      <c r="E20" s="72">
        <v>1</v>
      </c>
      <c r="F20" s="72">
        <f t="shared" si="0"/>
        <v>1</v>
      </c>
      <c r="G20" s="57"/>
    </row>
    <row r="21" spans="1:7" s="2" customFormat="1" ht="15" x14ac:dyDescent="0.35">
      <c r="A21" s="97" t="s">
        <v>318</v>
      </c>
      <c r="B21" s="19" t="s">
        <v>314</v>
      </c>
      <c r="C21" s="120" t="s">
        <v>94</v>
      </c>
      <c r="D21" s="28">
        <v>1</v>
      </c>
      <c r="E21" s="72">
        <v>1</v>
      </c>
      <c r="F21" s="72">
        <f t="shared" si="0"/>
        <v>1</v>
      </c>
      <c r="G21" s="57"/>
    </row>
    <row r="22" spans="1:7" s="2" customFormat="1" ht="15" x14ac:dyDescent="0.35">
      <c r="A22" s="97" t="s">
        <v>319</v>
      </c>
      <c r="B22" s="19" t="s">
        <v>92</v>
      </c>
      <c r="C22" s="120" t="s">
        <v>94</v>
      </c>
      <c r="D22" s="28">
        <v>1</v>
      </c>
      <c r="E22" s="72">
        <v>1</v>
      </c>
      <c r="F22" s="72">
        <f t="shared" si="0"/>
        <v>1</v>
      </c>
      <c r="G22" s="57"/>
    </row>
    <row r="23" spans="1:7" ht="13" x14ac:dyDescent="0.2">
      <c r="A23" s="96" t="s">
        <v>107</v>
      </c>
      <c r="B23" s="23" t="s">
        <v>38</v>
      </c>
      <c r="C23" s="27"/>
      <c r="D23" s="43"/>
      <c r="E23" s="55"/>
      <c r="F23" s="173">
        <f>F24+F32</f>
        <v>14</v>
      </c>
      <c r="G23" s="38"/>
    </row>
    <row r="24" spans="1:7" ht="13" x14ac:dyDescent="0.2">
      <c r="A24" s="96" t="s">
        <v>87</v>
      </c>
      <c r="B24" s="149" t="s">
        <v>595</v>
      </c>
      <c r="C24" s="27"/>
      <c r="D24" s="43"/>
      <c r="E24" s="55"/>
      <c r="F24" s="173">
        <f>SUM(F25:F31)</f>
        <v>7</v>
      </c>
      <c r="G24" s="38"/>
    </row>
    <row r="25" spans="1:7" ht="15" x14ac:dyDescent="0.2">
      <c r="A25" s="97" t="s">
        <v>108</v>
      </c>
      <c r="B25" s="16" t="s">
        <v>96</v>
      </c>
      <c r="C25" s="28" t="s">
        <v>79</v>
      </c>
      <c r="D25" s="28">
        <v>1</v>
      </c>
      <c r="E25" s="72">
        <v>1</v>
      </c>
      <c r="F25" s="179">
        <f t="shared" ref="F25:F39" si="1">D25*E25</f>
        <v>1</v>
      </c>
      <c r="G25" s="17"/>
    </row>
    <row r="26" spans="1:7" ht="15" x14ac:dyDescent="0.2">
      <c r="A26" s="97" t="s">
        <v>109</v>
      </c>
      <c r="B26" s="16" t="s">
        <v>452</v>
      </c>
      <c r="C26" s="28" t="s">
        <v>79</v>
      </c>
      <c r="D26" s="28">
        <v>1</v>
      </c>
      <c r="E26" s="72">
        <v>1</v>
      </c>
      <c r="F26" s="179">
        <f t="shared" si="1"/>
        <v>1</v>
      </c>
      <c r="G26" s="17"/>
    </row>
    <row r="27" spans="1:7" ht="13" x14ac:dyDescent="0.2">
      <c r="A27" s="97" t="s">
        <v>110</v>
      </c>
      <c r="B27" s="16" t="s">
        <v>97</v>
      </c>
      <c r="C27" s="25" t="s">
        <v>82</v>
      </c>
      <c r="D27" s="28">
        <v>1</v>
      </c>
      <c r="E27" s="72">
        <v>1</v>
      </c>
      <c r="F27" s="179">
        <f t="shared" si="1"/>
        <v>1</v>
      </c>
      <c r="G27" s="17"/>
    </row>
    <row r="28" spans="1:7" ht="15" x14ac:dyDescent="0.2">
      <c r="A28" s="97" t="s">
        <v>827</v>
      </c>
      <c r="B28" s="16" t="s">
        <v>463</v>
      </c>
      <c r="C28" s="28" t="s">
        <v>78</v>
      </c>
      <c r="D28" s="28">
        <v>1</v>
      </c>
      <c r="E28" s="72">
        <v>1</v>
      </c>
      <c r="F28" s="179">
        <f t="shared" si="1"/>
        <v>1</v>
      </c>
      <c r="G28" s="17"/>
    </row>
    <row r="29" spans="1:7" ht="13" x14ac:dyDescent="0.2">
      <c r="A29" s="97" t="s">
        <v>828</v>
      </c>
      <c r="B29" s="16" t="s">
        <v>98</v>
      </c>
      <c r="C29" s="28" t="s">
        <v>82</v>
      </c>
      <c r="D29" s="28">
        <v>1</v>
      </c>
      <c r="E29" s="72">
        <v>1</v>
      </c>
      <c r="F29" s="179">
        <f t="shared" si="1"/>
        <v>1</v>
      </c>
      <c r="G29" s="17"/>
    </row>
    <row r="30" spans="1:7" ht="13" x14ac:dyDescent="0.2">
      <c r="A30" s="97" t="s">
        <v>829</v>
      </c>
      <c r="B30" s="16" t="s">
        <v>683</v>
      </c>
      <c r="C30" s="28" t="s">
        <v>677</v>
      </c>
      <c r="D30" s="28">
        <v>1</v>
      </c>
      <c r="E30" s="72">
        <v>1</v>
      </c>
      <c r="F30" s="179">
        <f t="shared" si="1"/>
        <v>1</v>
      </c>
      <c r="G30" s="17"/>
    </row>
    <row r="31" spans="1:7" ht="15" x14ac:dyDescent="0.2">
      <c r="A31" s="97" t="s">
        <v>830</v>
      </c>
      <c r="B31" s="16" t="s">
        <v>684</v>
      </c>
      <c r="C31" s="28" t="s">
        <v>78</v>
      </c>
      <c r="D31" s="28">
        <v>1</v>
      </c>
      <c r="E31" s="72">
        <v>1</v>
      </c>
      <c r="F31" s="179">
        <f t="shared" si="1"/>
        <v>1</v>
      </c>
      <c r="G31" s="17"/>
    </row>
    <row r="32" spans="1:7" ht="13" x14ac:dyDescent="0.2">
      <c r="A32" s="96" t="s">
        <v>88</v>
      </c>
      <c r="B32" s="149" t="s">
        <v>602</v>
      </c>
      <c r="C32" s="27"/>
      <c r="D32" s="43"/>
      <c r="E32" s="75"/>
      <c r="F32" s="173">
        <f>SUM(F33:F39)</f>
        <v>7</v>
      </c>
      <c r="G32" s="76"/>
    </row>
    <row r="33" spans="1:7" ht="15" x14ac:dyDescent="0.2">
      <c r="A33" s="97" t="s">
        <v>831</v>
      </c>
      <c r="B33" s="16" t="s">
        <v>158</v>
      </c>
      <c r="C33" s="28" t="s">
        <v>79</v>
      </c>
      <c r="D33" s="28">
        <v>1</v>
      </c>
      <c r="E33" s="72">
        <v>1</v>
      </c>
      <c r="F33" s="179">
        <f t="shared" si="1"/>
        <v>1</v>
      </c>
      <c r="G33" s="17"/>
    </row>
    <row r="34" spans="1:7" ht="26" x14ac:dyDescent="0.2">
      <c r="A34" s="97" t="s">
        <v>832</v>
      </c>
      <c r="B34" s="16" t="s">
        <v>594</v>
      </c>
      <c r="C34" s="28" t="s">
        <v>79</v>
      </c>
      <c r="D34" s="28">
        <v>1</v>
      </c>
      <c r="E34" s="72">
        <v>1</v>
      </c>
      <c r="F34" s="179">
        <f t="shared" si="1"/>
        <v>1</v>
      </c>
      <c r="G34" s="17"/>
    </row>
    <row r="35" spans="1:7" ht="13" x14ac:dyDescent="0.2">
      <c r="A35" s="97" t="s">
        <v>833</v>
      </c>
      <c r="B35" s="16" t="s">
        <v>159</v>
      </c>
      <c r="C35" s="25" t="s">
        <v>82</v>
      </c>
      <c r="D35" s="28">
        <v>1</v>
      </c>
      <c r="E35" s="72">
        <v>1</v>
      </c>
      <c r="F35" s="179">
        <f t="shared" si="1"/>
        <v>1</v>
      </c>
      <c r="G35" s="17"/>
    </row>
    <row r="36" spans="1:7" ht="15" x14ac:dyDescent="0.2">
      <c r="A36" s="97" t="s">
        <v>834</v>
      </c>
      <c r="B36" s="16" t="s">
        <v>464</v>
      </c>
      <c r="C36" s="28" t="s">
        <v>78</v>
      </c>
      <c r="D36" s="28">
        <v>1</v>
      </c>
      <c r="E36" s="72">
        <v>1</v>
      </c>
      <c r="F36" s="179">
        <f t="shared" si="1"/>
        <v>1</v>
      </c>
      <c r="G36" s="17"/>
    </row>
    <row r="37" spans="1:7" ht="15" x14ac:dyDescent="0.2">
      <c r="A37" s="97" t="s">
        <v>835</v>
      </c>
      <c r="B37" s="16" t="s">
        <v>226</v>
      </c>
      <c r="C37" s="28" t="s">
        <v>78</v>
      </c>
      <c r="D37" s="25">
        <v>1</v>
      </c>
      <c r="E37" s="36">
        <v>1</v>
      </c>
      <c r="F37" s="172">
        <f t="shared" si="1"/>
        <v>1</v>
      </c>
      <c r="G37" s="17"/>
    </row>
    <row r="38" spans="1:7" ht="15" x14ac:dyDescent="0.2">
      <c r="A38" s="97" t="s">
        <v>836</v>
      </c>
      <c r="B38" s="16" t="s">
        <v>99</v>
      </c>
      <c r="C38" s="28" t="s">
        <v>78</v>
      </c>
      <c r="D38" s="25">
        <v>1</v>
      </c>
      <c r="E38" s="36">
        <v>1</v>
      </c>
      <c r="F38" s="172">
        <f t="shared" si="1"/>
        <v>1</v>
      </c>
      <c r="G38" s="17"/>
    </row>
    <row r="39" spans="1:7" ht="15" x14ac:dyDescent="0.2">
      <c r="A39" s="97" t="s">
        <v>837</v>
      </c>
      <c r="B39" s="16" t="s">
        <v>454</v>
      </c>
      <c r="C39" s="28" t="s">
        <v>78</v>
      </c>
      <c r="D39" s="25">
        <v>1</v>
      </c>
      <c r="E39" s="36">
        <v>1</v>
      </c>
      <c r="F39" s="172">
        <f t="shared" si="1"/>
        <v>1</v>
      </c>
      <c r="G39" s="17"/>
    </row>
    <row r="40" spans="1:7" ht="13" x14ac:dyDescent="0.2">
      <c r="A40" s="96" t="s">
        <v>16</v>
      </c>
      <c r="B40" s="23" t="s">
        <v>111</v>
      </c>
      <c r="C40" s="27"/>
      <c r="D40" s="43"/>
      <c r="E40" s="55"/>
      <c r="F40" s="173">
        <f>F41+F48+F65</f>
        <v>21</v>
      </c>
      <c r="G40" s="38"/>
    </row>
    <row r="41" spans="1:7" s="22" customFormat="1" ht="13" x14ac:dyDescent="0.2">
      <c r="A41" s="96" t="s">
        <v>21</v>
      </c>
      <c r="B41" s="70" t="s">
        <v>596</v>
      </c>
      <c r="C41" s="27"/>
      <c r="D41" s="43"/>
      <c r="E41" s="55"/>
      <c r="F41" s="173">
        <f>F42+F44</f>
        <v>4</v>
      </c>
      <c r="G41" s="38"/>
    </row>
    <row r="42" spans="1:7" ht="13" x14ac:dyDescent="0.2">
      <c r="A42" s="96" t="s">
        <v>113</v>
      </c>
      <c r="B42" s="150" t="s">
        <v>112</v>
      </c>
      <c r="C42" s="71"/>
      <c r="D42" s="71"/>
      <c r="E42" s="55"/>
      <c r="F42" s="173">
        <f>F43</f>
        <v>1</v>
      </c>
      <c r="G42" s="76"/>
    </row>
    <row r="43" spans="1:7" ht="15" x14ac:dyDescent="0.2">
      <c r="A43" s="97" t="s">
        <v>114</v>
      </c>
      <c r="B43" s="16" t="s">
        <v>228</v>
      </c>
      <c r="C43" s="28" t="s">
        <v>79</v>
      </c>
      <c r="D43" s="28">
        <v>1</v>
      </c>
      <c r="E43" s="72">
        <v>1</v>
      </c>
      <c r="F43" s="179">
        <f t="shared" ref="F43" si="2">D43*E43</f>
        <v>1</v>
      </c>
      <c r="G43" s="17"/>
    </row>
    <row r="44" spans="1:7" ht="13" x14ac:dyDescent="0.2">
      <c r="A44" s="99" t="s">
        <v>115</v>
      </c>
      <c r="B44" s="159" t="s">
        <v>43</v>
      </c>
      <c r="C44" s="71"/>
      <c r="D44" s="71"/>
      <c r="E44" s="55"/>
      <c r="F44" s="173">
        <f>SUM(F45:F47)</f>
        <v>3</v>
      </c>
      <c r="G44" s="89"/>
    </row>
    <row r="45" spans="1:7" ht="13" x14ac:dyDescent="0.2">
      <c r="A45" s="97" t="s">
        <v>116</v>
      </c>
      <c r="B45" s="16" t="s">
        <v>229</v>
      </c>
      <c r="C45" s="25" t="s">
        <v>83</v>
      </c>
      <c r="D45" s="25">
        <v>1</v>
      </c>
      <c r="E45" s="72">
        <v>1</v>
      </c>
      <c r="F45" s="179">
        <f t="shared" ref="F45:F47" si="3">D45*E45</f>
        <v>1</v>
      </c>
      <c r="G45" s="17"/>
    </row>
    <row r="46" spans="1:7" ht="13" x14ac:dyDescent="0.2">
      <c r="A46" s="97" t="s">
        <v>117</v>
      </c>
      <c r="B46" s="16" t="s">
        <v>230</v>
      </c>
      <c r="C46" s="25" t="s">
        <v>83</v>
      </c>
      <c r="D46" s="25">
        <v>1</v>
      </c>
      <c r="E46" s="72">
        <v>1</v>
      </c>
      <c r="F46" s="179">
        <f t="shared" si="3"/>
        <v>1</v>
      </c>
      <c r="G46" s="17"/>
    </row>
    <row r="47" spans="1:7" ht="15" x14ac:dyDescent="0.2">
      <c r="A47" s="97" t="s">
        <v>176</v>
      </c>
      <c r="B47" s="16" t="s">
        <v>55</v>
      </c>
      <c r="C47" s="28" t="s">
        <v>78</v>
      </c>
      <c r="D47" s="28">
        <v>1</v>
      </c>
      <c r="E47" s="72">
        <v>1</v>
      </c>
      <c r="F47" s="179">
        <f t="shared" si="3"/>
        <v>1</v>
      </c>
      <c r="G47" s="17"/>
    </row>
    <row r="48" spans="1:7" ht="13" x14ac:dyDescent="0.2">
      <c r="A48" s="96" t="s">
        <v>22</v>
      </c>
      <c r="B48" s="70" t="s">
        <v>603</v>
      </c>
      <c r="C48" s="68"/>
      <c r="D48" s="71"/>
      <c r="E48" s="55"/>
      <c r="F48" s="173">
        <f>F49+F57</f>
        <v>14</v>
      </c>
      <c r="G48" s="76"/>
    </row>
    <row r="49" spans="1:7" ht="13" x14ac:dyDescent="0.2">
      <c r="A49" s="96" t="s">
        <v>118</v>
      </c>
      <c r="B49" s="150" t="s">
        <v>604</v>
      </c>
      <c r="C49" s="68"/>
      <c r="D49" s="71"/>
      <c r="E49" s="55"/>
      <c r="F49" s="173">
        <f>SUM(F50:F56)</f>
        <v>7</v>
      </c>
      <c r="G49" s="76"/>
    </row>
    <row r="50" spans="1:7" ht="15" x14ac:dyDescent="0.2">
      <c r="A50" s="151" t="s">
        <v>334</v>
      </c>
      <c r="B50" s="16" t="s">
        <v>232</v>
      </c>
      <c r="C50" s="28" t="s">
        <v>78</v>
      </c>
      <c r="D50" s="25">
        <v>1</v>
      </c>
      <c r="E50" s="72">
        <v>1</v>
      </c>
      <c r="F50" s="179">
        <f t="shared" ref="F50:F56" si="4">D50*E50</f>
        <v>1</v>
      </c>
      <c r="G50" s="17"/>
    </row>
    <row r="51" spans="1:7" ht="15" x14ac:dyDescent="0.2">
      <c r="A51" s="151" t="s">
        <v>335</v>
      </c>
      <c r="B51" s="16" t="s">
        <v>233</v>
      </c>
      <c r="C51" s="28" t="s">
        <v>79</v>
      </c>
      <c r="D51" s="25">
        <v>1</v>
      </c>
      <c r="E51" s="72">
        <v>1</v>
      </c>
      <c r="F51" s="179">
        <f t="shared" si="4"/>
        <v>1</v>
      </c>
      <c r="G51" s="17"/>
    </row>
    <row r="52" spans="1:7" ht="13" x14ac:dyDescent="0.2">
      <c r="A52" s="151" t="s">
        <v>336</v>
      </c>
      <c r="B52" s="16" t="s">
        <v>234</v>
      </c>
      <c r="C52" s="28" t="s">
        <v>82</v>
      </c>
      <c r="D52" s="25">
        <v>1</v>
      </c>
      <c r="E52" s="72">
        <v>1</v>
      </c>
      <c r="F52" s="179">
        <f t="shared" si="4"/>
        <v>1</v>
      </c>
      <c r="G52" s="17"/>
    </row>
    <row r="53" spans="1:7" ht="15" x14ac:dyDescent="0.2">
      <c r="A53" s="151" t="s">
        <v>337</v>
      </c>
      <c r="B53" s="16" t="s">
        <v>255</v>
      </c>
      <c r="C53" s="28" t="s">
        <v>79</v>
      </c>
      <c r="D53" s="25">
        <v>1</v>
      </c>
      <c r="E53" s="72">
        <v>1</v>
      </c>
      <c r="F53" s="179">
        <f t="shared" si="4"/>
        <v>1</v>
      </c>
      <c r="G53" s="17"/>
    </row>
    <row r="54" spans="1:7" ht="13" x14ac:dyDescent="0.2">
      <c r="A54" s="151" t="s">
        <v>338</v>
      </c>
      <c r="B54" s="16" t="s">
        <v>256</v>
      </c>
      <c r="C54" s="28" t="s">
        <v>82</v>
      </c>
      <c r="D54" s="25">
        <v>1</v>
      </c>
      <c r="E54" s="72">
        <v>1</v>
      </c>
      <c r="F54" s="179">
        <f t="shared" si="4"/>
        <v>1</v>
      </c>
      <c r="G54" s="17"/>
    </row>
    <row r="55" spans="1:7" ht="15" x14ac:dyDescent="0.2">
      <c r="A55" s="151" t="s">
        <v>339</v>
      </c>
      <c r="B55" s="16" t="s">
        <v>625</v>
      </c>
      <c r="C55" s="28" t="s">
        <v>78</v>
      </c>
      <c r="D55" s="25">
        <v>1</v>
      </c>
      <c r="E55" s="72">
        <v>1</v>
      </c>
      <c r="F55" s="179">
        <f t="shared" si="4"/>
        <v>1</v>
      </c>
      <c r="G55" s="17"/>
    </row>
    <row r="56" spans="1:7" ht="15" x14ac:dyDescent="0.2">
      <c r="A56" s="151" t="s">
        <v>340</v>
      </c>
      <c r="B56" s="16" t="s">
        <v>254</v>
      </c>
      <c r="C56" s="28" t="s">
        <v>78</v>
      </c>
      <c r="D56" s="25">
        <v>1</v>
      </c>
      <c r="E56" s="72">
        <v>1</v>
      </c>
      <c r="F56" s="179">
        <f t="shared" si="4"/>
        <v>1</v>
      </c>
      <c r="G56" s="17"/>
    </row>
    <row r="57" spans="1:7" ht="13" x14ac:dyDescent="0.2">
      <c r="A57" s="96" t="s">
        <v>119</v>
      </c>
      <c r="B57" s="150" t="s">
        <v>605</v>
      </c>
      <c r="C57" s="68"/>
      <c r="D57" s="71"/>
      <c r="E57" s="55"/>
      <c r="F57" s="173">
        <f>SUM(F58:F64)</f>
        <v>7</v>
      </c>
      <c r="G57" s="76"/>
    </row>
    <row r="58" spans="1:7" ht="15" x14ac:dyDescent="0.2">
      <c r="A58" s="151" t="s">
        <v>838</v>
      </c>
      <c r="B58" s="16" t="s">
        <v>232</v>
      </c>
      <c r="C58" s="28" t="s">
        <v>78</v>
      </c>
      <c r="D58" s="25">
        <v>1</v>
      </c>
      <c r="E58" s="72">
        <v>1</v>
      </c>
      <c r="F58" s="179">
        <f t="shared" ref="F58:F64" si="5">D58*E58</f>
        <v>1</v>
      </c>
      <c r="G58" s="17"/>
    </row>
    <row r="59" spans="1:7" ht="15" x14ac:dyDescent="0.2">
      <c r="A59" s="151" t="s">
        <v>839</v>
      </c>
      <c r="B59" s="16" t="s">
        <v>233</v>
      </c>
      <c r="C59" s="28" t="s">
        <v>79</v>
      </c>
      <c r="D59" s="25">
        <v>1</v>
      </c>
      <c r="E59" s="72">
        <v>1</v>
      </c>
      <c r="F59" s="179">
        <f t="shared" si="5"/>
        <v>1</v>
      </c>
      <c r="G59" s="17"/>
    </row>
    <row r="60" spans="1:7" ht="13" x14ac:dyDescent="0.2">
      <c r="A60" s="151" t="s">
        <v>840</v>
      </c>
      <c r="B60" s="16" t="s">
        <v>234</v>
      </c>
      <c r="C60" s="28" t="s">
        <v>82</v>
      </c>
      <c r="D60" s="25">
        <v>1</v>
      </c>
      <c r="E60" s="72">
        <v>1</v>
      </c>
      <c r="F60" s="179">
        <f t="shared" si="5"/>
        <v>1</v>
      </c>
      <c r="G60" s="17"/>
    </row>
    <row r="61" spans="1:7" ht="15" x14ac:dyDescent="0.2">
      <c r="A61" s="151" t="s">
        <v>841</v>
      </c>
      <c r="B61" s="16" t="s">
        <v>255</v>
      </c>
      <c r="C61" s="28" t="s">
        <v>79</v>
      </c>
      <c r="D61" s="25">
        <v>1</v>
      </c>
      <c r="E61" s="72">
        <v>1</v>
      </c>
      <c r="F61" s="179">
        <f t="shared" si="5"/>
        <v>1</v>
      </c>
      <c r="G61" s="17"/>
    </row>
    <row r="62" spans="1:7" ht="13" x14ac:dyDescent="0.2">
      <c r="A62" s="151" t="s">
        <v>842</v>
      </c>
      <c r="B62" s="16" t="s">
        <v>256</v>
      </c>
      <c r="C62" s="28" t="s">
        <v>82</v>
      </c>
      <c r="D62" s="25">
        <v>1</v>
      </c>
      <c r="E62" s="72">
        <v>1</v>
      </c>
      <c r="F62" s="179">
        <f t="shared" si="5"/>
        <v>1</v>
      </c>
      <c r="G62" s="17"/>
    </row>
    <row r="63" spans="1:7" ht="15" x14ac:dyDescent="0.2">
      <c r="A63" s="151" t="s">
        <v>843</v>
      </c>
      <c r="B63" s="16" t="s">
        <v>625</v>
      </c>
      <c r="C63" s="28" t="s">
        <v>78</v>
      </c>
      <c r="D63" s="25">
        <v>1</v>
      </c>
      <c r="E63" s="72">
        <v>1</v>
      </c>
      <c r="F63" s="179">
        <f t="shared" si="5"/>
        <v>1</v>
      </c>
      <c r="G63" s="17"/>
    </row>
    <row r="64" spans="1:7" ht="15" x14ac:dyDescent="0.2">
      <c r="A64" s="151" t="s">
        <v>844</v>
      </c>
      <c r="B64" s="16" t="s">
        <v>254</v>
      </c>
      <c r="C64" s="28" t="s">
        <v>78</v>
      </c>
      <c r="D64" s="25">
        <v>1</v>
      </c>
      <c r="E64" s="72">
        <v>1</v>
      </c>
      <c r="F64" s="179">
        <f t="shared" si="5"/>
        <v>1</v>
      </c>
      <c r="G64" s="17"/>
    </row>
    <row r="65" spans="1:7" ht="13" x14ac:dyDescent="0.2">
      <c r="A65" s="96" t="s">
        <v>23</v>
      </c>
      <c r="B65" s="152" t="s">
        <v>691</v>
      </c>
      <c r="C65" s="27"/>
      <c r="D65" s="68"/>
      <c r="E65" s="75"/>
      <c r="F65" s="173">
        <f>SUM(F66:F68)</f>
        <v>3</v>
      </c>
      <c r="G65" s="76"/>
    </row>
    <row r="66" spans="1:7" ht="15" x14ac:dyDescent="0.2">
      <c r="A66" s="97" t="s">
        <v>169</v>
      </c>
      <c r="B66" s="14" t="s">
        <v>624</v>
      </c>
      <c r="C66" s="28" t="s">
        <v>79</v>
      </c>
      <c r="D66" s="25">
        <v>1</v>
      </c>
      <c r="E66" s="72">
        <v>1</v>
      </c>
      <c r="F66" s="179">
        <f t="shared" ref="F66:F68" si="6">D66*E66</f>
        <v>1</v>
      </c>
      <c r="G66" s="17"/>
    </row>
    <row r="67" spans="1:7" ht="13" x14ac:dyDescent="0.2">
      <c r="A67" s="97" t="s">
        <v>617</v>
      </c>
      <c r="B67" s="14" t="s">
        <v>615</v>
      </c>
      <c r="C67" s="28" t="s">
        <v>82</v>
      </c>
      <c r="D67" s="25">
        <v>1</v>
      </c>
      <c r="E67" s="72">
        <v>1</v>
      </c>
      <c r="F67" s="179">
        <f t="shared" si="6"/>
        <v>1</v>
      </c>
      <c r="G67" s="17"/>
    </row>
    <row r="68" spans="1:7" ht="15" x14ac:dyDescent="0.2">
      <c r="A68" s="97" t="s">
        <v>618</v>
      </c>
      <c r="B68" s="14" t="s">
        <v>613</v>
      </c>
      <c r="C68" s="28" t="s">
        <v>78</v>
      </c>
      <c r="D68" s="25">
        <v>1</v>
      </c>
      <c r="E68" s="72">
        <v>1</v>
      </c>
      <c r="F68" s="179">
        <f t="shared" si="6"/>
        <v>1</v>
      </c>
      <c r="G68" s="17"/>
    </row>
    <row r="69" spans="1:7" ht="13" x14ac:dyDescent="0.2">
      <c r="A69" s="96" t="s">
        <v>7</v>
      </c>
      <c r="B69" s="23" t="s">
        <v>48</v>
      </c>
      <c r="C69" s="27"/>
      <c r="D69" s="43"/>
      <c r="E69" s="55"/>
      <c r="F69" s="173">
        <f>F70+F80+F88</f>
        <v>25</v>
      </c>
      <c r="G69" s="38"/>
    </row>
    <row r="70" spans="1:7" ht="13" x14ac:dyDescent="0.2">
      <c r="A70" s="96" t="s">
        <v>11</v>
      </c>
      <c r="B70" s="152" t="s">
        <v>598</v>
      </c>
      <c r="C70" s="71"/>
      <c r="D70" s="71"/>
      <c r="E70" s="55"/>
      <c r="F70" s="173">
        <f>SUM(F71:F79)</f>
        <v>9</v>
      </c>
      <c r="G70" s="76"/>
    </row>
    <row r="71" spans="1:7" ht="29.25" customHeight="1" x14ac:dyDescent="0.2">
      <c r="A71" s="97" t="s">
        <v>120</v>
      </c>
      <c r="B71" s="14" t="s">
        <v>780</v>
      </c>
      <c r="C71" s="28" t="s">
        <v>78</v>
      </c>
      <c r="D71" s="25">
        <v>1</v>
      </c>
      <c r="E71" s="139">
        <v>1</v>
      </c>
      <c r="F71" s="179">
        <f t="shared" ref="F71:F79" si="7">D71*E71</f>
        <v>1</v>
      </c>
      <c r="G71" s="140"/>
    </row>
    <row r="72" spans="1:7" ht="15" x14ac:dyDescent="0.2">
      <c r="A72" s="97" t="s">
        <v>121</v>
      </c>
      <c r="B72" s="14" t="s">
        <v>251</v>
      </c>
      <c r="C72" s="28" t="s">
        <v>78</v>
      </c>
      <c r="D72" s="25">
        <v>1</v>
      </c>
      <c r="E72" s="139">
        <v>1</v>
      </c>
      <c r="F72" s="179">
        <f t="shared" si="7"/>
        <v>1</v>
      </c>
      <c r="G72" s="140"/>
    </row>
    <row r="73" spans="1:7" ht="15" x14ac:dyDescent="0.2">
      <c r="A73" s="97" t="s">
        <v>122</v>
      </c>
      <c r="B73" s="14" t="s">
        <v>717</v>
      </c>
      <c r="C73" s="28" t="s">
        <v>78</v>
      </c>
      <c r="D73" s="25">
        <v>1</v>
      </c>
      <c r="E73" s="139">
        <v>1</v>
      </c>
      <c r="F73" s="179">
        <f t="shared" si="7"/>
        <v>1</v>
      </c>
      <c r="G73" s="140"/>
    </row>
    <row r="74" spans="1:7" ht="15" x14ac:dyDescent="0.2">
      <c r="A74" s="97" t="s">
        <v>123</v>
      </c>
      <c r="B74" s="14" t="s">
        <v>244</v>
      </c>
      <c r="C74" s="28" t="s">
        <v>78</v>
      </c>
      <c r="D74" s="25">
        <v>1</v>
      </c>
      <c r="E74" s="139">
        <v>1</v>
      </c>
      <c r="F74" s="179">
        <f t="shared" si="7"/>
        <v>1</v>
      </c>
      <c r="G74" s="140"/>
    </row>
    <row r="75" spans="1:7" ht="15" x14ac:dyDescent="0.2">
      <c r="A75" s="97" t="s">
        <v>124</v>
      </c>
      <c r="B75" s="14" t="s">
        <v>718</v>
      </c>
      <c r="C75" s="28" t="s">
        <v>78</v>
      </c>
      <c r="D75" s="25">
        <v>1</v>
      </c>
      <c r="E75" s="139">
        <v>1</v>
      </c>
      <c r="F75" s="179">
        <f t="shared" si="7"/>
        <v>1</v>
      </c>
      <c r="G75" s="140"/>
    </row>
    <row r="76" spans="1:7" ht="15" x14ac:dyDescent="0.2">
      <c r="A76" s="97" t="s">
        <v>341</v>
      </c>
      <c r="B76" s="14" t="s">
        <v>249</v>
      </c>
      <c r="C76" s="28" t="s">
        <v>78</v>
      </c>
      <c r="D76" s="25">
        <v>1</v>
      </c>
      <c r="E76" s="139">
        <v>1</v>
      </c>
      <c r="F76" s="179">
        <f t="shared" si="7"/>
        <v>1</v>
      </c>
      <c r="G76" s="140"/>
    </row>
    <row r="77" spans="1:7" ht="13" x14ac:dyDescent="0.2">
      <c r="A77" s="97" t="s">
        <v>342</v>
      </c>
      <c r="B77" s="14" t="s">
        <v>257</v>
      </c>
      <c r="C77" s="29" t="s">
        <v>84</v>
      </c>
      <c r="D77" s="25">
        <v>1</v>
      </c>
      <c r="E77" s="139">
        <v>1</v>
      </c>
      <c r="F77" s="179">
        <f t="shared" si="7"/>
        <v>1</v>
      </c>
      <c r="G77" s="141"/>
    </row>
    <row r="78" spans="1:7" ht="26" x14ac:dyDescent="0.2">
      <c r="A78" s="97" t="s">
        <v>343</v>
      </c>
      <c r="B78" s="14" t="s">
        <v>813</v>
      </c>
      <c r="C78" s="29" t="s">
        <v>84</v>
      </c>
      <c r="D78" s="25">
        <v>1</v>
      </c>
      <c r="E78" s="139">
        <v>1</v>
      </c>
      <c r="F78" s="179">
        <f t="shared" si="7"/>
        <v>1</v>
      </c>
      <c r="G78" s="141"/>
    </row>
    <row r="79" spans="1:7" ht="13" x14ac:dyDescent="0.2">
      <c r="A79" s="97" t="s">
        <v>344</v>
      </c>
      <c r="B79" s="14" t="s">
        <v>250</v>
      </c>
      <c r="C79" s="29" t="s">
        <v>84</v>
      </c>
      <c r="D79" s="25">
        <v>1</v>
      </c>
      <c r="E79" s="139">
        <v>1</v>
      </c>
      <c r="F79" s="179">
        <f t="shared" si="7"/>
        <v>1</v>
      </c>
      <c r="G79" s="141"/>
    </row>
    <row r="80" spans="1:7" ht="13" x14ac:dyDescent="0.2">
      <c r="A80" s="96" t="s">
        <v>12</v>
      </c>
      <c r="B80" s="152" t="s">
        <v>245</v>
      </c>
      <c r="C80" s="71"/>
      <c r="D80" s="71"/>
      <c r="E80" s="55"/>
      <c r="F80" s="173">
        <f>SUM(F81:F87)</f>
        <v>7</v>
      </c>
      <c r="G80" s="76"/>
    </row>
    <row r="81" spans="1:7" ht="13" x14ac:dyDescent="0.2">
      <c r="A81" s="97" t="s">
        <v>125</v>
      </c>
      <c r="B81" s="14" t="s">
        <v>692</v>
      </c>
      <c r="C81" s="25" t="s">
        <v>84</v>
      </c>
      <c r="D81" s="28">
        <v>1</v>
      </c>
      <c r="E81" s="72">
        <v>1</v>
      </c>
      <c r="F81" s="179">
        <f t="shared" ref="F81:F97" si="8">D81*E81</f>
        <v>1</v>
      </c>
      <c r="G81" s="17"/>
    </row>
    <row r="82" spans="1:7" ht="13" x14ac:dyDescent="0.2">
      <c r="A82" s="97" t="s">
        <v>133</v>
      </c>
      <c r="B82" s="14" t="s">
        <v>693</v>
      </c>
      <c r="C82" s="25" t="s">
        <v>84</v>
      </c>
      <c r="D82" s="28">
        <v>1</v>
      </c>
      <c r="E82" s="72">
        <v>1</v>
      </c>
      <c r="F82" s="179">
        <f t="shared" si="8"/>
        <v>1</v>
      </c>
      <c r="G82" s="20"/>
    </row>
    <row r="83" spans="1:7" ht="13" x14ac:dyDescent="0.2">
      <c r="A83" s="97" t="s">
        <v>345</v>
      </c>
      <c r="B83" s="14" t="s">
        <v>694</v>
      </c>
      <c r="C83" s="25" t="s">
        <v>84</v>
      </c>
      <c r="D83" s="28">
        <v>1</v>
      </c>
      <c r="E83" s="72">
        <v>1</v>
      </c>
      <c r="F83" s="179">
        <f t="shared" si="8"/>
        <v>1</v>
      </c>
      <c r="G83" s="202"/>
    </row>
    <row r="84" spans="1:7" ht="13" x14ac:dyDescent="0.2">
      <c r="A84" s="97" t="s">
        <v>346</v>
      </c>
      <c r="B84" s="14" t="s">
        <v>695</v>
      </c>
      <c r="C84" s="25" t="s">
        <v>84</v>
      </c>
      <c r="D84" s="28">
        <v>1</v>
      </c>
      <c r="E84" s="72">
        <v>1</v>
      </c>
      <c r="F84" s="179">
        <f t="shared" si="8"/>
        <v>1</v>
      </c>
      <c r="G84" s="58"/>
    </row>
    <row r="85" spans="1:7" ht="13" x14ac:dyDescent="0.2">
      <c r="A85" s="97" t="s">
        <v>845</v>
      </c>
      <c r="B85" s="14" t="s">
        <v>696</v>
      </c>
      <c r="C85" s="25" t="s">
        <v>84</v>
      </c>
      <c r="D85" s="28">
        <v>1</v>
      </c>
      <c r="E85" s="72">
        <v>1</v>
      </c>
      <c r="F85" s="179">
        <f t="shared" si="8"/>
        <v>1</v>
      </c>
      <c r="G85" s="58"/>
    </row>
    <row r="86" spans="1:7" ht="13" x14ac:dyDescent="0.2">
      <c r="A86" s="97" t="s">
        <v>846</v>
      </c>
      <c r="B86" s="14" t="s">
        <v>697</v>
      </c>
      <c r="C86" s="25" t="s">
        <v>84</v>
      </c>
      <c r="D86" s="28">
        <v>1</v>
      </c>
      <c r="E86" s="72">
        <v>1</v>
      </c>
      <c r="F86" s="179">
        <f t="shared" si="8"/>
        <v>1</v>
      </c>
      <c r="G86" s="58"/>
    </row>
    <row r="87" spans="1:7" ht="26" x14ac:dyDescent="0.2">
      <c r="A87" s="97" t="s">
        <v>847</v>
      </c>
      <c r="B87" s="14" t="s">
        <v>809</v>
      </c>
      <c r="C87" s="25" t="s">
        <v>76</v>
      </c>
      <c r="D87" s="28">
        <v>1</v>
      </c>
      <c r="E87" s="72">
        <v>1</v>
      </c>
      <c r="F87" s="179">
        <f t="shared" si="8"/>
        <v>1</v>
      </c>
      <c r="G87" s="58"/>
    </row>
    <row r="88" spans="1:7" ht="13" x14ac:dyDescent="0.2">
      <c r="A88" s="96" t="s">
        <v>13</v>
      </c>
      <c r="B88" s="152" t="s">
        <v>597</v>
      </c>
      <c r="C88" s="153"/>
      <c r="D88" s="153"/>
      <c r="E88" s="154"/>
      <c r="F88" s="180">
        <f>SUM(F89:F97)</f>
        <v>9</v>
      </c>
      <c r="G88" s="155"/>
    </row>
    <row r="89" spans="1:7" ht="15" x14ac:dyDescent="0.2">
      <c r="A89" s="97" t="s">
        <v>126</v>
      </c>
      <c r="B89" s="14" t="s">
        <v>251</v>
      </c>
      <c r="C89" s="28" t="s">
        <v>78</v>
      </c>
      <c r="D89" s="29">
        <v>1</v>
      </c>
      <c r="E89" s="171">
        <v>1</v>
      </c>
      <c r="F89" s="179">
        <f t="shared" si="8"/>
        <v>1</v>
      </c>
      <c r="G89" s="58"/>
    </row>
    <row r="90" spans="1:7" ht="15" x14ac:dyDescent="0.2">
      <c r="A90" s="97" t="s">
        <v>127</v>
      </c>
      <c r="B90" s="14" t="s">
        <v>717</v>
      </c>
      <c r="C90" s="28" t="s">
        <v>78</v>
      </c>
      <c r="D90" s="29">
        <v>1</v>
      </c>
      <c r="E90" s="171">
        <v>1</v>
      </c>
      <c r="F90" s="179">
        <f t="shared" si="8"/>
        <v>1</v>
      </c>
      <c r="G90" s="58"/>
    </row>
    <row r="91" spans="1:7" ht="15" x14ac:dyDescent="0.2">
      <c r="A91" s="97" t="s">
        <v>128</v>
      </c>
      <c r="B91" s="14" t="s">
        <v>252</v>
      </c>
      <c r="C91" s="28" t="s">
        <v>78</v>
      </c>
      <c r="D91" s="29">
        <v>1</v>
      </c>
      <c r="E91" s="171">
        <v>1</v>
      </c>
      <c r="F91" s="179">
        <f t="shared" si="8"/>
        <v>1</v>
      </c>
      <c r="G91" s="58"/>
    </row>
    <row r="92" spans="1:7" ht="15" x14ac:dyDescent="0.2">
      <c r="A92" s="97" t="s">
        <v>129</v>
      </c>
      <c r="B92" s="14" t="s">
        <v>718</v>
      </c>
      <c r="C92" s="28" t="s">
        <v>78</v>
      </c>
      <c r="D92" s="29">
        <v>1</v>
      </c>
      <c r="E92" s="171">
        <v>1</v>
      </c>
      <c r="F92" s="179">
        <f t="shared" si="8"/>
        <v>1</v>
      </c>
      <c r="G92" s="58"/>
    </row>
    <row r="93" spans="1:7" ht="15" x14ac:dyDescent="0.2">
      <c r="A93" s="97" t="s">
        <v>130</v>
      </c>
      <c r="B93" s="14" t="s">
        <v>249</v>
      </c>
      <c r="C93" s="28" t="s">
        <v>78</v>
      </c>
      <c r="D93" s="29">
        <v>1</v>
      </c>
      <c r="E93" s="171">
        <v>1</v>
      </c>
      <c r="F93" s="179">
        <f t="shared" si="8"/>
        <v>1</v>
      </c>
      <c r="G93" s="58"/>
    </row>
    <row r="94" spans="1:7" ht="26" x14ac:dyDescent="0.2">
      <c r="A94" s="97" t="s">
        <v>131</v>
      </c>
      <c r="B94" s="14" t="s">
        <v>815</v>
      </c>
      <c r="C94" s="204" t="s">
        <v>76</v>
      </c>
      <c r="D94" s="29">
        <v>1</v>
      </c>
      <c r="E94" s="171">
        <v>1</v>
      </c>
      <c r="F94" s="179">
        <f t="shared" si="8"/>
        <v>1</v>
      </c>
      <c r="G94" s="58"/>
    </row>
    <row r="95" spans="1:7" ht="13" x14ac:dyDescent="0.2">
      <c r="A95" s="97" t="s">
        <v>132</v>
      </c>
      <c r="B95" s="14" t="s">
        <v>257</v>
      </c>
      <c r="C95" s="29" t="s">
        <v>84</v>
      </c>
      <c r="D95" s="29">
        <v>1</v>
      </c>
      <c r="E95" s="171">
        <v>1</v>
      </c>
      <c r="F95" s="179">
        <f t="shared" si="8"/>
        <v>1</v>
      </c>
      <c r="G95" s="58"/>
    </row>
    <row r="96" spans="1:7" ht="26" x14ac:dyDescent="0.2">
      <c r="A96" s="97" t="s">
        <v>347</v>
      </c>
      <c r="B96" s="14" t="s">
        <v>812</v>
      </c>
      <c r="C96" s="29" t="s">
        <v>84</v>
      </c>
      <c r="D96" s="29">
        <v>1</v>
      </c>
      <c r="E96" s="171">
        <v>1</v>
      </c>
      <c r="F96" s="179">
        <f t="shared" si="8"/>
        <v>1</v>
      </c>
      <c r="G96" s="58"/>
    </row>
    <row r="97" spans="1:7" ht="13" x14ac:dyDescent="0.2">
      <c r="A97" s="97" t="s">
        <v>848</v>
      </c>
      <c r="B97" s="14" t="s">
        <v>250</v>
      </c>
      <c r="C97" s="29" t="s">
        <v>84</v>
      </c>
      <c r="D97" s="29">
        <v>1</v>
      </c>
      <c r="E97" s="171">
        <v>1</v>
      </c>
      <c r="F97" s="179">
        <f t="shared" si="8"/>
        <v>1</v>
      </c>
      <c r="G97" s="58"/>
    </row>
    <row r="98" spans="1:7" ht="13" x14ac:dyDescent="0.2">
      <c r="A98" s="96" t="s">
        <v>8</v>
      </c>
      <c r="B98" s="23" t="s">
        <v>57</v>
      </c>
      <c r="C98" s="27"/>
      <c r="D98" s="43"/>
      <c r="E98" s="55"/>
      <c r="F98" s="173">
        <f>F99+F123</f>
        <v>25</v>
      </c>
      <c r="G98" s="38"/>
    </row>
    <row r="99" spans="1:7" ht="13" x14ac:dyDescent="0.2">
      <c r="A99" s="96" t="s">
        <v>9</v>
      </c>
      <c r="B99" s="70" t="s">
        <v>715</v>
      </c>
      <c r="C99" s="27"/>
      <c r="D99" s="43"/>
      <c r="E99" s="55"/>
      <c r="F99" s="173">
        <f>F100+F106+F112+F117</f>
        <v>19</v>
      </c>
      <c r="G99" s="38"/>
    </row>
    <row r="100" spans="1:7" ht="13" x14ac:dyDescent="0.2">
      <c r="A100" s="96" t="s">
        <v>135</v>
      </c>
      <c r="B100" s="150" t="s">
        <v>606</v>
      </c>
      <c r="C100" s="27"/>
      <c r="D100" s="71"/>
      <c r="E100" s="55"/>
      <c r="F100" s="173">
        <f>SUM(F101:F105)</f>
        <v>5</v>
      </c>
      <c r="G100" s="76"/>
    </row>
    <row r="101" spans="1:7" ht="15" x14ac:dyDescent="0.2">
      <c r="A101" s="97" t="s">
        <v>137</v>
      </c>
      <c r="B101" s="16" t="s">
        <v>259</v>
      </c>
      <c r="C101" s="28" t="s">
        <v>78</v>
      </c>
      <c r="D101" s="28">
        <v>1</v>
      </c>
      <c r="E101" s="72">
        <v>1</v>
      </c>
      <c r="F101" s="179">
        <f t="shared" ref="F101:F105" si="9">D101*E101</f>
        <v>1</v>
      </c>
      <c r="G101" s="17"/>
    </row>
    <row r="102" spans="1:7" ht="15" x14ac:dyDescent="0.2">
      <c r="A102" s="97" t="s">
        <v>138</v>
      </c>
      <c r="B102" s="16" t="s">
        <v>610</v>
      </c>
      <c r="C102" s="28" t="s">
        <v>78</v>
      </c>
      <c r="D102" s="28">
        <v>1</v>
      </c>
      <c r="E102" s="72">
        <v>1</v>
      </c>
      <c r="F102" s="179">
        <f t="shared" si="9"/>
        <v>1</v>
      </c>
      <c r="G102" s="17"/>
    </row>
    <row r="103" spans="1:7" ht="15" x14ac:dyDescent="0.2">
      <c r="A103" s="97" t="s">
        <v>139</v>
      </c>
      <c r="B103" s="16" t="s">
        <v>262</v>
      </c>
      <c r="C103" s="28" t="s">
        <v>78</v>
      </c>
      <c r="D103" s="28">
        <v>1</v>
      </c>
      <c r="E103" s="72">
        <v>1</v>
      </c>
      <c r="F103" s="179">
        <f t="shared" si="9"/>
        <v>1</v>
      </c>
      <c r="G103" s="17"/>
    </row>
    <row r="104" spans="1:7" ht="15" x14ac:dyDescent="0.2">
      <c r="A104" s="97" t="s">
        <v>140</v>
      </c>
      <c r="B104" s="16" t="s">
        <v>261</v>
      </c>
      <c r="C104" s="28" t="s">
        <v>78</v>
      </c>
      <c r="D104" s="28">
        <v>1</v>
      </c>
      <c r="E104" s="72">
        <v>1</v>
      </c>
      <c r="F104" s="179">
        <f t="shared" si="9"/>
        <v>1</v>
      </c>
      <c r="G104" s="17"/>
    </row>
    <row r="105" spans="1:7" ht="15" x14ac:dyDescent="0.2">
      <c r="A105" s="97" t="s">
        <v>141</v>
      </c>
      <c r="B105" s="16" t="s">
        <v>963</v>
      </c>
      <c r="C105" s="28" t="s">
        <v>78</v>
      </c>
      <c r="D105" s="28">
        <v>1</v>
      </c>
      <c r="E105" s="72">
        <v>1</v>
      </c>
      <c r="F105" s="179">
        <f t="shared" si="9"/>
        <v>1</v>
      </c>
      <c r="G105" s="17"/>
    </row>
    <row r="106" spans="1:7" ht="13" x14ac:dyDescent="0.2">
      <c r="A106" s="96" t="s">
        <v>136</v>
      </c>
      <c r="B106" s="150" t="s">
        <v>607</v>
      </c>
      <c r="C106" s="27"/>
      <c r="D106" s="71"/>
      <c r="E106" s="55"/>
      <c r="F106" s="173">
        <f>SUM(F107:F111)</f>
        <v>5</v>
      </c>
      <c r="G106" s="76"/>
    </row>
    <row r="107" spans="1:7" ht="15" x14ac:dyDescent="0.2">
      <c r="A107" s="97" t="s">
        <v>142</v>
      </c>
      <c r="B107" s="16" t="s">
        <v>259</v>
      </c>
      <c r="C107" s="28" t="s">
        <v>78</v>
      </c>
      <c r="D107" s="28">
        <v>1</v>
      </c>
      <c r="E107" s="72">
        <v>1</v>
      </c>
      <c r="F107" s="179">
        <f t="shared" ref="F107:F110" si="10">D107*E107</f>
        <v>1</v>
      </c>
      <c r="G107" s="17"/>
    </row>
    <row r="108" spans="1:7" ht="15" x14ac:dyDescent="0.2">
      <c r="A108" s="97" t="s">
        <v>143</v>
      </c>
      <c r="B108" s="16" t="s">
        <v>610</v>
      </c>
      <c r="C108" s="28" t="s">
        <v>78</v>
      </c>
      <c r="D108" s="28">
        <v>1</v>
      </c>
      <c r="E108" s="72">
        <v>1</v>
      </c>
      <c r="F108" s="179">
        <f t="shared" si="10"/>
        <v>1</v>
      </c>
      <c r="G108" s="17"/>
    </row>
    <row r="109" spans="1:7" ht="15" x14ac:dyDescent="0.2">
      <c r="A109" s="97" t="s">
        <v>144</v>
      </c>
      <c r="B109" s="16" t="s">
        <v>261</v>
      </c>
      <c r="C109" s="28" t="s">
        <v>78</v>
      </c>
      <c r="D109" s="28">
        <v>1</v>
      </c>
      <c r="E109" s="72">
        <v>1</v>
      </c>
      <c r="F109" s="179">
        <f t="shared" si="10"/>
        <v>1</v>
      </c>
      <c r="G109" s="17"/>
    </row>
    <row r="110" spans="1:7" ht="15" x14ac:dyDescent="0.2">
      <c r="A110" s="97" t="s">
        <v>145</v>
      </c>
      <c r="B110" s="16" t="s">
        <v>963</v>
      </c>
      <c r="C110" s="28" t="s">
        <v>78</v>
      </c>
      <c r="D110" s="28">
        <v>1</v>
      </c>
      <c r="E110" s="72">
        <v>1</v>
      </c>
      <c r="F110" s="179">
        <f t="shared" si="10"/>
        <v>1</v>
      </c>
      <c r="G110" s="17"/>
    </row>
    <row r="111" spans="1:7" ht="39" x14ac:dyDescent="0.2">
      <c r="A111" s="97" t="s">
        <v>348</v>
      </c>
      <c r="B111" s="16" t="s">
        <v>609</v>
      </c>
      <c r="C111" s="28" t="s">
        <v>76</v>
      </c>
      <c r="D111" s="28">
        <v>1</v>
      </c>
      <c r="E111" s="72">
        <v>1</v>
      </c>
      <c r="F111" s="179">
        <f t="shared" ref="F111" si="11">D111*E111</f>
        <v>1</v>
      </c>
      <c r="G111" s="17"/>
    </row>
    <row r="112" spans="1:7" ht="13" x14ac:dyDescent="0.2">
      <c r="A112" s="99" t="s">
        <v>146</v>
      </c>
      <c r="B112" s="150" t="s">
        <v>265</v>
      </c>
      <c r="C112" s="27"/>
      <c r="D112" s="68"/>
      <c r="E112" s="75"/>
      <c r="F112" s="173">
        <f>SUM(F113:F116)</f>
        <v>4</v>
      </c>
      <c r="G112" s="17"/>
    </row>
    <row r="113" spans="1:7" ht="15" x14ac:dyDescent="0.2">
      <c r="A113" s="97" t="s">
        <v>349</v>
      </c>
      <c r="B113" s="16" t="s">
        <v>259</v>
      </c>
      <c r="C113" s="28" t="s">
        <v>78</v>
      </c>
      <c r="D113" s="25">
        <v>1</v>
      </c>
      <c r="E113" s="72">
        <v>1</v>
      </c>
      <c r="F113" s="179">
        <f t="shared" ref="F113:F116" si="12">D113*E113</f>
        <v>1</v>
      </c>
      <c r="G113" s="17"/>
    </row>
    <row r="114" spans="1:7" ht="15" x14ac:dyDescent="0.2">
      <c r="A114" s="97" t="s">
        <v>350</v>
      </c>
      <c r="B114" s="16" t="s">
        <v>260</v>
      </c>
      <c r="C114" s="28" t="s">
        <v>78</v>
      </c>
      <c r="D114" s="25">
        <v>1</v>
      </c>
      <c r="E114" s="72">
        <v>1</v>
      </c>
      <c r="F114" s="179">
        <f t="shared" si="12"/>
        <v>1</v>
      </c>
      <c r="G114" s="17"/>
    </row>
    <row r="115" spans="1:7" ht="15" x14ac:dyDescent="0.2">
      <c r="A115" s="97" t="s">
        <v>351</v>
      </c>
      <c r="B115" s="16" t="s">
        <v>261</v>
      </c>
      <c r="C115" s="28" t="s">
        <v>78</v>
      </c>
      <c r="D115" s="28">
        <v>1</v>
      </c>
      <c r="E115" s="72">
        <v>1</v>
      </c>
      <c r="F115" s="179">
        <f t="shared" si="12"/>
        <v>1</v>
      </c>
      <c r="G115" s="17"/>
    </row>
    <row r="116" spans="1:7" ht="15" x14ac:dyDescent="0.2">
      <c r="A116" s="97" t="s">
        <v>352</v>
      </c>
      <c r="B116" s="16" t="s">
        <v>264</v>
      </c>
      <c r="C116" s="28" t="s">
        <v>78</v>
      </c>
      <c r="D116" s="28">
        <v>1</v>
      </c>
      <c r="E116" s="72">
        <v>1</v>
      </c>
      <c r="F116" s="179">
        <f t="shared" si="12"/>
        <v>1</v>
      </c>
      <c r="G116" s="17"/>
    </row>
    <row r="117" spans="1:7" ht="13" x14ac:dyDescent="0.2">
      <c r="A117" s="99" t="s">
        <v>171</v>
      </c>
      <c r="B117" s="150" t="s">
        <v>713</v>
      </c>
      <c r="C117" s="27"/>
      <c r="D117" s="68"/>
      <c r="E117" s="75"/>
      <c r="F117" s="173">
        <f>SUM(F118:F122)</f>
        <v>5</v>
      </c>
      <c r="G117" s="76"/>
    </row>
    <row r="118" spans="1:7" ht="15" x14ac:dyDescent="0.2">
      <c r="A118" s="97" t="s">
        <v>353</v>
      </c>
      <c r="B118" s="16" t="s">
        <v>259</v>
      </c>
      <c r="C118" s="28" t="s">
        <v>78</v>
      </c>
      <c r="D118" s="25">
        <v>1</v>
      </c>
      <c r="E118" s="72">
        <v>1</v>
      </c>
      <c r="F118" s="179">
        <f t="shared" ref="F118:F122" si="13">D118*E118</f>
        <v>1</v>
      </c>
      <c r="G118" s="17"/>
    </row>
    <row r="119" spans="1:7" ht="15" x14ac:dyDescent="0.2">
      <c r="A119" s="97" t="s">
        <v>849</v>
      </c>
      <c r="B119" s="16" t="s">
        <v>260</v>
      </c>
      <c r="C119" s="28" t="s">
        <v>78</v>
      </c>
      <c r="D119" s="25">
        <v>1</v>
      </c>
      <c r="E119" s="72">
        <v>1</v>
      </c>
      <c r="F119" s="179">
        <f t="shared" si="13"/>
        <v>1</v>
      </c>
      <c r="G119" s="17"/>
    </row>
    <row r="120" spans="1:7" ht="15" x14ac:dyDescent="0.2">
      <c r="A120" s="97" t="s">
        <v>850</v>
      </c>
      <c r="B120" s="16" t="s">
        <v>262</v>
      </c>
      <c r="C120" s="28" t="s">
        <v>78</v>
      </c>
      <c r="D120" s="25">
        <v>1</v>
      </c>
      <c r="E120" s="72">
        <v>1</v>
      </c>
      <c r="F120" s="179">
        <f t="shared" si="13"/>
        <v>1</v>
      </c>
      <c r="G120" s="17"/>
    </row>
    <row r="121" spans="1:7" ht="15" x14ac:dyDescent="0.2">
      <c r="A121" s="97" t="s">
        <v>851</v>
      </c>
      <c r="B121" s="16" t="s">
        <v>261</v>
      </c>
      <c r="C121" s="28" t="s">
        <v>78</v>
      </c>
      <c r="D121" s="25">
        <v>1</v>
      </c>
      <c r="E121" s="72">
        <v>1</v>
      </c>
      <c r="F121" s="179">
        <f t="shared" si="13"/>
        <v>1</v>
      </c>
      <c r="G121" s="17"/>
    </row>
    <row r="122" spans="1:7" ht="15" x14ac:dyDescent="0.2">
      <c r="A122" s="97" t="s">
        <v>852</v>
      </c>
      <c r="B122" s="16" t="s">
        <v>264</v>
      </c>
      <c r="C122" s="28" t="s">
        <v>78</v>
      </c>
      <c r="D122" s="25">
        <v>1</v>
      </c>
      <c r="E122" s="72">
        <v>1</v>
      </c>
      <c r="F122" s="179">
        <f t="shared" si="13"/>
        <v>1</v>
      </c>
      <c r="G122" s="17"/>
    </row>
    <row r="123" spans="1:7" ht="13" x14ac:dyDescent="0.2">
      <c r="A123" s="99" t="s">
        <v>10</v>
      </c>
      <c r="B123" s="70" t="s">
        <v>611</v>
      </c>
      <c r="C123" s="71"/>
      <c r="D123" s="71"/>
      <c r="E123" s="55"/>
      <c r="F123" s="173">
        <f>F124</f>
        <v>6</v>
      </c>
      <c r="G123" s="89"/>
    </row>
    <row r="124" spans="1:7" ht="13" x14ac:dyDescent="0.2">
      <c r="A124" s="99" t="s">
        <v>93</v>
      </c>
      <c r="B124" s="150" t="s">
        <v>271</v>
      </c>
      <c r="C124" s="71"/>
      <c r="D124" s="71"/>
      <c r="E124" s="55"/>
      <c r="F124" s="173">
        <f>SUM(F125:F130)</f>
        <v>6</v>
      </c>
      <c r="G124" s="89"/>
    </row>
    <row r="125" spans="1:7" ht="15" x14ac:dyDescent="0.2">
      <c r="A125" s="97" t="s">
        <v>147</v>
      </c>
      <c r="B125" s="16" t="s">
        <v>268</v>
      </c>
      <c r="C125" s="28" t="s">
        <v>78</v>
      </c>
      <c r="D125" s="28">
        <v>1</v>
      </c>
      <c r="E125" s="72">
        <v>1</v>
      </c>
      <c r="F125" s="179">
        <f t="shared" ref="F125:F130" si="14">D125*E125</f>
        <v>1</v>
      </c>
      <c r="G125" s="42"/>
    </row>
    <row r="126" spans="1:7" ht="15" x14ac:dyDescent="0.2">
      <c r="A126" s="97" t="s">
        <v>148</v>
      </c>
      <c r="B126" s="16" t="s">
        <v>608</v>
      </c>
      <c r="C126" s="28" t="s">
        <v>78</v>
      </c>
      <c r="D126" s="28">
        <v>1</v>
      </c>
      <c r="E126" s="72">
        <v>1</v>
      </c>
      <c r="F126" s="179">
        <f t="shared" si="14"/>
        <v>1</v>
      </c>
      <c r="G126" s="42"/>
    </row>
    <row r="127" spans="1:7" ht="15" x14ac:dyDescent="0.2">
      <c r="A127" s="97" t="s">
        <v>197</v>
      </c>
      <c r="B127" s="16" t="s">
        <v>261</v>
      </c>
      <c r="C127" s="28" t="s">
        <v>78</v>
      </c>
      <c r="D127" s="28">
        <v>1</v>
      </c>
      <c r="E127" s="72">
        <v>1</v>
      </c>
      <c r="F127" s="179">
        <f t="shared" si="14"/>
        <v>1</v>
      </c>
      <c r="G127" s="42"/>
    </row>
    <row r="128" spans="1:7" ht="15" x14ac:dyDescent="0.2">
      <c r="A128" s="97" t="s">
        <v>198</v>
      </c>
      <c r="B128" s="16" t="s">
        <v>269</v>
      </c>
      <c r="C128" s="28" t="s">
        <v>78</v>
      </c>
      <c r="D128" s="28">
        <v>1</v>
      </c>
      <c r="E128" s="72">
        <v>1</v>
      </c>
      <c r="F128" s="179">
        <f t="shared" si="14"/>
        <v>1</v>
      </c>
      <c r="G128" s="42"/>
    </row>
    <row r="129" spans="1:7" ht="15" x14ac:dyDescent="0.2">
      <c r="A129" s="97" t="s">
        <v>199</v>
      </c>
      <c r="B129" s="16" t="s">
        <v>612</v>
      </c>
      <c r="C129" s="28" t="s">
        <v>78</v>
      </c>
      <c r="D129" s="28">
        <v>1</v>
      </c>
      <c r="E129" s="72">
        <v>1</v>
      </c>
      <c r="F129" s="179">
        <f t="shared" si="14"/>
        <v>1</v>
      </c>
      <c r="G129" s="42"/>
    </row>
    <row r="130" spans="1:7" ht="15" x14ac:dyDescent="0.2">
      <c r="A130" s="97" t="s">
        <v>200</v>
      </c>
      <c r="B130" s="16" t="s">
        <v>270</v>
      </c>
      <c r="C130" s="28" t="s">
        <v>78</v>
      </c>
      <c r="D130" s="28">
        <v>1</v>
      </c>
      <c r="E130" s="72">
        <v>1</v>
      </c>
      <c r="F130" s="179">
        <f t="shared" si="14"/>
        <v>1</v>
      </c>
      <c r="G130" s="42"/>
    </row>
    <row r="131" spans="1:7" ht="13" x14ac:dyDescent="0.2">
      <c r="A131" s="96" t="s">
        <v>30</v>
      </c>
      <c r="B131" s="23" t="s">
        <v>60</v>
      </c>
      <c r="C131" s="128"/>
      <c r="D131" s="128"/>
      <c r="E131" s="122"/>
      <c r="F131" s="173">
        <f>SUM(F132:F140)</f>
        <v>9</v>
      </c>
      <c r="G131" s="156"/>
    </row>
    <row r="132" spans="1:7" ht="15" x14ac:dyDescent="0.2">
      <c r="A132" s="97" t="s">
        <v>31</v>
      </c>
      <c r="B132" s="19" t="s">
        <v>601</v>
      </c>
      <c r="C132" s="28" t="s">
        <v>78</v>
      </c>
      <c r="D132" s="28">
        <v>1</v>
      </c>
      <c r="E132" s="72">
        <v>1</v>
      </c>
      <c r="F132" s="179">
        <f t="shared" ref="F132:F140" si="15">D132*E132</f>
        <v>1</v>
      </c>
      <c r="G132" s="17"/>
    </row>
    <row r="133" spans="1:7" ht="13" x14ac:dyDescent="0.2">
      <c r="A133" s="97" t="s">
        <v>623</v>
      </c>
      <c r="B133" s="19" t="s">
        <v>719</v>
      </c>
      <c r="C133" s="28" t="s">
        <v>81</v>
      </c>
      <c r="D133" s="28">
        <v>1</v>
      </c>
      <c r="E133" s="72">
        <v>1</v>
      </c>
      <c r="F133" s="179">
        <f t="shared" si="15"/>
        <v>1</v>
      </c>
      <c r="G133" s="17"/>
    </row>
    <row r="134" spans="1:7" s="3" customFormat="1" ht="13" x14ac:dyDescent="0.2">
      <c r="A134" s="97" t="s">
        <v>853</v>
      </c>
      <c r="B134" s="19" t="s">
        <v>100</v>
      </c>
      <c r="C134" s="28" t="s">
        <v>81</v>
      </c>
      <c r="D134" s="28">
        <v>1</v>
      </c>
      <c r="E134" s="72">
        <v>1</v>
      </c>
      <c r="F134" s="179">
        <f t="shared" si="15"/>
        <v>1</v>
      </c>
      <c r="G134" s="17"/>
    </row>
    <row r="135" spans="1:7" s="3" customFormat="1" ht="26" x14ac:dyDescent="0.2">
      <c r="A135" s="97" t="s">
        <v>854</v>
      </c>
      <c r="B135" s="19" t="s">
        <v>784</v>
      </c>
      <c r="C135" s="120" t="s">
        <v>76</v>
      </c>
      <c r="D135" s="28">
        <v>1</v>
      </c>
      <c r="E135" s="72">
        <v>1</v>
      </c>
      <c r="F135" s="179">
        <f t="shared" si="15"/>
        <v>1</v>
      </c>
      <c r="G135" s="16"/>
    </row>
    <row r="136" spans="1:7" ht="26" x14ac:dyDescent="0.2">
      <c r="A136" s="97" t="s">
        <v>855</v>
      </c>
      <c r="B136" s="19" t="s">
        <v>711</v>
      </c>
      <c r="C136" s="28" t="s">
        <v>78</v>
      </c>
      <c r="D136" s="28">
        <v>1</v>
      </c>
      <c r="E136" s="72">
        <v>1</v>
      </c>
      <c r="F136" s="179">
        <f t="shared" si="15"/>
        <v>1</v>
      </c>
      <c r="G136" s="17"/>
    </row>
    <row r="137" spans="1:7" ht="15" x14ac:dyDescent="0.2">
      <c r="A137" s="97" t="s">
        <v>856</v>
      </c>
      <c r="B137" s="19" t="s">
        <v>273</v>
      </c>
      <c r="C137" s="28" t="s">
        <v>78</v>
      </c>
      <c r="D137" s="28">
        <v>1</v>
      </c>
      <c r="E137" s="72">
        <v>1</v>
      </c>
      <c r="F137" s="179">
        <f t="shared" si="15"/>
        <v>1</v>
      </c>
      <c r="G137" s="17"/>
    </row>
    <row r="138" spans="1:7" ht="15" x14ac:dyDescent="0.2">
      <c r="A138" s="97" t="s">
        <v>857</v>
      </c>
      <c r="B138" s="19" t="s">
        <v>712</v>
      </c>
      <c r="C138" s="28" t="s">
        <v>78</v>
      </c>
      <c r="D138" s="28">
        <v>1</v>
      </c>
      <c r="E138" s="72">
        <v>1</v>
      </c>
      <c r="F138" s="179">
        <f t="shared" si="15"/>
        <v>1</v>
      </c>
      <c r="G138" s="17"/>
    </row>
    <row r="139" spans="1:7" ht="13" x14ac:dyDescent="0.2">
      <c r="A139" s="97" t="s">
        <v>858</v>
      </c>
      <c r="B139" s="19" t="s">
        <v>698</v>
      </c>
      <c r="C139" s="28" t="s">
        <v>84</v>
      </c>
      <c r="D139" s="28">
        <v>1</v>
      </c>
      <c r="E139" s="72">
        <v>1</v>
      </c>
      <c r="F139" s="179">
        <f t="shared" si="15"/>
        <v>1</v>
      </c>
      <c r="G139" s="17"/>
    </row>
    <row r="140" spans="1:7" ht="26" x14ac:dyDescent="0.2">
      <c r="A140" s="97" t="s">
        <v>859</v>
      </c>
      <c r="B140" s="19" t="s">
        <v>714</v>
      </c>
      <c r="C140" s="28" t="s">
        <v>84</v>
      </c>
      <c r="D140" s="28">
        <v>1</v>
      </c>
      <c r="E140" s="72">
        <v>1</v>
      </c>
      <c r="F140" s="179">
        <f t="shared" si="15"/>
        <v>1</v>
      </c>
      <c r="G140" s="17"/>
    </row>
    <row r="141" spans="1:7" ht="13" x14ac:dyDescent="0.2">
      <c r="A141" s="96" t="s">
        <v>32</v>
      </c>
      <c r="B141" s="23" t="s">
        <v>149</v>
      </c>
      <c r="C141" s="27"/>
      <c r="D141" s="68"/>
      <c r="E141" s="75"/>
      <c r="F141" s="173">
        <f>F142+F153+F170</f>
        <v>42</v>
      </c>
      <c r="G141" s="76"/>
    </row>
    <row r="142" spans="1:7" ht="13" x14ac:dyDescent="0.2">
      <c r="A142" s="96" t="s">
        <v>33</v>
      </c>
      <c r="B142" s="73" t="s">
        <v>673</v>
      </c>
      <c r="C142" s="68"/>
      <c r="D142" s="68"/>
      <c r="E142" s="75"/>
      <c r="F142" s="173">
        <f>SUM(F143:F152)</f>
        <v>10</v>
      </c>
      <c r="G142" s="76"/>
    </row>
    <row r="143" spans="1:7" ht="39" x14ac:dyDescent="0.2">
      <c r="A143" s="97" t="s">
        <v>860</v>
      </c>
      <c r="B143" s="14" t="s">
        <v>941</v>
      </c>
      <c r="C143" s="25" t="s">
        <v>76</v>
      </c>
      <c r="D143" s="28">
        <v>1</v>
      </c>
      <c r="E143" s="72">
        <v>1</v>
      </c>
      <c r="F143" s="172">
        <f t="shared" ref="F143:F152" si="16">ROUND(D143*E143,0)</f>
        <v>1</v>
      </c>
      <c r="G143" s="17"/>
    </row>
    <row r="144" spans="1:7" ht="30.75" customHeight="1" x14ac:dyDescent="0.2">
      <c r="A144" s="97" t="s">
        <v>861</v>
      </c>
      <c r="B144" s="14" t="s">
        <v>980</v>
      </c>
      <c r="C144" s="25" t="s">
        <v>76</v>
      </c>
      <c r="D144" s="28">
        <v>1</v>
      </c>
      <c r="E144" s="72">
        <v>1</v>
      </c>
      <c r="F144" s="172">
        <f t="shared" si="16"/>
        <v>1</v>
      </c>
      <c r="G144" s="17"/>
    </row>
    <row r="145" spans="1:7" ht="26" x14ac:dyDescent="0.2">
      <c r="A145" s="97" t="s">
        <v>862</v>
      </c>
      <c r="B145" s="14" t="s">
        <v>686</v>
      </c>
      <c r="C145" s="28" t="s">
        <v>78</v>
      </c>
      <c r="D145" s="28">
        <v>1</v>
      </c>
      <c r="E145" s="72">
        <v>1</v>
      </c>
      <c r="F145" s="172">
        <f t="shared" si="16"/>
        <v>1</v>
      </c>
      <c r="G145" s="17"/>
    </row>
    <row r="146" spans="1:7" ht="15" x14ac:dyDescent="0.2">
      <c r="A146" s="97" t="s">
        <v>863</v>
      </c>
      <c r="B146" s="14" t="s">
        <v>687</v>
      </c>
      <c r="C146" s="28" t="s">
        <v>78</v>
      </c>
      <c r="D146" s="28">
        <v>1</v>
      </c>
      <c r="E146" s="72">
        <v>1</v>
      </c>
      <c r="F146" s="172">
        <f t="shared" si="16"/>
        <v>1</v>
      </c>
      <c r="G146" s="17"/>
    </row>
    <row r="147" spans="1:7" ht="15" x14ac:dyDescent="0.2">
      <c r="A147" s="97" t="s">
        <v>864</v>
      </c>
      <c r="B147" s="14" t="s">
        <v>688</v>
      </c>
      <c r="C147" s="28" t="s">
        <v>78</v>
      </c>
      <c r="D147" s="28">
        <v>1</v>
      </c>
      <c r="E147" s="72">
        <v>1</v>
      </c>
      <c r="F147" s="172">
        <f t="shared" si="16"/>
        <v>1</v>
      </c>
      <c r="G147" s="17"/>
    </row>
    <row r="148" spans="1:7" ht="15" x14ac:dyDescent="0.2">
      <c r="A148" s="97" t="s">
        <v>865</v>
      </c>
      <c r="B148" s="14" t="s">
        <v>276</v>
      </c>
      <c r="C148" s="28" t="s">
        <v>78</v>
      </c>
      <c r="D148" s="28">
        <v>1</v>
      </c>
      <c r="E148" s="72">
        <v>1</v>
      </c>
      <c r="F148" s="172">
        <f t="shared" si="16"/>
        <v>1</v>
      </c>
      <c r="G148" s="17"/>
    </row>
    <row r="149" spans="1:7" ht="15" customHeight="1" x14ac:dyDescent="0.2">
      <c r="A149" s="97" t="s">
        <v>866</v>
      </c>
      <c r="B149" s="14" t="s">
        <v>277</v>
      </c>
      <c r="C149" s="28" t="s">
        <v>78</v>
      </c>
      <c r="D149" s="28">
        <v>1</v>
      </c>
      <c r="E149" s="72">
        <v>1</v>
      </c>
      <c r="F149" s="172">
        <f t="shared" si="16"/>
        <v>1</v>
      </c>
      <c r="G149" s="17"/>
    </row>
    <row r="150" spans="1:7" ht="55.5" customHeight="1" x14ac:dyDescent="0.2">
      <c r="A150" s="97" t="s">
        <v>867</v>
      </c>
      <c r="B150" s="14" t="s">
        <v>964</v>
      </c>
      <c r="C150" s="28" t="s">
        <v>78</v>
      </c>
      <c r="D150" s="28">
        <v>1</v>
      </c>
      <c r="E150" s="72">
        <v>1</v>
      </c>
      <c r="F150" s="172">
        <f t="shared" si="16"/>
        <v>1</v>
      </c>
      <c r="G150" s="17"/>
    </row>
    <row r="151" spans="1:7" ht="54" customHeight="1" x14ac:dyDescent="0.2">
      <c r="A151" s="97" t="s">
        <v>868</v>
      </c>
      <c r="B151" s="14" t="s">
        <v>965</v>
      </c>
      <c r="C151" s="28" t="s">
        <v>78</v>
      </c>
      <c r="D151" s="28">
        <v>1</v>
      </c>
      <c r="E151" s="72">
        <v>1</v>
      </c>
      <c r="F151" s="172">
        <f t="shared" si="16"/>
        <v>1</v>
      </c>
      <c r="G151" s="17"/>
    </row>
    <row r="152" spans="1:7" ht="26" x14ac:dyDescent="0.2">
      <c r="A152" s="97" t="s">
        <v>869</v>
      </c>
      <c r="B152" s="14" t="s">
        <v>966</v>
      </c>
      <c r="C152" s="25" t="s">
        <v>84</v>
      </c>
      <c r="D152" s="28">
        <v>1</v>
      </c>
      <c r="E152" s="72">
        <v>1</v>
      </c>
      <c r="F152" s="172">
        <f t="shared" si="16"/>
        <v>1</v>
      </c>
      <c r="G152" s="17"/>
    </row>
    <row r="153" spans="1:7" ht="13" x14ac:dyDescent="0.2">
      <c r="A153" s="99" t="s">
        <v>34</v>
      </c>
      <c r="B153" s="73" t="s">
        <v>600</v>
      </c>
      <c r="C153" s="68"/>
      <c r="D153" s="68"/>
      <c r="E153" s="75"/>
      <c r="F153" s="173">
        <f>SUM(F154:F169)</f>
        <v>16</v>
      </c>
      <c r="G153" s="76"/>
    </row>
    <row r="154" spans="1:7" ht="15" x14ac:dyDescent="0.2">
      <c r="A154" s="97" t="s">
        <v>870</v>
      </c>
      <c r="B154" s="21" t="s">
        <v>279</v>
      </c>
      <c r="C154" s="28" t="s">
        <v>78</v>
      </c>
      <c r="D154" s="28">
        <v>1</v>
      </c>
      <c r="E154" s="72">
        <v>1</v>
      </c>
      <c r="F154" s="172">
        <f t="shared" ref="F154:F169" si="17">ROUND(D154*E154,0)</f>
        <v>1</v>
      </c>
      <c r="G154" s="157"/>
    </row>
    <row r="155" spans="1:7" ht="15" x14ac:dyDescent="0.2">
      <c r="A155" s="97" t="s">
        <v>871</v>
      </c>
      <c r="B155" s="21" t="s">
        <v>280</v>
      </c>
      <c r="C155" s="28" t="s">
        <v>78</v>
      </c>
      <c r="D155" s="28">
        <v>1</v>
      </c>
      <c r="E155" s="72">
        <v>1</v>
      </c>
      <c r="F155" s="172">
        <f t="shared" si="17"/>
        <v>1</v>
      </c>
      <c r="G155" s="157"/>
    </row>
    <row r="156" spans="1:7" ht="15" x14ac:dyDescent="0.2">
      <c r="A156" s="97" t="s">
        <v>872</v>
      </c>
      <c r="B156" s="21" t="s">
        <v>281</v>
      </c>
      <c r="C156" s="28" t="s">
        <v>78</v>
      </c>
      <c r="D156" s="28">
        <v>1</v>
      </c>
      <c r="E156" s="72">
        <v>1</v>
      </c>
      <c r="F156" s="172">
        <f t="shared" si="17"/>
        <v>1</v>
      </c>
      <c r="G156" s="157"/>
    </row>
    <row r="157" spans="1:7" ht="15" x14ac:dyDescent="0.2">
      <c r="A157" s="97" t="s">
        <v>873</v>
      </c>
      <c r="B157" s="21" t="s">
        <v>277</v>
      </c>
      <c r="C157" s="28" t="s">
        <v>78</v>
      </c>
      <c r="D157" s="28">
        <v>1</v>
      </c>
      <c r="E157" s="72">
        <v>1</v>
      </c>
      <c r="F157" s="172">
        <f t="shared" si="17"/>
        <v>1</v>
      </c>
      <c r="G157" s="157"/>
    </row>
    <row r="158" spans="1:7" ht="39" x14ac:dyDescent="0.2">
      <c r="A158" s="97" t="s">
        <v>874</v>
      </c>
      <c r="B158" s="21" t="s">
        <v>817</v>
      </c>
      <c r="C158" s="28" t="s">
        <v>78</v>
      </c>
      <c r="D158" s="28">
        <v>1</v>
      </c>
      <c r="E158" s="72">
        <v>1</v>
      </c>
      <c r="F158" s="172">
        <f t="shared" si="17"/>
        <v>1</v>
      </c>
      <c r="G158" s="157"/>
    </row>
    <row r="159" spans="1:7" ht="15" x14ac:dyDescent="0.2">
      <c r="A159" s="97" t="s">
        <v>875</v>
      </c>
      <c r="B159" s="21" t="s">
        <v>700</v>
      </c>
      <c r="C159" s="28" t="s">
        <v>78</v>
      </c>
      <c r="D159" s="28">
        <v>1</v>
      </c>
      <c r="E159" s="72">
        <v>1</v>
      </c>
      <c r="F159" s="172">
        <f t="shared" si="17"/>
        <v>1</v>
      </c>
      <c r="G159" s="157"/>
    </row>
    <row r="160" spans="1:7" ht="15" x14ac:dyDescent="0.2">
      <c r="A160" s="97" t="s">
        <v>876</v>
      </c>
      <c r="B160" s="21" t="s">
        <v>701</v>
      </c>
      <c r="C160" s="28" t="s">
        <v>78</v>
      </c>
      <c r="D160" s="28">
        <v>1</v>
      </c>
      <c r="E160" s="72">
        <v>1</v>
      </c>
      <c r="F160" s="172">
        <f t="shared" si="17"/>
        <v>1</v>
      </c>
      <c r="G160" s="157"/>
    </row>
    <row r="161" spans="1:7" ht="15" x14ac:dyDescent="0.2">
      <c r="A161" s="97" t="s">
        <v>877</v>
      </c>
      <c r="B161" s="21" t="s">
        <v>261</v>
      </c>
      <c r="C161" s="28" t="s">
        <v>78</v>
      </c>
      <c r="D161" s="28">
        <v>1</v>
      </c>
      <c r="E161" s="72">
        <v>1</v>
      </c>
      <c r="F161" s="172">
        <f t="shared" si="17"/>
        <v>1</v>
      </c>
      <c r="G161" s="157"/>
    </row>
    <row r="162" spans="1:7" ht="15" x14ac:dyDescent="0.2">
      <c r="A162" s="97" t="s">
        <v>878</v>
      </c>
      <c r="B162" s="21" t="s">
        <v>282</v>
      </c>
      <c r="C162" s="28" t="s">
        <v>78</v>
      </c>
      <c r="D162" s="28">
        <v>1</v>
      </c>
      <c r="E162" s="72">
        <v>1</v>
      </c>
      <c r="F162" s="172">
        <f t="shared" si="17"/>
        <v>1</v>
      </c>
      <c r="G162" s="157"/>
    </row>
    <row r="163" spans="1:7" ht="26" x14ac:dyDescent="0.2">
      <c r="A163" s="97" t="s">
        <v>879</v>
      </c>
      <c r="B163" s="14" t="s">
        <v>816</v>
      </c>
      <c r="C163" s="28" t="s">
        <v>78</v>
      </c>
      <c r="D163" s="28">
        <v>1</v>
      </c>
      <c r="E163" s="72">
        <v>1</v>
      </c>
      <c r="F163" s="172">
        <f t="shared" si="17"/>
        <v>1</v>
      </c>
      <c r="G163" s="157"/>
    </row>
    <row r="164" spans="1:7" ht="39.75" customHeight="1" x14ac:dyDescent="0.2">
      <c r="A164" s="97" t="s">
        <v>880</v>
      </c>
      <c r="B164" s="14" t="s">
        <v>981</v>
      </c>
      <c r="C164" s="28" t="s">
        <v>76</v>
      </c>
      <c r="D164" s="28">
        <v>1</v>
      </c>
      <c r="E164" s="72">
        <v>1</v>
      </c>
      <c r="F164" s="172">
        <f t="shared" si="17"/>
        <v>1</v>
      </c>
      <c r="G164" s="157"/>
    </row>
    <row r="165" spans="1:7" ht="30" customHeight="1" x14ac:dyDescent="0.2">
      <c r="A165" s="97" t="s">
        <v>881</v>
      </c>
      <c r="B165" s="14" t="s">
        <v>985</v>
      </c>
      <c r="C165" s="28" t="s">
        <v>76</v>
      </c>
      <c r="D165" s="28">
        <v>1</v>
      </c>
      <c r="E165" s="72">
        <v>1</v>
      </c>
      <c r="F165" s="172">
        <f t="shared" si="17"/>
        <v>1</v>
      </c>
      <c r="G165" s="157"/>
    </row>
    <row r="166" spans="1:7" ht="13" x14ac:dyDescent="0.2">
      <c r="A166" s="97" t="s">
        <v>882</v>
      </c>
      <c r="B166" s="41" t="s">
        <v>283</v>
      </c>
      <c r="C166" s="25" t="s">
        <v>81</v>
      </c>
      <c r="D166" s="28">
        <v>1</v>
      </c>
      <c r="E166" s="72">
        <v>1</v>
      </c>
      <c r="F166" s="172">
        <f t="shared" si="17"/>
        <v>1</v>
      </c>
      <c r="G166" s="157"/>
    </row>
    <row r="167" spans="1:7" ht="13" x14ac:dyDescent="0.2">
      <c r="A167" s="97" t="s">
        <v>883</v>
      </c>
      <c r="B167" s="41" t="s">
        <v>284</v>
      </c>
      <c r="C167" s="25" t="s">
        <v>81</v>
      </c>
      <c r="D167" s="28">
        <v>1</v>
      </c>
      <c r="E167" s="72">
        <v>1</v>
      </c>
      <c r="F167" s="172">
        <f t="shared" si="17"/>
        <v>1</v>
      </c>
      <c r="G167" s="157"/>
    </row>
    <row r="168" spans="1:7" ht="13" x14ac:dyDescent="0.2">
      <c r="A168" s="97" t="s">
        <v>884</v>
      </c>
      <c r="B168" s="41" t="s">
        <v>443</v>
      </c>
      <c r="C168" s="25" t="s">
        <v>84</v>
      </c>
      <c r="D168" s="28">
        <v>1</v>
      </c>
      <c r="E168" s="72">
        <v>1</v>
      </c>
      <c r="F168" s="172">
        <f t="shared" si="17"/>
        <v>1</v>
      </c>
      <c r="G168" s="157"/>
    </row>
    <row r="169" spans="1:7" ht="13" x14ac:dyDescent="0.2">
      <c r="A169" s="97" t="s">
        <v>984</v>
      </c>
      <c r="B169" s="41" t="s">
        <v>444</v>
      </c>
      <c r="C169" s="25" t="s">
        <v>84</v>
      </c>
      <c r="D169" s="28">
        <v>1</v>
      </c>
      <c r="E169" s="72">
        <v>1</v>
      </c>
      <c r="F169" s="172">
        <f t="shared" si="17"/>
        <v>1</v>
      </c>
      <c r="G169" s="157"/>
    </row>
    <row r="170" spans="1:7" ht="13" x14ac:dyDescent="0.2">
      <c r="A170" s="99" t="s">
        <v>35</v>
      </c>
      <c r="B170" s="73" t="s">
        <v>450</v>
      </c>
      <c r="C170" s="68"/>
      <c r="D170" s="68"/>
      <c r="E170" s="75"/>
      <c r="F170" s="173">
        <f>SUM(F171:F186)</f>
        <v>16</v>
      </c>
      <c r="G170" s="76"/>
    </row>
    <row r="171" spans="1:7" ht="15" x14ac:dyDescent="0.2">
      <c r="A171" s="97" t="s">
        <v>885</v>
      </c>
      <c r="B171" s="21" t="s">
        <v>279</v>
      </c>
      <c r="C171" s="28" t="s">
        <v>78</v>
      </c>
      <c r="D171" s="28">
        <v>1</v>
      </c>
      <c r="E171" s="72">
        <v>1</v>
      </c>
      <c r="F171" s="172">
        <f t="shared" ref="F171:F186" si="18">ROUND(D171*E171,0)</f>
        <v>1</v>
      </c>
      <c r="G171" s="157"/>
    </row>
    <row r="172" spans="1:7" ht="15" x14ac:dyDescent="0.2">
      <c r="A172" s="97" t="s">
        <v>886</v>
      </c>
      <c r="B172" s="21" t="s">
        <v>280</v>
      </c>
      <c r="C172" s="28" t="s">
        <v>78</v>
      </c>
      <c r="D172" s="28">
        <v>1</v>
      </c>
      <c r="E172" s="72">
        <v>1</v>
      </c>
      <c r="F172" s="172">
        <f t="shared" si="18"/>
        <v>1</v>
      </c>
      <c r="G172" s="157"/>
    </row>
    <row r="173" spans="1:7" ht="15" x14ac:dyDescent="0.2">
      <c r="A173" s="97" t="s">
        <v>887</v>
      </c>
      <c r="B173" s="21" t="s">
        <v>281</v>
      </c>
      <c r="C173" s="28" t="s">
        <v>78</v>
      </c>
      <c r="D173" s="28">
        <v>1</v>
      </c>
      <c r="E173" s="72">
        <v>1</v>
      </c>
      <c r="F173" s="172">
        <f t="shared" si="18"/>
        <v>1</v>
      </c>
      <c r="G173" s="157"/>
    </row>
    <row r="174" spans="1:7" ht="15" x14ac:dyDescent="0.2">
      <c r="A174" s="97" t="s">
        <v>888</v>
      </c>
      <c r="B174" s="21" t="s">
        <v>277</v>
      </c>
      <c r="C174" s="28" t="s">
        <v>78</v>
      </c>
      <c r="D174" s="28">
        <v>1</v>
      </c>
      <c r="E174" s="72">
        <v>1</v>
      </c>
      <c r="F174" s="172">
        <f t="shared" si="18"/>
        <v>1</v>
      </c>
      <c r="G174" s="157"/>
    </row>
    <row r="175" spans="1:7" ht="39" x14ac:dyDescent="0.2">
      <c r="A175" s="97" t="s">
        <v>889</v>
      </c>
      <c r="B175" s="21" t="s">
        <v>817</v>
      </c>
      <c r="C175" s="28" t="s">
        <v>78</v>
      </c>
      <c r="D175" s="28">
        <v>1</v>
      </c>
      <c r="E175" s="72">
        <v>1</v>
      </c>
      <c r="F175" s="172">
        <f t="shared" si="18"/>
        <v>1</v>
      </c>
      <c r="G175" s="157"/>
    </row>
    <row r="176" spans="1:7" ht="15" x14ac:dyDescent="0.2">
      <c r="A176" s="97" t="s">
        <v>890</v>
      </c>
      <c r="B176" s="21" t="s">
        <v>700</v>
      </c>
      <c r="C176" s="28" t="s">
        <v>78</v>
      </c>
      <c r="D176" s="28">
        <v>1</v>
      </c>
      <c r="E176" s="72">
        <v>1</v>
      </c>
      <c r="F176" s="172">
        <f t="shared" si="18"/>
        <v>1</v>
      </c>
      <c r="G176" s="157"/>
    </row>
    <row r="177" spans="1:7" ht="15" x14ac:dyDescent="0.2">
      <c r="A177" s="97" t="s">
        <v>891</v>
      </c>
      <c r="B177" s="21" t="s">
        <v>701</v>
      </c>
      <c r="C177" s="28" t="s">
        <v>78</v>
      </c>
      <c r="D177" s="28">
        <v>1</v>
      </c>
      <c r="E177" s="72">
        <v>1</v>
      </c>
      <c r="F177" s="172">
        <f t="shared" si="18"/>
        <v>1</v>
      </c>
      <c r="G177" s="157"/>
    </row>
    <row r="178" spans="1:7" ht="15" x14ac:dyDescent="0.2">
      <c r="A178" s="97" t="s">
        <v>892</v>
      </c>
      <c r="B178" s="21" t="s">
        <v>261</v>
      </c>
      <c r="C178" s="28" t="s">
        <v>78</v>
      </c>
      <c r="D178" s="28">
        <v>1</v>
      </c>
      <c r="E178" s="72">
        <v>1</v>
      </c>
      <c r="F178" s="172">
        <f t="shared" si="18"/>
        <v>1</v>
      </c>
      <c r="G178" s="157"/>
    </row>
    <row r="179" spans="1:7" ht="15" x14ac:dyDescent="0.2">
      <c r="A179" s="97" t="s">
        <v>893</v>
      </c>
      <c r="B179" s="21" t="s">
        <v>282</v>
      </c>
      <c r="C179" s="28" t="s">
        <v>78</v>
      </c>
      <c r="D179" s="28">
        <v>1</v>
      </c>
      <c r="E179" s="72">
        <v>1</v>
      </c>
      <c r="F179" s="172">
        <f t="shared" si="18"/>
        <v>1</v>
      </c>
      <c r="G179" s="157"/>
    </row>
    <row r="180" spans="1:7" ht="26" x14ac:dyDescent="0.2">
      <c r="A180" s="97" t="s">
        <v>894</v>
      </c>
      <c r="B180" s="14" t="s">
        <v>816</v>
      </c>
      <c r="C180" s="28" t="s">
        <v>78</v>
      </c>
      <c r="D180" s="28">
        <v>1</v>
      </c>
      <c r="E180" s="72">
        <v>1</v>
      </c>
      <c r="F180" s="172">
        <f t="shared" si="18"/>
        <v>1</v>
      </c>
      <c r="G180" s="157"/>
    </row>
    <row r="181" spans="1:7" ht="39.75" customHeight="1" x14ac:dyDescent="0.2">
      <c r="A181" s="97" t="s">
        <v>895</v>
      </c>
      <c r="B181" s="14" t="s">
        <v>982</v>
      </c>
      <c r="C181" s="28" t="s">
        <v>76</v>
      </c>
      <c r="D181" s="28">
        <v>1</v>
      </c>
      <c r="E181" s="72">
        <v>1</v>
      </c>
      <c r="F181" s="172">
        <f t="shared" si="18"/>
        <v>1</v>
      </c>
      <c r="G181" s="157"/>
    </row>
    <row r="182" spans="1:7" ht="28.5" customHeight="1" x14ac:dyDescent="0.2">
      <c r="A182" s="97" t="s">
        <v>896</v>
      </c>
      <c r="B182" s="14" t="s">
        <v>985</v>
      </c>
      <c r="C182" s="28" t="s">
        <v>76</v>
      </c>
      <c r="D182" s="28">
        <v>1</v>
      </c>
      <c r="E182" s="72">
        <v>1</v>
      </c>
      <c r="F182" s="172">
        <f t="shared" si="18"/>
        <v>1</v>
      </c>
      <c r="G182" s="157"/>
    </row>
    <row r="183" spans="1:7" ht="13" x14ac:dyDescent="0.2">
      <c r="A183" s="97" t="s">
        <v>897</v>
      </c>
      <c r="B183" s="41" t="s">
        <v>283</v>
      </c>
      <c r="C183" s="25" t="s">
        <v>81</v>
      </c>
      <c r="D183" s="28">
        <v>1</v>
      </c>
      <c r="E183" s="72">
        <v>1</v>
      </c>
      <c r="F183" s="172">
        <f t="shared" si="18"/>
        <v>1</v>
      </c>
      <c r="G183" s="157"/>
    </row>
    <row r="184" spans="1:7" ht="13" x14ac:dyDescent="0.2">
      <c r="A184" s="97" t="s">
        <v>898</v>
      </c>
      <c r="B184" s="41" t="s">
        <v>284</v>
      </c>
      <c r="C184" s="25" t="s">
        <v>81</v>
      </c>
      <c r="D184" s="28">
        <v>1</v>
      </c>
      <c r="E184" s="72">
        <v>1</v>
      </c>
      <c r="F184" s="172">
        <f t="shared" si="18"/>
        <v>1</v>
      </c>
      <c r="G184" s="157"/>
    </row>
    <row r="185" spans="1:7" ht="13" x14ac:dyDescent="0.2">
      <c r="A185" s="97" t="s">
        <v>899</v>
      </c>
      <c r="B185" s="41" t="s">
        <v>443</v>
      </c>
      <c r="C185" s="25" t="s">
        <v>84</v>
      </c>
      <c r="D185" s="28">
        <v>1</v>
      </c>
      <c r="E185" s="72">
        <v>1</v>
      </c>
      <c r="F185" s="172">
        <f t="shared" si="18"/>
        <v>1</v>
      </c>
      <c r="G185" s="157"/>
    </row>
    <row r="186" spans="1:7" ht="13" x14ac:dyDescent="0.2">
      <c r="A186" s="97" t="s">
        <v>986</v>
      </c>
      <c r="B186" s="41" t="s">
        <v>444</v>
      </c>
      <c r="C186" s="25" t="s">
        <v>84</v>
      </c>
      <c r="D186" s="28">
        <v>1</v>
      </c>
      <c r="E186" s="72">
        <v>1</v>
      </c>
      <c r="F186" s="172">
        <f t="shared" si="18"/>
        <v>1</v>
      </c>
      <c r="G186" s="157"/>
    </row>
    <row r="187" spans="1:7" ht="13" x14ac:dyDescent="0.2">
      <c r="A187" s="96" t="s">
        <v>37</v>
      </c>
      <c r="B187" s="23" t="s">
        <v>654</v>
      </c>
      <c r="C187" s="27"/>
      <c r="D187" s="43"/>
      <c r="E187" s="55"/>
      <c r="F187" s="173">
        <f>F188+F210+F224+F231</f>
        <v>56</v>
      </c>
      <c r="G187" s="38"/>
    </row>
    <row r="188" spans="1:7" ht="13" x14ac:dyDescent="0.2">
      <c r="A188" s="96" t="s">
        <v>39</v>
      </c>
      <c r="B188" s="150" t="s">
        <v>655</v>
      </c>
      <c r="C188" s="71"/>
      <c r="D188" s="71"/>
      <c r="E188" s="55"/>
      <c r="F188" s="173">
        <f>SUM(F189:F209)</f>
        <v>21</v>
      </c>
      <c r="G188" s="76"/>
    </row>
    <row r="189" spans="1:7" ht="26" x14ac:dyDescent="0.2">
      <c r="A189" s="97" t="s">
        <v>151</v>
      </c>
      <c r="B189" s="16" t="s">
        <v>967</v>
      </c>
      <c r="C189" s="25" t="s">
        <v>84</v>
      </c>
      <c r="D189" s="28">
        <v>1</v>
      </c>
      <c r="E189" s="72">
        <v>1</v>
      </c>
      <c r="F189" s="179">
        <f t="shared" ref="F189:F209" si="19">D189*E189</f>
        <v>1</v>
      </c>
      <c r="G189" s="17"/>
    </row>
    <row r="190" spans="1:7" ht="26" x14ac:dyDescent="0.2">
      <c r="A190" s="97" t="s">
        <v>152</v>
      </c>
      <c r="B190" s="16" t="s">
        <v>968</v>
      </c>
      <c r="C190" s="25" t="s">
        <v>84</v>
      </c>
      <c r="D190" s="28">
        <v>1</v>
      </c>
      <c r="E190" s="72">
        <v>1</v>
      </c>
      <c r="F190" s="179">
        <f t="shared" si="19"/>
        <v>1</v>
      </c>
      <c r="G190" s="17"/>
    </row>
    <row r="191" spans="1:7" ht="13" x14ac:dyDescent="0.2">
      <c r="A191" s="97" t="s">
        <v>153</v>
      </c>
      <c r="B191" s="16" t="s">
        <v>800</v>
      </c>
      <c r="C191" s="25" t="s">
        <v>84</v>
      </c>
      <c r="D191" s="28">
        <v>1</v>
      </c>
      <c r="E191" s="72">
        <v>1</v>
      </c>
      <c r="F191" s="179">
        <f t="shared" ref="F191:F206" si="20">D191*E191</f>
        <v>1</v>
      </c>
      <c r="G191" s="17"/>
    </row>
    <row r="192" spans="1:7" ht="26" x14ac:dyDescent="0.2">
      <c r="A192" s="97" t="s">
        <v>154</v>
      </c>
      <c r="B192" s="16" t="s">
        <v>975</v>
      </c>
      <c r="C192" s="25" t="s">
        <v>84</v>
      </c>
      <c r="D192" s="28">
        <v>1</v>
      </c>
      <c r="E192" s="72">
        <v>1</v>
      </c>
      <c r="F192" s="179">
        <f t="shared" si="20"/>
        <v>1</v>
      </c>
      <c r="G192" s="17"/>
    </row>
    <row r="193" spans="1:7" ht="13" x14ac:dyDescent="0.2">
      <c r="A193" s="97" t="s">
        <v>674</v>
      </c>
      <c r="B193" s="16" t="s">
        <v>976</v>
      </c>
      <c r="C193" s="25" t="s">
        <v>84</v>
      </c>
      <c r="D193" s="28">
        <v>1</v>
      </c>
      <c r="E193" s="72">
        <v>1</v>
      </c>
      <c r="F193" s="179">
        <f t="shared" si="20"/>
        <v>1</v>
      </c>
      <c r="G193" s="17"/>
    </row>
    <row r="194" spans="1:7" ht="26" x14ac:dyDescent="0.2">
      <c r="A194" s="97" t="s">
        <v>675</v>
      </c>
      <c r="B194" s="16" t="s">
        <v>969</v>
      </c>
      <c r="C194" s="25" t="s">
        <v>84</v>
      </c>
      <c r="D194" s="28">
        <v>1</v>
      </c>
      <c r="E194" s="72">
        <v>1</v>
      </c>
      <c r="F194" s="179">
        <f t="shared" si="20"/>
        <v>1</v>
      </c>
      <c r="G194" s="17"/>
    </row>
    <row r="195" spans="1:7" ht="26" x14ac:dyDescent="0.2">
      <c r="A195" s="97" t="s">
        <v>676</v>
      </c>
      <c r="B195" s="16" t="s">
        <v>970</v>
      </c>
      <c r="C195" s="25" t="s">
        <v>84</v>
      </c>
      <c r="D195" s="28">
        <v>1</v>
      </c>
      <c r="E195" s="72">
        <v>1</v>
      </c>
      <c r="F195" s="179">
        <f t="shared" si="20"/>
        <v>1</v>
      </c>
      <c r="G195" s="17"/>
    </row>
    <row r="196" spans="1:7" ht="13" x14ac:dyDescent="0.2">
      <c r="A196" s="97" t="s">
        <v>689</v>
      </c>
      <c r="B196" s="16" t="s">
        <v>627</v>
      </c>
      <c r="C196" s="25" t="s">
        <v>84</v>
      </c>
      <c r="D196" s="28">
        <v>1</v>
      </c>
      <c r="E196" s="72">
        <v>1</v>
      </c>
      <c r="F196" s="179">
        <f t="shared" si="20"/>
        <v>1</v>
      </c>
      <c r="G196" s="17"/>
    </row>
    <row r="197" spans="1:7" ht="13" x14ac:dyDescent="0.2">
      <c r="A197" s="97" t="s">
        <v>690</v>
      </c>
      <c r="B197" s="16" t="s">
        <v>628</v>
      </c>
      <c r="C197" s="25" t="s">
        <v>84</v>
      </c>
      <c r="D197" s="28">
        <v>1</v>
      </c>
      <c r="E197" s="72">
        <v>1</v>
      </c>
      <c r="F197" s="179">
        <f t="shared" si="20"/>
        <v>1</v>
      </c>
      <c r="G197" s="17"/>
    </row>
    <row r="198" spans="1:7" ht="13" x14ac:dyDescent="0.2">
      <c r="A198" s="97" t="s">
        <v>781</v>
      </c>
      <c r="B198" s="16" t="s">
        <v>626</v>
      </c>
      <c r="C198" s="25" t="s">
        <v>84</v>
      </c>
      <c r="D198" s="28">
        <v>1</v>
      </c>
      <c r="E198" s="72">
        <v>1</v>
      </c>
      <c r="F198" s="179">
        <f t="shared" si="20"/>
        <v>1</v>
      </c>
      <c r="G198" s="17"/>
    </row>
    <row r="199" spans="1:7" ht="13" x14ac:dyDescent="0.2">
      <c r="A199" s="97" t="s">
        <v>900</v>
      </c>
      <c r="B199" s="16" t="s">
        <v>629</v>
      </c>
      <c r="C199" s="25" t="s">
        <v>84</v>
      </c>
      <c r="D199" s="28">
        <v>1</v>
      </c>
      <c r="E199" s="72">
        <v>1</v>
      </c>
      <c r="F199" s="179">
        <f t="shared" si="20"/>
        <v>1</v>
      </c>
      <c r="G199" s="17"/>
    </row>
    <row r="200" spans="1:7" ht="13" x14ac:dyDescent="0.2">
      <c r="A200" s="97" t="s">
        <v>901</v>
      </c>
      <c r="B200" s="16" t="s">
        <v>630</v>
      </c>
      <c r="C200" s="25" t="s">
        <v>84</v>
      </c>
      <c r="D200" s="28">
        <v>1</v>
      </c>
      <c r="E200" s="72">
        <v>1</v>
      </c>
      <c r="F200" s="179">
        <f t="shared" si="20"/>
        <v>1</v>
      </c>
      <c r="G200" s="17"/>
    </row>
    <row r="201" spans="1:7" ht="26" x14ac:dyDescent="0.2">
      <c r="A201" s="97" t="s">
        <v>902</v>
      </c>
      <c r="B201" s="16" t="s">
        <v>971</v>
      </c>
      <c r="C201" s="25" t="s">
        <v>84</v>
      </c>
      <c r="D201" s="28">
        <v>1</v>
      </c>
      <c r="E201" s="72">
        <v>1</v>
      </c>
      <c r="F201" s="179">
        <f t="shared" si="20"/>
        <v>1</v>
      </c>
      <c r="G201" s="17"/>
    </row>
    <row r="202" spans="1:7" ht="13" x14ac:dyDescent="0.2">
      <c r="A202" s="97" t="s">
        <v>903</v>
      </c>
      <c r="B202" s="16" t="s">
        <v>669</v>
      </c>
      <c r="C202" s="25" t="s">
        <v>84</v>
      </c>
      <c r="D202" s="28">
        <v>1</v>
      </c>
      <c r="E202" s="72">
        <v>1</v>
      </c>
      <c r="F202" s="179">
        <f t="shared" si="20"/>
        <v>1</v>
      </c>
      <c r="G202" s="17"/>
    </row>
    <row r="203" spans="1:7" ht="13" x14ac:dyDescent="0.2">
      <c r="A203" s="97" t="s">
        <v>904</v>
      </c>
      <c r="B203" s="16" t="s">
        <v>631</v>
      </c>
      <c r="C203" s="25" t="s">
        <v>84</v>
      </c>
      <c r="D203" s="28">
        <v>1</v>
      </c>
      <c r="E203" s="72">
        <v>1</v>
      </c>
      <c r="F203" s="179">
        <f t="shared" si="20"/>
        <v>1</v>
      </c>
      <c r="G203" s="17"/>
    </row>
    <row r="204" spans="1:7" ht="13" x14ac:dyDescent="0.2">
      <c r="A204" s="97" t="s">
        <v>905</v>
      </c>
      <c r="B204" s="16" t="s">
        <v>972</v>
      </c>
      <c r="C204" s="25" t="s">
        <v>84</v>
      </c>
      <c r="D204" s="28">
        <v>1</v>
      </c>
      <c r="E204" s="72">
        <v>1</v>
      </c>
      <c r="F204" s="179">
        <f t="shared" si="20"/>
        <v>1</v>
      </c>
      <c r="G204" s="17"/>
    </row>
    <row r="205" spans="1:7" ht="13" x14ac:dyDescent="0.2">
      <c r="A205" s="97" t="s">
        <v>906</v>
      </c>
      <c r="B205" s="16" t="s">
        <v>632</v>
      </c>
      <c r="C205" s="25" t="s">
        <v>84</v>
      </c>
      <c r="D205" s="28">
        <v>1</v>
      </c>
      <c r="E205" s="72">
        <v>1</v>
      </c>
      <c r="F205" s="179">
        <f t="shared" si="20"/>
        <v>1</v>
      </c>
      <c r="G205" s="17"/>
    </row>
    <row r="206" spans="1:7" ht="13" x14ac:dyDescent="0.2">
      <c r="A206" s="97" t="s">
        <v>907</v>
      </c>
      <c r="B206" s="16" t="s">
        <v>633</v>
      </c>
      <c r="C206" s="25" t="s">
        <v>84</v>
      </c>
      <c r="D206" s="28">
        <v>1</v>
      </c>
      <c r="E206" s="72">
        <v>1</v>
      </c>
      <c r="F206" s="179">
        <f t="shared" si="20"/>
        <v>1</v>
      </c>
      <c r="G206" s="17"/>
    </row>
    <row r="207" spans="1:7" ht="13" x14ac:dyDescent="0.2">
      <c r="A207" s="97" t="s">
        <v>908</v>
      </c>
      <c r="B207" s="16" t="s">
        <v>634</v>
      </c>
      <c r="C207" s="25" t="s">
        <v>84</v>
      </c>
      <c r="D207" s="28">
        <v>1</v>
      </c>
      <c r="E207" s="72">
        <v>1</v>
      </c>
      <c r="F207" s="179">
        <f t="shared" si="19"/>
        <v>1</v>
      </c>
      <c r="G207" s="17"/>
    </row>
    <row r="208" spans="1:7" ht="26" x14ac:dyDescent="0.2">
      <c r="A208" s="97" t="s">
        <v>909</v>
      </c>
      <c r="B208" s="16" t="s">
        <v>973</v>
      </c>
      <c r="C208" s="25" t="s">
        <v>84</v>
      </c>
      <c r="D208" s="28">
        <v>1</v>
      </c>
      <c r="E208" s="72">
        <v>1</v>
      </c>
      <c r="F208" s="179">
        <f t="shared" si="19"/>
        <v>1</v>
      </c>
      <c r="G208" s="17"/>
    </row>
    <row r="209" spans="1:7" ht="28.5" customHeight="1" x14ac:dyDescent="0.2">
      <c r="A209" s="97" t="s">
        <v>910</v>
      </c>
      <c r="B209" s="16" t="s">
        <v>974</v>
      </c>
      <c r="C209" s="25" t="s">
        <v>84</v>
      </c>
      <c r="D209" s="28">
        <v>1</v>
      </c>
      <c r="E209" s="72">
        <v>1</v>
      </c>
      <c r="F209" s="179">
        <f t="shared" si="19"/>
        <v>1</v>
      </c>
      <c r="G209" s="17"/>
    </row>
    <row r="210" spans="1:7" ht="13" x14ac:dyDescent="0.2">
      <c r="A210" s="99" t="s">
        <v>40</v>
      </c>
      <c r="B210" s="150" t="s">
        <v>656</v>
      </c>
      <c r="C210" s="71"/>
      <c r="D210" s="27"/>
      <c r="E210" s="75"/>
      <c r="F210" s="173">
        <f>SUM(F211:F223)</f>
        <v>13</v>
      </c>
      <c r="G210" s="89"/>
    </row>
    <row r="211" spans="1:7" ht="13" x14ac:dyDescent="0.2">
      <c r="A211" s="97" t="s">
        <v>155</v>
      </c>
      <c r="B211" s="16" t="s">
        <v>301</v>
      </c>
      <c r="C211" s="127" t="s">
        <v>84</v>
      </c>
      <c r="D211" s="28">
        <v>1</v>
      </c>
      <c r="E211" s="72">
        <v>1</v>
      </c>
      <c r="F211" s="172">
        <f t="shared" ref="F211:F213" si="21">ROUND(D211*E211,0)</f>
        <v>1</v>
      </c>
      <c r="G211" s="42"/>
    </row>
    <row r="212" spans="1:7" ht="13" x14ac:dyDescent="0.2">
      <c r="A212" s="97" t="s">
        <v>156</v>
      </c>
      <c r="B212" s="16" t="s">
        <v>720</v>
      </c>
      <c r="C212" s="127" t="s">
        <v>84</v>
      </c>
      <c r="D212" s="28">
        <v>1</v>
      </c>
      <c r="E212" s="72">
        <v>1</v>
      </c>
      <c r="F212" s="172">
        <f t="shared" si="21"/>
        <v>1</v>
      </c>
      <c r="G212" s="42"/>
    </row>
    <row r="213" spans="1:7" ht="13" x14ac:dyDescent="0.2">
      <c r="A213" s="97" t="s">
        <v>157</v>
      </c>
      <c r="B213" s="16" t="s">
        <v>648</v>
      </c>
      <c r="C213" s="127" t="s">
        <v>84</v>
      </c>
      <c r="D213" s="28">
        <v>1</v>
      </c>
      <c r="E213" s="72">
        <v>1</v>
      </c>
      <c r="F213" s="172">
        <f t="shared" si="21"/>
        <v>1</v>
      </c>
      <c r="G213" s="42"/>
    </row>
    <row r="214" spans="1:7" ht="13" x14ac:dyDescent="0.2">
      <c r="A214" s="97" t="s">
        <v>166</v>
      </c>
      <c r="B214" s="16" t="s">
        <v>649</v>
      </c>
      <c r="C214" s="127" t="s">
        <v>84</v>
      </c>
      <c r="D214" s="28">
        <v>1</v>
      </c>
      <c r="E214" s="72">
        <v>1</v>
      </c>
      <c r="F214" s="172">
        <f t="shared" ref="F214:F223" si="22">ROUND(D214*E214,0)</f>
        <v>1</v>
      </c>
      <c r="G214" s="42"/>
    </row>
    <row r="215" spans="1:7" ht="13" x14ac:dyDescent="0.2">
      <c r="A215" s="97" t="s">
        <v>285</v>
      </c>
      <c r="B215" s="16" t="s">
        <v>650</v>
      </c>
      <c r="C215" s="127" t="s">
        <v>84</v>
      </c>
      <c r="D215" s="28">
        <v>1</v>
      </c>
      <c r="E215" s="72">
        <v>1</v>
      </c>
      <c r="F215" s="172">
        <f t="shared" si="22"/>
        <v>1</v>
      </c>
      <c r="G215" s="42"/>
    </row>
    <row r="216" spans="1:7" ht="13" x14ac:dyDescent="0.2">
      <c r="A216" s="97" t="s">
        <v>286</v>
      </c>
      <c r="B216" s="16" t="s">
        <v>302</v>
      </c>
      <c r="C216" s="127" t="s">
        <v>84</v>
      </c>
      <c r="D216" s="28">
        <v>1</v>
      </c>
      <c r="E216" s="72">
        <v>1</v>
      </c>
      <c r="F216" s="172">
        <f t="shared" si="22"/>
        <v>1</v>
      </c>
      <c r="G216" s="42"/>
    </row>
    <row r="217" spans="1:7" ht="13" x14ac:dyDescent="0.2">
      <c r="A217" s="97" t="s">
        <v>287</v>
      </c>
      <c r="B217" s="16" t="s">
        <v>651</v>
      </c>
      <c r="C217" s="127" t="s">
        <v>84</v>
      </c>
      <c r="D217" s="28">
        <v>1</v>
      </c>
      <c r="E217" s="72">
        <v>1</v>
      </c>
      <c r="F217" s="172">
        <f t="shared" si="22"/>
        <v>1</v>
      </c>
      <c r="G217" s="42"/>
    </row>
    <row r="218" spans="1:7" ht="13" x14ac:dyDescent="0.2">
      <c r="A218" s="97" t="s">
        <v>288</v>
      </c>
      <c r="B218" s="16" t="s">
        <v>652</v>
      </c>
      <c r="C218" s="127" t="s">
        <v>84</v>
      </c>
      <c r="D218" s="28">
        <v>1</v>
      </c>
      <c r="E218" s="72">
        <v>1</v>
      </c>
      <c r="F218" s="172">
        <f t="shared" si="22"/>
        <v>1</v>
      </c>
      <c r="G218" s="42"/>
    </row>
    <row r="219" spans="1:7" ht="13" x14ac:dyDescent="0.2">
      <c r="A219" s="97" t="s">
        <v>289</v>
      </c>
      <c r="B219" s="16" t="s">
        <v>657</v>
      </c>
      <c r="C219" s="127" t="s">
        <v>84</v>
      </c>
      <c r="D219" s="28">
        <v>1</v>
      </c>
      <c r="E219" s="72">
        <v>1</v>
      </c>
      <c r="F219" s="172">
        <f t="shared" si="22"/>
        <v>1</v>
      </c>
      <c r="G219" s="42"/>
    </row>
    <row r="220" spans="1:7" ht="13" x14ac:dyDescent="0.2">
      <c r="A220" s="97" t="s">
        <v>290</v>
      </c>
      <c r="B220" s="16" t="s">
        <v>304</v>
      </c>
      <c r="C220" s="127" t="s">
        <v>84</v>
      </c>
      <c r="D220" s="28">
        <v>1</v>
      </c>
      <c r="E220" s="72">
        <v>1</v>
      </c>
      <c r="F220" s="172">
        <f t="shared" si="22"/>
        <v>1</v>
      </c>
      <c r="G220" s="42"/>
    </row>
    <row r="221" spans="1:7" ht="13" x14ac:dyDescent="0.2">
      <c r="A221" s="97" t="s">
        <v>291</v>
      </c>
      <c r="B221" s="16" t="s">
        <v>303</v>
      </c>
      <c r="C221" s="127" t="s">
        <v>84</v>
      </c>
      <c r="D221" s="28">
        <v>1</v>
      </c>
      <c r="E221" s="72">
        <v>1</v>
      </c>
      <c r="F221" s="172">
        <f t="shared" si="22"/>
        <v>1</v>
      </c>
      <c r="G221" s="42"/>
    </row>
    <row r="222" spans="1:7" ht="13" x14ac:dyDescent="0.2">
      <c r="A222" s="97" t="s">
        <v>702</v>
      </c>
      <c r="B222" s="16" t="s">
        <v>658</v>
      </c>
      <c r="C222" s="127" t="s">
        <v>84</v>
      </c>
      <c r="D222" s="28">
        <v>1</v>
      </c>
      <c r="E222" s="72">
        <v>1</v>
      </c>
      <c r="F222" s="172">
        <f t="shared" si="22"/>
        <v>1</v>
      </c>
      <c r="G222" s="42"/>
    </row>
    <row r="223" spans="1:7" ht="13" x14ac:dyDescent="0.2">
      <c r="A223" s="97" t="s">
        <v>703</v>
      </c>
      <c r="B223" s="16" t="s">
        <v>306</v>
      </c>
      <c r="C223" s="127" t="s">
        <v>84</v>
      </c>
      <c r="D223" s="28">
        <v>1</v>
      </c>
      <c r="E223" s="72">
        <v>1</v>
      </c>
      <c r="F223" s="172">
        <f t="shared" si="22"/>
        <v>1</v>
      </c>
      <c r="G223" s="17"/>
    </row>
    <row r="224" spans="1:7" ht="18.75" customHeight="1" x14ac:dyDescent="0.2">
      <c r="A224" s="96" t="s">
        <v>678</v>
      </c>
      <c r="B224" s="70" t="s">
        <v>664</v>
      </c>
      <c r="C224" s="27"/>
      <c r="D224" s="43"/>
      <c r="E224" s="55"/>
      <c r="F224" s="173">
        <f>SUM(F225:F230)</f>
        <v>6</v>
      </c>
      <c r="G224" s="38"/>
    </row>
    <row r="225" spans="1:7" ht="13" x14ac:dyDescent="0.2">
      <c r="A225" s="97" t="s">
        <v>705</v>
      </c>
      <c r="B225" s="16" t="s">
        <v>665</v>
      </c>
      <c r="C225" s="25" t="s">
        <v>84</v>
      </c>
      <c r="D225" s="28">
        <v>1</v>
      </c>
      <c r="E225" s="72">
        <v>1</v>
      </c>
      <c r="F225" s="172">
        <f t="shared" ref="F225:F230" si="23">ROUND(D225*E225,0)</f>
        <v>1</v>
      </c>
      <c r="G225" s="17"/>
    </row>
    <row r="226" spans="1:7" ht="13" x14ac:dyDescent="0.2">
      <c r="A226" s="97" t="s">
        <v>706</v>
      </c>
      <c r="B226" s="16" t="s">
        <v>312</v>
      </c>
      <c r="C226" s="25" t="s">
        <v>84</v>
      </c>
      <c r="D226" s="28">
        <v>1</v>
      </c>
      <c r="E226" s="72">
        <v>1</v>
      </c>
      <c r="F226" s="172">
        <f t="shared" si="23"/>
        <v>1</v>
      </c>
      <c r="G226" s="17"/>
    </row>
    <row r="227" spans="1:7" ht="13" x14ac:dyDescent="0.2">
      <c r="A227" s="97" t="s">
        <v>707</v>
      </c>
      <c r="B227" s="16" t="s">
        <v>666</v>
      </c>
      <c r="C227" s="25" t="s">
        <v>84</v>
      </c>
      <c r="D227" s="28">
        <v>1</v>
      </c>
      <c r="E227" s="72">
        <v>1</v>
      </c>
      <c r="F227" s="172">
        <f t="shared" si="23"/>
        <v>1</v>
      </c>
      <c r="G227" s="17"/>
    </row>
    <row r="228" spans="1:7" ht="13" x14ac:dyDescent="0.2">
      <c r="A228" s="97" t="s">
        <v>708</v>
      </c>
      <c r="B228" s="16" t="s">
        <v>667</v>
      </c>
      <c r="C228" s="25" t="s">
        <v>84</v>
      </c>
      <c r="D228" s="28">
        <v>1</v>
      </c>
      <c r="E228" s="72">
        <v>1</v>
      </c>
      <c r="F228" s="172">
        <f t="shared" si="23"/>
        <v>1</v>
      </c>
      <c r="G228" s="17"/>
    </row>
    <row r="229" spans="1:7" ht="13" x14ac:dyDescent="0.2">
      <c r="A229" s="97" t="s">
        <v>709</v>
      </c>
      <c r="B229" s="16" t="s">
        <v>807</v>
      </c>
      <c r="C229" s="25" t="s">
        <v>84</v>
      </c>
      <c r="D229" s="28">
        <v>1</v>
      </c>
      <c r="E229" s="72">
        <v>1</v>
      </c>
      <c r="F229" s="172">
        <f t="shared" ref="F229" si="24">ROUND(D229*E229,0)</f>
        <v>1</v>
      </c>
      <c r="G229" s="17"/>
    </row>
    <row r="230" spans="1:7" ht="13" x14ac:dyDescent="0.2">
      <c r="A230" s="97" t="s">
        <v>710</v>
      </c>
      <c r="B230" s="16" t="s">
        <v>668</v>
      </c>
      <c r="C230" s="25" t="s">
        <v>84</v>
      </c>
      <c r="D230" s="28">
        <v>1</v>
      </c>
      <c r="E230" s="72">
        <v>1</v>
      </c>
      <c r="F230" s="172">
        <f t="shared" si="23"/>
        <v>1</v>
      </c>
      <c r="G230" s="17"/>
    </row>
    <row r="231" spans="1:7" ht="13" x14ac:dyDescent="0.2">
      <c r="A231" s="99" t="s">
        <v>911</v>
      </c>
      <c r="B231" s="152" t="s">
        <v>671</v>
      </c>
      <c r="C231" s="71"/>
      <c r="D231" s="71"/>
      <c r="E231" s="142"/>
      <c r="F231" s="173">
        <f>SUM(F232:F247)</f>
        <v>16</v>
      </c>
      <c r="G231" s="143"/>
    </row>
    <row r="232" spans="1:7" ht="13" x14ac:dyDescent="0.2">
      <c r="A232" s="98" t="s">
        <v>913</v>
      </c>
      <c r="B232" s="16" t="s">
        <v>789</v>
      </c>
      <c r="C232" s="25" t="s">
        <v>84</v>
      </c>
      <c r="D232" s="28">
        <v>1</v>
      </c>
      <c r="E232" s="72">
        <v>1</v>
      </c>
      <c r="F232" s="172">
        <f t="shared" ref="F232:F251" si="25">ROUND(D232*E232,0)</f>
        <v>1</v>
      </c>
      <c r="G232" s="144"/>
    </row>
    <row r="233" spans="1:7" ht="13" x14ac:dyDescent="0.2">
      <c r="A233" s="98" t="s">
        <v>914</v>
      </c>
      <c r="B233" s="16" t="s">
        <v>788</v>
      </c>
      <c r="C233" s="25" t="s">
        <v>84</v>
      </c>
      <c r="D233" s="28">
        <v>1</v>
      </c>
      <c r="E233" s="72">
        <v>1</v>
      </c>
      <c r="F233" s="172">
        <f t="shared" ref="F233:F246" si="26">ROUND(D233*E233,0)</f>
        <v>1</v>
      </c>
      <c r="G233" s="144"/>
    </row>
    <row r="234" spans="1:7" ht="13" x14ac:dyDescent="0.2">
      <c r="A234" s="98" t="s">
        <v>915</v>
      </c>
      <c r="B234" s="16" t="s">
        <v>787</v>
      </c>
      <c r="C234" s="25" t="s">
        <v>84</v>
      </c>
      <c r="D234" s="28">
        <v>1</v>
      </c>
      <c r="E234" s="72">
        <v>1</v>
      </c>
      <c r="F234" s="172">
        <f t="shared" si="26"/>
        <v>1</v>
      </c>
      <c r="G234" s="144"/>
    </row>
    <row r="235" spans="1:7" ht="13" x14ac:dyDescent="0.2">
      <c r="A235" s="98" t="s">
        <v>916</v>
      </c>
      <c r="B235" s="16" t="s">
        <v>790</v>
      </c>
      <c r="C235" s="25" t="s">
        <v>84</v>
      </c>
      <c r="D235" s="28">
        <v>1</v>
      </c>
      <c r="E235" s="72">
        <v>1</v>
      </c>
      <c r="F235" s="172">
        <f t="shared" si="26"/>
        <v>1</v>
      </c>
      <c r="G235" s="144"/>
    </row>
    <row r="236" spans="1:7" ht="13" x14ac:dyDescent="0.2">
      <c r="A236" s="98" t="s">
        <v>917</v>
      </c>
      <c r="B236" s="16" t="s">
        <v>791</v>
      </c>
      <c r="C236" s="25" t="s">
        <v>84</v>
      </c>
      <c r="D236" s="28">
        <v>1</v>
      </c>
      <c r="E236" s="72">
        <v>1</v>
      </c>
      <c r="F236" s="172">
        <f t="shared" si="26"/>
        <v>1</v>
      </c>
      <c r="G236" s="144"/>
    </row>
    <row r="237" spans="1:7" ht="13" x14ac:dyDescent="0.2">
      <c r="A237" s="98" t="s">
        <v>918</v>
      </c>
      <c r="B237" s="16" t="s">
        <v>792</v>
      </c>
      <c r="C237" s="25" t="s">
        <v>84</v>
      </c>
      <c r="D237" s="28">
        <v>1</v>
      </c>
      <c r="E237" s="72">
        <v>1</v>
      </c>
      <c r="F237" s="172">
        <f t="shared" si="26"/>
        <v>1</v>
      </c>
      <c r="G237" s="144"/>
    </row>
    <row r="238" spans="1:7" ht="13" x14ac:dyDescent="0.2">
      <c r="A238" s="98" t="s">
        <v>919</v>
      </c>
      <c r="B238" s="16" t="s">
        <v>793</v>
      </c>
      <c r="C238" s="25" t="s">
        <v>84</v>
      </c>
      <c r="D238" s="28">
        <v>1</v>
      </c>
      <c r="E238" s="72">
        <v>1</v>
      </c>
      <c r="F238" s="172">
        <f t="shared" si="26"/>
        <v>1</v>
      </c>
      <c r="G238" s="144"/>
    </row>
    <row r="239" spans="1:7" ht="13" x14ac:dyDescent="0.2">
      <c r="A239" s="98" t="s">
        <v>920</v>
      </c>
      <c r="B239" s="16" t="s">
        <v>794</v>
      </c>
      <c r="C239" s="25" t="s">
        <v>84</v>
      </c>
      <c r="D239" s="28">
        <v>1</v>
      </c>
      <c r="E239" s="72">
        <v>1</v>
      </c>
      <c r="F239" s="172">
        <f t="shared" si="26"/>
        <v>1</v>
      </c>
      <c r="G239" s="144"/>
    </row>
    <row r="240" spans="1:7" ht="13" x14ac:dyDescent="0.2">
      <c r="A240" s="98" t="s">
        <v>921</v>
      </c>
      <c r="B240" s="16" t="s">
        <v>795</v>
      </c>
      <c r="C240" s="25" t="s">
        <v>84</v>
      </c>
      <c r="D240" s="28">
        <v>1</v>
      </c>
      <c r="E240" s="72">
        <v>1</v>
      </c>
      <c r="F240" s="172">
        <f t="shared" si="26"/>
        <v>1</v>
      </c>
      <c r="G240" s="144"/>
    </row>
    <row r="241" spans="1:7" ht="13" x14ac:dyDescent="0.2">
      <c r="A241" s="98" t="s">
        <v>922</v>
      </c>
      <c r="B241" s="16" t="s">
        <v>796</v>
      </c>
      <c r="C241" s="25" t="s">
        <v>84</v>
      </c>
      <c r="D241" s="28">
        <v>1</v>
      </c>
      <c r="E241" s="72">
        <v>1</v>
      </c>
      <c r="F241" s="172">
        <f t="shared" si="26"/>
        <v>1</v>
      </c>
      <c r="G241" s="144"/>
    </row>
    <row r="242" spans="1:7" ht="13" x14ac:dyDescent="0.2">
      <c r="A242" s="98" t="s">
        <v>923</v>
      </c>
      <c r="B242" s="16" t="s">
        <v>797</v>
      </c>
      <c r="C242" s="25" t="s">
        <v>84</v>
      </c>
      <c r="D242" s="28">
        <v>1</v>
      </c>
      <c r="E242" s="72">
        <v>1</v>
      </c>
      <c r="F242" s="172">
        <f t="shared" si="26"/>
        <v>1</v>
      </c>
      <c r="G242" s="144"/>
    </row>
    <row r="243" spans="1:7" ht="13" x14ac:dyDescent="0.2">
      <c r="A243" s="98" t="s">
        <v>924</v>
      </c>
      <c r="B243" s="16" t="s">
        <v>798</v>
      </c>
      <c r="C243" s="25" t="s">
        <v>84</v>
      </c>
      <c r="D243" s="28">
        <v>1</v>
      </c>
      <c r="E243" s="72">
        <v>1</v>
      </c>
      <c r="F243" s="172">
        <f t="shared" si="26"/>
        <v>1</v>
      </c>
      <c r="G243" s="144"/>
    </row>
    <row r="244" spans="1:7" ht="13" x14ac:dyDescent="0.2">
      <c r="A244" s="98" t="s">
        <v>925</v>
      </c>
      <c r="B244" s="16" t="s">
        <v>803</v>
      </c>
      <c r="C244" s="25" t="s">
        <v>84</v>
      </c>
      <c r="D244" s="28">
        <v>1</v>
      </c>
      <c r="E244" s="72">
        <v>1</v>
      </c>
      <c r="F244" s="172">
        <f t="shared" si="26"/>
        <v>1</v>
      </c>
      <c r="G244" s="144"/>
    </row>
    <row r="245" spans="1:7" ht="13" x14ac:dyDescent="0.2">
      <c r="A245" s="98" t="s">
        <v>926</v>
      </c>
      <c r="B245" s="16" t="s">
        <v>799</v>
      </c>
      <c r="C245" s="25" t="s">
        <v>84</v>
      </c>
      <c r="D245" s="28">
        <v>1</v>
      </c>
      <c r="E245" s="72">
        <v>1</v>
      </c>
      <c r="F245" s="172">
        <f t="shared" si="26"/>
        <v>1</v>
      </c>
      <c r="G245" s="144"/>
    </row>
    <row r="246" spans="1:7" ht="13" x14ac:dyDescent="0.2">
      <c r="A246" s="98" t="s">
        <v>927</v>
      </c>
      <c r="B246" s="16" t="s">
        <v>912</v>
      </c>
      <c r="C246" s="25" t="s">
        <v>84</v>
      </c>
      <c r="D246" s="28">
        <v>1</v>
      </c>
      <c r="E246" s="72">
        <v>1</v>
      </c>
      <c r="F246" s="172">
        <f t="shared" si="26"/>
        <v>1</v>
      </c>
      <c r="G246" s="144"/>
    </row>
    <row r="247" spans="1:7" ht="13" x14ac:dyDescent="0.2">
      <c r="A247" s="98" t="s">
        <v>928</v>
      </c>
      <c r="B247" s="16" t="s">
        <v>942</v>
      </c>
      <c r="C247" s="25" t="s">
        <v>84</v>
      </c>
      <c r="D247" s="28">
        <v>1</v>
      </c>
      <c r="E247" s="72">
        <v>1</v>
      </c>
      <c r="F247" s="172">
        <f t="shared" si="25"/>
        <v>1</v>
      </c>
      <c r="G247" s="140"/>
    </row>
    <row r="248" spans="1:7" ht="13" x14ac:dyDescent="0.2">
      <c r="A248" s="98" t="s">
        <v>929</v>
      </c>
      <c r="B248" s="16" t="s">
        <v>943</v>
      </c>
      <c r="C248" s="25" t="s">
        <v>84</v>
      </c>
      <c r="D248" s="28">
        <v>1</v>
      </c>
      <c r="E248" s="72">
        <v>1</v>
      </c>
      <c r="F248" s="172">
        <f t="shared" si="25"/>
        <v>1</v>
      </c>
      <c r="G248" s="140"/>
    </row>
    <row r="249" spans="1:7" ht="13" x14ac:dyDescent="0.2">
      <c r="A249" s="98" t="s">
        <v>930</v>
      </c>
      <c r="B249" s="16" t="s">
        <v>804</v>
      </c>
      <c r="C249" s="25" t="s">
        <v>84</v>
      </c>
      <c r="D249" s="28">
        <v>1</v>
      </c>
      <c r="E249" s="72">
        <v>1</v>
      </c>
      <c r="F249" s="172">
        <f t="shared" si="25"/>
        <v>1</v>
      </c>
      <c r="G249" s="140"/>
    </row>
    <row r="250" spans="1:7" ht="13" x14ac:dyDescent="0.2">
      <c r="A250" s="98" t="s">
        <v>931</v>
      </c>
      <c r="B250" s="16" t="s">
        <v>805</v>
      </c>
      <c r="C250" s="25" t="s">
        <v>84</v>
      </c>
      <c r="D250" s="28">
        <v>1</v>
      </c>
      <c r="E250" s="72">
        <v>1</v>
      </c>
      <c r="F250" s="172">
        <f t="shared" si="25"/>
        <v>1</v>
      </c>
      <c r="G250" s="140"/>
    </row>
    <row r="251" spans="1:7" ht="13" x14ac:dyDescent="0.2">
      <c r="A251" s="98" t="s">
        <v>932</v>
      </c>
      <c r="B251" s="16" t="s">
        <v>806</v>
      </c>
      <c r="C251" s="25" t="s">
        <v>84</v>
      </c>
      <c r="D251" s="28">
        <v>1</v>
      </c>
      <c r="E251" s="72">
        <v>1</v>
      </c>
      <c r="F251" s="172">
        <f t="shared" si="25"/>
        <v>1</v>
      </c>
      <c r="G251" s="140"/>
    </row>
    <row r="252" spans="1:7" ht="13" x14ac:dyDescent="0.2">
      <c r="A252" s="99" t="s">
        <v>41</v>
      </c>
      <c r="B252" s="38" t="s">
        <v>161</v>
      </c>
      <c r="C252" s="27"/>
      <c r="D252" s="43"/>
      <c r="E252" s="55"/>
      <c r="F252" s="173">
        <f>F253+F278+F294</f>
        <v>43</v>
      </c>
      <c r="G252" s="38"/>
    </row>
    <row r="253" spans="1:7" ht="13" x14ac:dyDescent="0.2">
      <c r="A253" s="99" t="s">
        <v>42</v>
      </c>
      <c r="B253" s="77" t="s">
        <v>64</v>
      </c>
      <c r="C253" s="71"/>
      <c r="D253" s="71"/>
      <c r="E253" s="55"/>
      <c r="F253" s="173">
        <f>SUM(F254:F277)</f>
        <v>24</v>
      </c>
      <c r="G253" s="76"/>
    </row>
    <row r="254" spans="1:7" ht="13" x14ac:dyDescent="0.2">
      <c r="A254" s="146" t="s">
        <v>44</v>
      </c>
      <c r="B254" s="67" t="s">
        <v>358</v>
      </c>
      <c r="C254" s="25" t="s">
        <v>76</v>
      </c>
      <c r="D254" s="28">
        <v>1</v>
      </c>
      <c r="E254" s="72">
        <v>1</v>
      </c>
      <c r="F254" s="179">
        <f t="shared" ref="F254:F277" si="27">D254*E254</f>
        <v>1</v>
      </c>
      <c r="G254" s="17"/>
    </row>
    <row r="255" spans="1:7" ht="13" x14ac:dyDescent="0.2">
      <c r="A255" s="146" t="s">
        <v>45</v>
      </c>
      <c r="B255" s="67" t="s">
        <v>747</v>
      </c>
      <c r="C255" s="25" t="s">
        <v>76</v>
      </c>
      <c r="D255" s="28">
        <v>1</v>
      </c>
      <c r="E255" s="72">
        <v>1</v>
      </c>
      <c r="F255" s="179">
        <f t="shared" si="27"/>
        <v>1</v>
      </c>
      <c r="G255" s="17"/>
    </row>
    <row r="256" spans="1:7" ht="13" x14ac:dyDescent="0.2">
      <c r="A256" s="146" t="s">
        <v>73</v>
      </c>
      <c r="B256" s="67" t="s">
        <v>360</v>
      </c>
      <c r="C256" s="25" t="s">
        <v>76</v>
      </c>
      <c r="D256" s="28">
        <v>1</v>
      </c>
      <c r="E256" s="72">
        <v>1</v>
      </c>
      <c r="F256" s="179">
        <f t="shared" si="27"/>
        <v>1</v>
      </c>
      <c r="G256" s="17"/>
    </row>
    <row r="257" spans="1:7" ht="13" x14ac:dyDescent="0.2">
      <c r="A257" s="146" t="s">
        <v>181</v>
      </c>
      <c r="B257" s="67" t="s">
        <v>722</v>
      </c>
      <c r="C257" s="25" t="s">
        <v>76</v>
      </c>
      <c r="D257" s="28">
        <v>1</v>
      </c>
      <c r="E257" s="72">
        <v>1</v>
      </c>
      <c r="F257" s="179">
        <f t="shared" si="27"/>
        <v>1</v>
      </c>
      <c r="G257" s="17"/>
    </row>
    <row r="258" spans="1:7" s="3" customFormat="1" ht="26" x14ac:dyDescent="0.2">
      <c r="A258" s="146" t="s">
        <v>635</v>
      </c>
      <c r="B258" s="67" t="s">
        <v>723</v>
      </c>
      <c r="C258" s="25" t="s">
        <v>76</v>
      </c>
      <c r="D258" s="28">
        <v>1</v>
      </c>
      <c r="E258" s="72">
        <v>1</v>
      </c>
      <c r="F258" s="179">
        <f t="shared" si="27"/>
        <v>1</v>
      </c>
      <c r="G258" s="17"/>
    </row>
    <row r="259" spans="1:7" ht="13" x14ac:dyDescent="0.2">
      <c r="A259" s="146" t="s">
        <v>636</v>
      </c>
      <c r="B259" s="67" t="s">
        <v>468</v>
      </c>
      <c r="C259" s="25" t="s">
        <v>76</v>
      </c>
      <c r="D259" s="28">
        <v>1</v>
      </c>
      <c r="E259" s="72">
        <v>1</v>
      </c>
      <c r="F259" s="179">
        <f t="shared" si="27"/>
        <v>1</v>
      </c>
      <c r="G259" s="17"/>
    </row>
    <row r="260" spans="1:7" ht="13" x14ac:dyDescent="0.2">
      <c r="A260" s="146" t="s">
        <v>637</v>
      </c>
      <c r="B260" s="67" t="s">
        <v>361</v>
      </c>
      <c r="C260" s="25" t="s">
        <v>76</v>
      </c>
      <c r="D260" s="28">
        <v>1</v>
      </c>
      <c r="E260" s="72">
        <v>1</v>
      </c>
      <c r="F260" s="179">
        <f t="shared" si="27"/>
        <v>1</v>
      </c>
      <c r="G260" s="17"/>
    </row>
    <row r="261" spans="1:7" ht="13" x14ac:dyDescent="0.2">
      <c r="A261" s="146" t="s">
        <v>638</v>
      </c>
      <c r="B261" s="67" t="s">
        <v>362</v>
      </c>
      <c r="C261" s="25" t="s">
        <v>76</v>
      </c>
      <c r="D261" s="28">
        <v>1</v>
      </c>
      <c r="E261" s="72">
        <v>1</v>
      </c>
      <c r="F261" s="179">
        <f t="shared" si="27"/>
        <v>1</v>
      </c>
      <c r="G261" s="17"/>
    </row>
    <row r="262" spans="1:7" ht="13" x14ac:dyDescent="0.2">
      <c r="A262" s="146" t="s">
        <v>639</v>
      </c>
      <c r="B262" s="67" t="s">
        <v>363</v>
      </c>
      <c r="C262" s="25" t="s">
        <v>76</v>
      </c>
      <c r="D262" s="28">
        <v>1</v>
      </c>
      <c r="E262" s="72">
        <v>1</v>
      </c>
      <c r="F262" s="179">
        <f t="shared" si="27"/>
        <v>1</v>
      </c>
      <c r="G262" s="25"/>
    </row>
    <row r="263" spans="1:7" ht="13" x14ac:dyDescent="0.2">
      <c r="A263" s="146" t="s">
        <v>640</v>
      </c>
      <c r="B263" s="67" t="s">
        <v>748</v>
      </c>
      <c r="C263" s="25" t="s">
        <v>76</v>
      </c>
      <c r="D263" s="28">
        <v>1</v>
      </c>
      <c r="E263" s="72">
        <v>1</v>
      </c>
      <c r="F263" s="179">
        <f t="shared" si="27"/>
        <v>1</v>
      </c>
      <c r="G263" s="25"/>
    </row>
    <row r="264" spans="1:7" ht="13" x14ac:dyDescent="0.2">
      <c r="A264" s="146" t="s">
        <v>641</v>
      </c>
      <c r="B264" s="67" t="s">
        <v>751</v>
      </c>
      <c r="C264" s="25" t="s">
        <v>76</v>
      </c>
      <c r="D264" s="28">
        <v>1</v>
      </c>
      <c r="E264" s="72">
        <v>1</v>
      </c>
      <c r="F264" s="179">
        <f t="shared" si="27"/>
        <v>1</v>
      </c>
      <c r="G264" s="25"/>
    </row>
    <row r="265" spans="1:7" ht="26" x14ac:dyDescent="0.2">
      <c r="A265" s="146" t="s">
        <v>642</v>
      </c>
      <c r="B265" s="67" t="s">
        <v>749</v>
      </c>
      <c r="C265" s="25" t="s">
        <v>76</v>
      </c>
      <c r="D265" s="28">
        <v>1</v>
      </c>
      <c r="E265" s="72">
        <v>1</v>
      </c>
      <c r="F265" s="179">
        <f t="shared" si="27"/>
        <v>1</v>
      </c>
      <c r="G265" s="25"/>
    </row>
    <row r="266" spans="1:7" ht="13" x14ac:dyDescent="0.2">
      <c r="A266" s="146" t="s">
        <v>643</v>
      </c>
      <c r="B266" s="67" t="s">
        <v>750</v>
      </c>
      <c r="C266" s="25" t="s">
        <v>76</v>
      </c>
      <c r="D266" s="28">
        <v>1</v>
      </c>
      <c r="E266" s="72">
        <v>1</v>
      </c>
      <c r="F266" s="179">
        <f t="shared" si="27"/>
        <v>1</v>
      </c>
      <c r="G266" s="25"/>
    </row>
    <row r="267" spans="1:7" ht="13" x14ac:dyDescent="0.2">
      <c r="A267" s="146" t="s">
        <v>644</v>
      </c>
      <c r="B267" s="67" t="s">
        <v>364</v>
      </c>
      <c r="C267" s="25" t="s">
        <v>76</v>
      </c>
      <c r="D267" s="28">
        <v>1</v>
      </c>
      <c r="E267" s="72">
        <v>1</v>
      </c>
      <c r="F267" s="179">
        <f t="shared" si="27"/>
        <v>1</v>
      </c>
      <c r="G267" s="25"/>
    </row>
    <row r="268" spans="1:7" ht="13" x14ac:dyDescent="0.2">
      <c r="A268" s="146" t="s">
        <v>645</v>
      </c>
      <c r="B268" s="67" t="s">
        <v>365</v>
      </c>
      <c r="C268" s="25" t="s">
        <v>76</v>
      </c>
      <c r="D268" s="28">
        <v>1</v>
      </c>
      <c r="E268" s="72">
        <v>1</v>
      </c>
      <c r="F268" s="179">
        <f t="shared" si="27"/>
        <v>1</v>
      </c>
      <c r="G268" s="25"/>
    </row>
    <row r="269" spans="1:7" ht="13" x14ac:dyDescent="0.2">
      <c r="A269" s="146" t="s">
        <v>646</v>
      </c>
      <c r="B269" s="67" t="s">
        <v>366</v>
      </c>
      <c r="C269" s="25" t="s">
        <v>76</v>
      </c>
      <c r="D269" s="28">
        <v>1</v>
      </c>
      <c r="E269" s="72">
        <v>1</v>
      </c>
      <c r="F269" s="179">
        <f t="shared" si="27"/>
        <v>1</v>
      </c>
      <c r="G269" s="25"/>
    </row>
    <row r="270" spans="1:7" ht="26" x14ac:dyDescent="0.2">
      <c r="A270" s="146" t="s">
        <v>647</v>
      </c>
      <c r="B270" s="67" t="s">
        <v>724</v>
      </c>
      <c r="C270" s="25" t="s">
        <v>76</v>
      </c>
      <c r="D270" s="28">
        <v>1</v>
      </c>
      <c r="E270" s="72">
        <v>1</v>
      </c>
      <c r="F270" s="179">
        <f t="shared" si="27"/>
        <v>1</v>
      </c>
      <c r="G270" s="25"/>
    </row>
    <row r="271" spans="1:7" ht="26" x14ac:dyDescent="0.2">
      <c r="A271" s="146" t="s">
        <v>670</v>
      </c>
      <c r="B271" s="67" t="s">
        <v>725</v>
      </c>
      <c r="C271" s="25" t="s">
        <v>76</v>
      </c>
      <c r="D271" s="28">
        <v>1</v>
      </c>
      <c r="E271" s="72">
        <v>1</v>
      </c>
      <c r="F271" s="179">
        <f t="shared" si="27"/>
        <v>1</v>
      </c>
      <c r="G271" s="25"/>
    </row>
    <row r="272" spans="1:7" ht="26" x14ac:dyDescent="0.2">
      <c r="A272" s="146" t="s">
        <v>801</v>
      </c>
      <c r="B272" s="67" t="s">
        <v>726</v>
      </c>
      <c r="C272" s="25" t="s">
        <v>76</v>
      </c>
      <c r="D272" s="28">
        <v>1</v>
      </c>
      <c r="E272" s="72">
        <v>1</v>
      </c>
      <c r="F272" s="179">
        <f t="shared" si="27"/>
        <v>1</v>
      </c>
      <c r="G272" s="25"/>
    </row>
    <row r="273" spans="1:7" ht="26" x14ac:dyDescent="0.2">
      <c r="A273" s="146" t="s">
        <v>802</v>
      </c>
      <c r="B273" s="67" t="s">
        <v>752</v>
      </c>
      <c r="C273" s="25" t="s">
        <v>76</v>
      </c>
      <c r="D273" s="28">
        <v>1</v>
      </c>
      <c r="E273" s="72">
        <v>1</v>
      </c>
      <c r="F273" s="179">
        <f t="shared" si="27"/>
        <v>1</v>
      </c>
      <c r="G273" s="25"/>
    </row>
    <row r="274" spans="1:7" ht="13" x14ac:dyDescent="0.3">
      <c r="A274" s="146" t="s">
        <v>808</v>
      </c>
      <c r="B274" s="158" t="s">
        <v>368</v>
      </c>
      <c r="C274" s="25" t="s">
        <v>76</v>
      </c>
      <c r="D274" s="28">
        <v>1</v>
      </c>
      <c r="E274" s="72">
        <v>1</v>
      </c>
      <c r="F274" s="179">
        <f t="shared" si="27"/>
        <v>1</v>
      </c>
      <c r="G274" s="25"/>
    </row>
    <row r="275" spans="1:7" ht="13" x14ac:dyDescent="0.3">
      <c r="A275" s="146" t="s">
        <v>933</v>
      </c>
      <c r="B275" s="158" t="s">
        <v>369</v>
      </c>
      <c r="C275" s="25" t="s">
        <v>76</v>
      </c>
      <c r="D275" s="28">
        <v>1</v>
      </c>
      <c r="E275" s="72">
        <v>1</v>
      </c>
      <c r="F275" s="179">
        <f t="shared" si="27"/>
        <v>1</v>
      </c>
      <c r="G275" s="25"/>
    </row>
    <row r="276" spans="1:7" ht="13" x14ac:dyDescent="0.3">
      <c r="A276" s="146" t="s">
        <v>934</v>
      </c>
      <c r="B276" s="158" t="s">
        <v>370</v>
      </c>
      <c r="C276" s="25" t="s">
        <v>76</v>
      </c>
      <c r="D276" s="28">
        <v>1</v>
      </c>
      <c r="E276" s="72">
        <v>1</v>
      </c>
      <c r="F276" s="179">
        <f t="shared" si="27"/>
        <v>1</v>
      </c>
      <c r="G276" s="25"/>
    </row>
    <row r="277" spans="1:7" ht="13" x14ac:dyDescent="0.3">
      <c r="A277" s="146" t="s">
        <v>935</v>
      </c>
      <c r="B277" s="158" t="s">
        <v>428</v>
      </c>
      <c r="C277" s="25" t="s">
        <v>76</v>
      </c>
      <c r="D277" s="28">
        <v>1</v>
      </c>
      <c r="E277" s="72">
        <v>1</v>
      </c>
      <c r="F277" s="179">
        <f t="shared" si="27"/>
        <v>1</v>
      </c>
      <c r="G277" s="25"/>
    </row>
    <row r="278" spans="1:7" ht="13" x14ac:dyDescent="0.2">
      <c r="A278" s="99" t="s">
        <v>46</v>
      </c>
      <c r="B278" s="78" t="s">
        <v>162</v>
      </c>
      <c r="C278" s="71"/>
      <c r="D278" s="71"/>
      <c r="E278" s="55"/>
      <c r="F278" s="173">
        <f>SUM(F279:F293)</f>
        <v>15</v>
      </c>
      <c r="G278" s="76"/>
    </row>
    <row r="279" spans="1:7" ht="26" x14ac:dyDescent="0.2">
      <c r="A279" s="97" t="s">
        <v>106</v>
      </c>
      <c r="B279" s="14" t="s">
        <v>372</v>
      </c>
      <c r="C279" s="25" t="s">
        <v>76</v>
      </c>
      <c r="D279" s="28">
        <v>1</v>
      </c>
      <c r="E279" s="72">
        <v>1</v>
      </c>
      <c r="F279" s="179">
        <f t="shared" ref="F279:F293" si="28">D279*E279</f>
        <v>1</v>
      </c>
      <c r="G279" s="17"/>
    </row>
    <row r="280" spans="1:7" ht="13" x14ac:dyDescent="0.2">
      <c r="A280" s="97" t="s">
        <v>74</v>
      </c>
      <c r="B280" s="14" t="s">
        <v>373</v>
      </c>
      <c r="C280" s="25" t="s">
        <v>76</v>
      </c>
      <c r="D280" s="28">
        <v>1</v>
      </c>
      <c r="E280" s="72">
        <v>1</v>
      </c>
      <c r="F280" s="179">
        <f t="shared" si="28"/>
        <v>1</v>
      </c>
      <c r="G280" s="17"/>
    </row>
    <row r="281" spans="1:7" ht="13" x14ac:dyDescent="0.2">
      <c r="A281" s="97" t="s">
        <v>295</v>
      </c>
      <c r="B281" s="14" t="s">
        <v>374</v>
      </c>
      <c r="C281" s="25" t="s">
        <v>76</v>
      </c>
      <c r="D281" s="28">
        <v>1</v>
      </c>
      <c r="E281" s="72">
        <v>1</v>
      </c>
      <c r="F281" s="179">
        <f t="shared" si="28"/>
        <v>1</v>
      </c>
      <c r="G281" s="17"/>
    </row>
    <row r="282" spans="1:7" ht="13" x14ac:dyDescent="0.2">
      <c r="A282" s="97" t="s">
        <v>296</v>
      </c>
      <c r="B282" s="14" t="s">
        <v>375</v>
      </c>
      <c r="C282" s="25" t="s">
        <v>76</v>
      </c>
      <c r="D282" s="28">
        <v>1</v>
      </c>
      <c r="E282" s="72">
        <v>1</v>
      </c>
      <c r="F282" s="179">
        <f t="shared" si="28"/>
        <v>1</v>
      </c>
      <c r="G282" s="17"/>
    </row>
    <row r="283" spans="1:7" ht="13" x14ac:dyDescent="0.2">
      <c r="A283" s="97" t="s">
        <v>297</v>
      </c>
      <c r="B283" s="14" t="s">
        <v>753</v>
      </c>
      <c r="C283" s="25" t="s">
        <v>76</v>
      </c>
      <c r="D283" s="28">
        <v>1</v>
      </c>
      <c r="E283" s="72">
        <v>1</v>
      </c>
      <c r="F283" s="179">
        <f t="shared" si="28"/>
        <v>1</v>
      </c>
      <c r="G283" s="17"/>
    </row>
    <row r="284" spans="1:7" ht="13" x14ac:dyDescent="0.2">
      <c r="A284" s="97" t="s">
        <v>298</v>
      </c>
      <c r="B284" s="14" t="s">
        <v>376</v>
      </c>
      <c r="C284" s="25" t="s">
        <v>76</v>
      </c>
      <c r="D284" s="28">
        <v>1</v>
      </c>
      <c r="E284" s="72">
        <v>1</v>
      </c>
      <c r="F284" s="179">
        <f t="shared" si="28"/>
        <v>1</v>
      </c>
      <c r="G284" s="17"/>
    </row>
    <row r="285" spans="1:7" ht="13" x14ac:dyDescent="0.2">
      <c r="A285" s="97" t="s">
        <v>299</v>
      </c>
      <c r="B285" s="14" t="s">
        <v>754</v>
      </c>
      <c r="C285" s="25" t="s">
        <v>76</v>
      </c>
      <c r="D285" s="28">
        <v>1</v>
      </c>
      <c r="E285" s="72">
        <v>1</v>
      </c>
      <c r="F285" s="179">
        <f t="shared" si="28"/>
        <v>1</v>
      </c>
      <c r="G285" s="17"/>
    </row>
    <row r="286" spans="1:7" ht="13" x14ac:dyDescent="0.2">
      <c r="A286" s="97" t="s">
        <v>653</v>
      </c>
      <c r="B286" s="14" t="s">
        <v>755</v>
      </c>
      <c r="C286" s="25" t="s">
        <v>76</v>
      </c>
      <c r="D286" s="28">
        <v>1</v>
      </c>
      <c r="E286" s="72">
        <v>1</v>
      </c>
      <c r="F286" s="179">
        <f t="shared" si="28"/>
        <v>1</v>
      </c>
      <c r="G286" s="17"/>
    </row>
    <row r="287" spans="1:7" ht="13" x14ac:dyDescent="0.2">
      <c r="A287" s="97" t="s">
        <v>659</v>
      </c>
      <c r="B287" s="14" t="s">
        <v>756</v>
      </c>
      <c r="C287" s="25" t="s">
        <v>76</v>
      </c>
      <c r="D287" s="28">
        <v>1</v>
      </c>
      <c r="E287" s="72">
        <v>1</v>
      </c>
      <c r="F287" s="179">
        <f t="shared" si="28"/>
        <v>1</v>
      </c>
      <c r="G287" s="17"/>
    </row>
    <row r="288" spans="1:7" ht="26" x14ac:dyDescent="0.2">
      <c r="A288" s="97" t="s">
        <v>660</v>
      </c>
      <c r="B288" s="14" t="s">
        <v>979</v>
      </c>
      <c r="C288" s="25" t="s">
        <v>76</v>
      </c>
      <c r="D288" s="28">
        <v>1</v>
      </c>
      <c r="E288" s="72">
        <v>1</v>
      </c>
      <c r="F288" s="179">
        <f t="shared" si="28"/>
        <v>1</v>
      </c>
      <c r="G288" s="17"/>
    </row>
    <row r="289" spans="1:7" s="3" customFormat="1" ht="26" x14ac:dyDescent="0.2">
      <c r="A289" s="97" t="s">
        <v>661</v>
      </c>
      <c r="B289" s="14" t="s">
        <v>378</v>
      </c>
      <c r="C289" s="25" t="s">
        <v>76</v>
      </c>
      <c r="D289" s="28">
        <v>1</v>
      </c>
      <c r="E289" s="72">
        <v>1</v>
      </c>
      <c r="F289" s="179">
        <f t="shared" si="28"/>
        <v>1</v>
      </c>
      <c r="G289" s="17"/>
    </row>
    <row r="290" spans="1:7" s="3" customFormat="1" ht="13" x14ac:dyDescent="0.2">
      <c r="A290" s="97" t="s">
        <v>662</v>
      </c>
      <c r="B290" s="14" t="s">
        <v>379</v>
      </c>
      <c r="C290" s="25" t="s">
        <v>76</v>
      </c>
      <c r="D290" s="28">
        <v>1</v>
      </c>
      <c r="E290" s="72">
        <v>1</v>
      </c>
      <c r="F290" s="179">
        <f t="shared" si="28"/>
        <v>1</v>
      </c>
      <c r="G290" s="17"/>
    </row>
    <row r="291" spans="1:7" s="3" customFormat="1" ht="26" x14ac:dyDescent="0.2">
      <c r="A291" s="97" t="s">
        <v>663</v>
      </c>
      <c r="B291" s="14" t="s">
        <v>757</v>
      </c>
      <c r="C291" s="25" t="s">
        <v>76</v>
      </c>
      <c r="D291" s="28">
        <v>1</v>
      </c>
      <c r="E291" s="72">
        <v>1</v>
      </c>
      <c r="F291" s="179">
        <f t="shared" si="28"/>
        <v>1</v>
      </c>
      <c r="G291" s="17"/>
    </row>
    <row r="292" spans="1:7" s="3" customFormat="1" ht="13" x14ac:dyDescent="0.2">
      <c r="A292" s="97" t="s">
        <v>936</v>
      </c>
      <c r="B292" s="14" t="s">
        <v>758</v>
      </c>
      <c r="C292" s="25" t="s">
        <v>76</v>
      </c>
      <c r="D292" s="28">
        <v>1</v>
      </c>
      <c r="E292" s="72">
        <v>1</v>
      </c>
      <c r="F292" s="179">
        <f t="shared" si="28"/>
        <v>1</v>
      </c>
      <c r="G292" s="17"/>
    </row>
    <row r="293" spans="1:7" ht="13" x14ac:dyDescent="0.2">
      <c r="A293" s="97" t="s">
        <v>937</v>
      </c>
      <c r="B293" s="14" t="s">
        <v>371</v>
      </c>
      <c r="C293" s="25" t="s">
        <v>76</v>
      </c>
      <c r="D293" s="28">
        <v>1</v>
      </c>
      <c r="E293" s="72">
        <v>1</v>
      </c>
      <c r="F293" s="179">
        <f t="shared" si="28"/>
        <v>1</v>
      </c>
      <c r="G293" s="17"/>
    </row>
    <row r="294" spans="1:7" ht="13" x14ac:dyDescent="0.2">
      <c r="A294" s="109" t="s">
        <v>174</v>
      </c>
      <c r="B294" s="145" t="s">
        <v>763</v>
      </c>
      <c r="C294" s="86"/>
      <c r="D294" s="86"/>
      <c r="E294" s="148"/>
      <c r="F294" s="174">
        <f>SUM(F295:F298)</f>
        <v>4</v>
      </c>
      <c r="G294" s="87"/>
    </row>
    <row r="295" spans="1:7" ht="26" x14ac:dyDescent="0.2">
      <c r="A295" s="97" t="s">
        <v>307</v>
      </c>
      <c r="B295" s="14" t="s">
        <v>814</v>
      </c>
      <c r="C295" s="25" t="s">
        <v>76</v>
      </c>
      <c r="D295" s="28">
        <v>1</v>
      </c>
      <c r="E295" s="72">
        <v>1</v>
      </c>
      <c r="F295" s="179">
        <f t="shared" ref="F295:F298" si="29">D295*E295</f>
        <v>1</v>
      </c>
      <c r="G295" s="17"/>
    </row>
    <row r="296" spans="1:7" ht="13" x14ac:dyDescent="0.2">
      <c r="A296" s="97" t="s">
        <v>308</v>
      </c>
      <c r="B296" s="14" t="s">
        <v>442</v>
      </c>
      <c r="C296" s="25" t="s">
        <v>76</v>
      </c>
      <c r="D296" s="28">
        <v>1</v>
      </c>
      <c r="E296" s="72">
        <v>1</v>
      </c>
      <c r="F296" s="179">
        <f t="shared" si="29"/>
        <v>1</v>
      </c>
      <c r="G296" s="17"/>
    </row>
    <row r="297" spans="1:7" ht="13" x14ac:dyDescent="0.2">
      <c r="A297" s="97" t="s">
        <v>309</v>
      </c>
      <c r="B297" s="14" t="s">
        <v>438</v>
      </c>
      <c r="C297" s="25" t="s">
        <v>76</v>
      </c>
      <c r="D297" s="28">
        <v>1</v>
      </c>
      <c r="E297" s="72">
        <v>1</v>
      </c>
      <c r="F297" s="179">
        <f t="shared" si="29"/>
        <v>1</v>
      </c>
      <c r="G297" s="17"/>
    </row>
    <row r="298" spans="1:7" ht="13" x14ac:dyDescent="0.2">
      <c r="A298" s="97" t="s">
        <v>310</v>
      </c>
      <c r="B298" s="14" t="s">
        <v>371</v>
      </c>
      <c r="C298" s="25" t="s">
        <v>76</v>
      </c>
      <c r="D298" s="28">
        <v>1</v>
      </c>
      <c r="E298" s="72">
        <v>1</v>
      </c>
      <c r="F298" s="179">
        <f t="shared" si="29"/>
        <v>1</v>
      </c>
      <c r="G298" s="17"/>
    </row>
    <row r="299" spans="1:7" ht="13" x14ac:dyDescent="0.2">
      <c r="A299" s="99" t="s">
        <v>47</v>
      </c>
      <c r="B299" s="24" t="s">
        <v>380</v>
      </c>
      <c r="C299" s="68"/>
      <c r="D299" s="68"/>
      <c r="E299" s="75"/>
      <c r="F299" s="173">
        <f>F300+F312+F323</f>
        <v>24</v>
      </c>
      <c r="G299" s="76"/>
    </row>
    <row r="300" spans="1:7" ht="26" x14ac:dyDescent="0.2">
      <c r="A300" s="96" t="s">
        <v>49</v>
      </c>
      <c r="B300" s="152" t="s">
        <v>761</v>
      </c>
      <c r="C300" s="68"/>
      <c r="D300" s="27"/>
      <c r="E300" s="75"/>
      <c r="F300" s="173">
        <f>SUM(F301:F311)</f>
        <v>11</v>
      </c>
      <c r="G300" s="76"/>
    </row>
    <row r="301" spans="1:7" ht="13" x14ac:dyDescent="0.2">
      <c r="A301" s="97" t="s">
        <v>52</v>
      </c>
      <c r="B301" s="14" t="s">
        <v>382</v>
      </c>
      <c r="C301" s="127" t="s">
        <v>76</v>
      </c>
      <c r="D301" s="28">
        <v>1</v>
      </c>
      <c r="E301" s="72">
        <v>1</v>
      </c>
      <c r="F301" s="179">
        <f t="shared" ref="F301:F311" si="30">D301*E301</f>
        <v>1</v>
      </c>
      <c r="G301" s="17"/>
    </row>
    <row r="302" spans="1:7" ht="26" x14ac:dyDescent="0.2">
      <c r="A302" s="97" t="s">
        <v>394</v>
      </c>
      <c r="B302" s="14" t="s">
        <v>760</v>
      </c>
      <c r="C302" s="127" t="s">
        <v>76</v>
      </c>
      <c r="D302" s="28">
        <v>1</v>
      </c>
      <c r="E302" s="72">
        <v>1</v>
      </c>
      <c r="F302" s="179">
        <f t="shared" si="30"/>
        <v>1</v>
      </c>
      <c r="G302" s="17"/>
    </row>
    <row r="303" spans="1:7" ht="13" x14ac:dyDescent="0.2">
      <c r="A303" s="97" t="s">
        <v>395</v>
      </c>
      <c r="B303" s="14" t="s">
        <v>383</v>
      </c>
      <c r="C303" s="127" t="s">
        <v>76</v>
      </c>
      <c r="D303" s="28">
        <v>1</v>
      </c>
      <c r="E303" s="72">
        <v>1</v>
      </c>
      <c r="F303" s="179">
        <f t="shared" si="30"/>
        <v>1</v>
      </c>
      <c r="G303" s="17"/>
    </row>
    <row r="304" spans="1:7" s="3" customFormat="1" ht="13" x14ac:dyDescent="0.2">
      <c r="A304" s="97" t="s">
        <v>396</v>
      </c>
      <c r="B304" s="14" t="s">
        <v>384</v>
      </c>
      <c r="C304" s="127" t="s">
        <v>76</v>
      </c>
      <c r="D304" s="28">
        <v>1</v>
      </c>
      <c r="E304" s="72">
        <v>1</v>
      </c>
      <c r="F304" s="179">
        <f t="shared" si="30"/>
        <v>1</v>
      </c>
      <c r="G304" s="17"/>
    </row>
    <row r="305" spans="1:7" ht="26" x14ac:dyDescent="0.2">
      <c r="A305" s="97" t="s">
        <v>397</v>
      </c>
      <c r="B305" s="14" t="s">
        <v>385</v>
      </c>
      <c r="C305" s="127" t="s">
        <v>76</v>
      </c>
      <c r="D305" s="28">
        <v>1</v>
      </c>
      <c r="E305" s="72">
        <v>1</v>
      </c>
      <c r="F305" s="179">
        <f t="shared" si="30"/>
        <v>1</v>
      </c>
      <c r="G305" s="17"/>
    </row>
    <row r="306" spans="1:7" ht="13" x14ac:dyDescent="0.2">
      <c r="A306" s="97" t="s">
        <v>398</v>
      </c>
      <c r="B306" s="14" t="s">
        <v>386</v>
      </c>
      <c r="C306" s="127" t="s">
        <v>76</v>
      </c>
      <c r="D306" s="28">
        <v>1</v>
      </c>
      <c r="E306" s="72">
        <v>1</v>
      </c>
      <c r="F306" s="179">
        <f t="shared" si="30"/>
        <v>1</v>
      </c>
      <c r="G306" s="17"/>
    </row>
    <row r="307" spans="1:7" ht="13" x14ac:dyDescent="0.2">
      <c r="A307" s="97" t="s">
        <v>399</v>
      </c>
      <c r="B307" s="14" t="s">
        <v>387</v>
      </c>
      <c r="C307" s="127" t="s">
        <v>76</v>
      </c>
      <c r="D307" s="28">
        <v>1</v>
      </c>
      <c r="E307" s="72">
        <v>1</v>
      </c>
      <c r="F307" s="179">
        <f t="shared" si="30"/>
        <v>1</v>
      </c>
      <c r="G307" s="17"/>
    </row>
    <row r="308" spans="1:7" s="3" customFormat="1" ht="26" x14ac:dyDescent="0.2">
      <c r="A308" s="97" t="s">
        <v>400</v>
      </c>
      <c r="B308" s="14" t="s">
        <v>388</v>
      </c>
      <c r="C308" s="127" t="s">
        <v>76</v>
      </c>
      <c r="D308" s="28">
        <v>1</v>
      </c>
      <c r="E308" s="72">
        <v>1</v>
      </c>
      <c r="F308" s="179">
        <f t="shared" si="30"/>
        <v>1</v>
      </c>
      <c r="G308" s="17"/>
    </row>
    <row r="309" spans="1:7" ht="24" customHeight="1" x14ac:dyDescent="0.2">
      <c r="A309" s="97" t="s">
        <v>401</v>
      </c>
      <c r="B309" s="14" t="s">
        <v>389</v>
      </c>
      <c r="C309" s="127" t="s">
        <v>76</v>
      </c>
      <c r="D309" s="28">
        <v>1</v>
      </c>
      <c r="E309" s="72">
        <v>1</v>
      </c>
      <c r="F309" s="179">
        <f t="shared" si="30"/>
        <v>1</v>
      </c>
      <c r="G309" s="17"/>
    </row>
    <row r="310" spans="1:7" ht="26" x14ac:dyDescent="0.2">
      <c r="A310" s="97" t="s">
        <v>402</v>
      </c>
      <c r="B310" s="14" t="s">
        <v>759</v>
      </c>
      <c r="C310" s="127" t="s">
        <v>76</v>
      </c>
      <c r="D310" s="28">
        <v>1</v>
      </c>
      <c r="E310" s="72">
        <v>1</v>
      </c>
      <c r="F310" s="179">
        <f t="shared" si="30"/>
        <v>1</v>
      </c>
      <c r="G310" s="17"/>
    </row>
    <row r="311" spans="1:7" s="3" customFormat="1" ht="13" x14ac:dyDescent="0.2">
      <c r="A311" s="97" t="s">
        <v>403</v>
      </c>
      <c r="B311" s="14" t="s">
        <v>371</v>
      </c>
      <c r="C311" s="127" t="s">
        <v>76</v>
      </c>
      <c r="D311" s="28">
        <v>1</v>
      </c>
      <c r="E311" s="72">
        <v>1</v>
      </c>
      <c r="F311" s="179">
        <f t="shared" si="30"/>
        <v>1</v>
      </c>
      <c r="G311" s="17"/>
    </row>
    <row r="312" spans="1:7" ht="13" x14ac:dyDescent="0.2">
      <c r="A312" s="96" t="s">
        <v>53</v>
      </c>
      <c r="B312" s="70" t="s">
        <v>390</v>
      </c>
      <c r="C312" s="128"/>
      <c r="D312" s="126"/>
      <c r="E312" s="123"/>
      <c r="F312" s="181">
        <f>SUM(F313:F322)</f>
        <v>10</v>
      </c>
      <c r="G312" s="124"/>
    </row>
    <row r="313" spans="1:7" s="3" customFormat="1" ht="26" x14ac:dyDescent="0.2">
      <c r="A313" s="97" t="s">
        <v>54</v>
      </c>
      <c r="B313" s="14" t="s">
        <v>391</v>
      </c>
      <c r="C313" s="127" t="s">
        <v>76</v>
      </c>
      <c r="D313" s="28">
        <v>1</v>
      </c>
      <c r="E313" s="72">
        <v>1</v>
      </c>
      <c r="F313" s="179">
        <f t="shared" ref="F313:F322" si="31">D313*E313</f>
        <v>1</v>
      </c>
      <c r="G313" s="134"/>
    </row>
    <row r="314" spans="1:7" ht="26" x14ac:dyDescent="0.2">
      <c r="A314" s="97" t="s">
        <v>71</v>
      </c>
      <c r="B314" s="14" t="s">
        <v>392</v>
      </c>
      <c r="C314" s="127" t="s">
        <v>76</v>
      </c>
      <c r="D314" s="28">
        <v>1</v>
      </c>
      <c r="E314" s="72">
        <v>1</v>
      </c>
      <c r="F314" s="179">
        <f t="shared" si="31"/>
        <v>1</v>
      </c>
      <c r="G314" s="134"/>
    </row>
    <row r="315" spans="1:7" ht="26" x14ac:dyDescent="0.2">
      <c r="A315" s="97" t="s">
        <v>72</v>
      </c>
      <c r="B315" s="14" t="s">
        <v>764</v>
      </c>
      <c r="C315" s="127" t="s">
        <v>76</v>
      </c>
      <c r="D315" s="28">
        <v>1</v>
      </c>
      <c r="E315" s="72">
        <v>1</v>
      </c>
      <c r="F315" s="179">
        <f t="shared" si="31"/>
        <v>1</v>
      </c>
      <c r="G315" s="134"/>
    </row>
    <row r="316" spans="1:7" ht="26" x14ac:dyDescent="0.2">
      <c r="A316" s="97" t="s">
        <v>75</v>
      </c>
      <c r="B316" s="14" t="s">
        <v>765</v>
      </c>
      <c r="C316" s="127" t="s">
        <v>76</v>
      </c>
      <c r="D316" s="28">
        <v>1</v>
      </c>
      <c r="E316" s="72">
        <v>1</v>
      </c>
      <c r="F316" s="179">
        <f t="shared" si="31"/>
        <v>1</v>
      </c>
      <c r="G316" s="134"/>
    </row>
    <row r="317" spans="1:7" ht="26" x14ac:dyDescent="0.2">
      <c r="A317" s="97" t="s">
        <v>417</v>
      </c>
      <c r="B317" s="14" t="s">
        <v>766</v>
      </c>
      <c r="C317" s="127" t="s">
        <v>76</v>
      </c>
      <c r="D317" s="28">
        <v>1</v>
      </c>
      <c r="E317" s="72">
        <v>1</v>
      </c>
      <c r="F317" s="179">
        <f t="shared" si="31"/>
        <v>1</v>
      </c>
      <c r="G317" s="134"/>
    </row>
    <row r="318" spans="1:7" ht="26" x14ac:dyDescent="0.2">
      <c r="A318" s="97" t="s">
        <v>418</v>
      </c>
      <c r="B318" s="14" t="s">
        <v>767</v>
      </c>
      <c r="C318" s="127" t="s">
        <v>76</v>
      </c>
      <c r="D318" s="28">
        <v>1</v>
      </c>
      <c r="E318" s="72">
        <v>1</v>
      </c>
      <c r="F318" s="179">
        <f t="shared" si="31"/>
        <v>1</v>
      </c>
      <c r="G318" s="134"/>
    </row>
    <row r="319" spans="1:7" ht="26" x14ac:dyDescent="0.2">
      <c r="A319" s="97" t="s">
        <v>419</v>
      </c>
      <c r="B319" s="14" t="s">
        <v>393</v>
      </c>
      <c r="C319" s="127" t="s">
        <v>76</v>
      </c>
      <c r="D319" s="28">
        <v>1</v>
      </c>
      <c r="E319" s="72">
        <v>1</v>
      </c>
      <c r="F319" s="179">
        <f t="shared" si="31"/>
        <v>1</v>
      </c>
      <c r="G319" s="134"/>
    </row>
    <row r="320" spans="1:7" s="3" customFormat="1" ht="13" x14ac:dyDescent="0.2">
      <c r="A320" s="97" t="s">
        <v>420</v>
      </c>
      <c r="B320" s="14" t="s">
        <v>474</v>
      </c>
      <c r="C320" s="127" t="s">
        <v>76</v>
      </c>
      <c r="D320" s="28">
        <v>1</v>
      </c>
      <c r="E320" s="72">
        <v>1</v>
      </c>
      <c r="F320" s="179">
        <f t="shared" si="31"/>
        <v>1</v>
      </c>
      <c r="G320" s="134"/>
    </row>
    <row r="321" spans="1:7" ht="42" customHeight="1" x14ac:dyDescent="0.2">
      <c r="A321" s="97" t="s">
        <v>421</v>
      </c>
      <c r="B321" s="14" t="s">
        <v>768</v>
      </c>
      <c r="C321" s="127" t="s">
        <v>76</v>
      </c>
      <c r="D321" s="28">
        <v>1</v>
      </c>
      <c r="E321" s="72">
        <v>1</v>
      </c>
      <c r="F321" s="179">
        <f t="shared" si="31"/>
        <v>1</v>
      </c>
      <c r="G321" s="134"/>
    </row>
    <row r="322" spans="1:7" ht="13" x14ac:dyDescent="0.2">
      <c r="A322" s="97" t="s">
        <v>422</v>
      </c>
      <c r="B322" s="14" t="s">
        <v>476</v>
      </c>
      <c r="C322" s="127" t="s">
        <v>76</v>
      </c>
      <c r="D322" s="28">
        <v>1</v>
      </c>
      <c r="E322" s="72">
        <v>1</v>
      </c>
      <c r="F322" s="179">
        <f t="shared" si="31"/>
        <v>1</v>
      </c>
      <c r="G322" s="134"/>
    </row>
    <row r="323" spans="1:7" s="133" customFormat="1" ht="13" x14ac:dyDescent="0.2">
      <c r="A323" s="199" t="s">
        <v>163</v>
      </c>
      <c r="B323" s="203" t="s">
        <v>599</v>
      </c>
      <c r="C323" s="129"/>
      <c r="D323" s="130"/>
      <c r="E323" s="131"/>
      <c r="F323" s="88">
        <f>SUM(F324:F326)</f>
        <v>3</v>
      </c>
      <c r="G323" s="132"/>
    </row>
    <row r="324" spans="1:7" s="133" customFormat="1" ht="26" x14ac:dyDescent="0.2">
      <c r="A324" s="97" t="s">
        <v>437</v>
      </c>
      <c r="B324" s="14" t="s">
        <v>944</v>
      </c>
      <c r="C324" s="28" t="s">
        <v>76</v>
      </c>
      <c r="D324" s="25">
        <v>1</v>
      </c>
      <c r="E324" s="72">
        <v>1</v>
      </c>
      <c r="F324" s="121">
        <f>D324*E324</f>
        <v>1</v>
      </c>
      <c r="G324" s="41"/>
    </row>
    <row r="325" spans="1:7" s="133" customFormat="1" ht="13" x14ac:dyDescent="0.2">
      <c r="A325" s="97" t="s">
        <v>439</v>
      </c>
      <c r="B325" s="14" t="s">
        <v>371</v>
      </c>
      <c r="C325" s="28" t="s">
        <v>76</v>
      </c>
      <c r="D325" s="25">
        <v>1</v>
      </c>
      <c r="E325" s="72">
        <v>1</v>
      </c>
      <c r="F325" s="121">
        <f t="shared" ref="F325:F326" si="32">D325*E325</f>
        <v>1</v>
      </c>
      <c r="G325" s="41"/>
    </row>
    <row r="326" spans="1:7" s="133" customFormat="1" ht="39" x14ac:dyDescent="0.2">
      <c r="A326" s="97" t="s">
        <v>440</v>
      </c>
      <c r="B326" s="41" t="s">
        <v>762</v>
      </c>
      <c r="C326" s="25" t="s">
        <v>76</v>
      </c>
      <c r="D326" s="28">
        <v>1</v>
      </c>
      <c r="E326" s="72">
        <v>1</v>
      </c>
      <c r="F326" s="121">
        <f t="shared" si="32"/>
        <v>1</v>
      </c>
      <c r="G326" s="125"/>
    </row>
    <row r="327" spans="1:7" ht="14" x14ac:dyDescent="0.2">
      <c r="A327" s="101"/>
      <c r="B327" s="18" t="s">
        <v>24</v>
      </c>
      <c r="C327" s="84"/>
      <c r="D327" s="26"/>
      <c r="E327" s="37"/>
      <c r="F327" s="37">
        <f>F14+F16+F23+F40+F69+F98+F131+F141+F187+F252+F299</f>
        <v>266</v>
      </c>
      <c r="G327" s="18"/>
    </row>
    <row r="328" spans="1:7" ht="12.75" customHeight="1" x14ac:dyDescent="0.2">
      <c r="A328" s="102"/>
      <c r="B328" s="7"/>
      <c r="C328" s="80"/>
      <c r="D328" s="50"/>
      <c r="E328" s="51"/>
      <c r="F328" s="51"/>
      <c r="G328" s="60"/>
    </row>
    <row r="329" spans="1:7" ht="13" x14ac:dyDescent="0.2">
      <c r="A329" s="103"/>
      <c r="B329" s="4"/>
      <c r="C329" s="79"/>
      <c r="D329" s="34"/>
      <c r="E329" s="61"/>
      <c r="F329" s="61"/>
      <c r="G329" s="62"/>
    </row>
    <row r="330" spans="1:7" ht="13" x14ac:dyDescent="0.2">
      <c r="A330" s="103"/>
      <c r="B330" s="4"/>
      <c r="C330" s="79"/>
      <c r="D330" s="34"/>
      <c r="E330" s="61"/>
      <c r="F330" s="61"/>
      <c r="G330" s="63"/>
    </row>
    <row r="331" spans="1:7" ht="13" x14ac:dyDescent="0.2">
      <c r="A331" s="103"/>
      <c r="B331" s="4"/>
      <c r="C331" s="79"/>
      <c r="D331" s="34"/>
      <c r="E331" s="61"/>
      <c r="F331" s="61"/>
      <c r="G331" s="62"/>
    </row>
    <row r="332" spans="1:7" ht="13" x14ac:dyDescent="0.2">
      <c r="A332" s="211" t="s">
        <v>1</v>
      </c>
      <c r="B332" s="211"/>
      <c r="C332" s="79"/>
      <c r="D332" s="34"/>
      <c r="E332" s="61"/>
      <c r="F332" s="61"/>
      <c r="G332" s="62" t="s">
        <v>17</v>
      </c>
    </row>
    <row r="333" spans="1:7" ht="13" x14ac:dyDescent="0.2">
      <c r="A333" s="211" t="s">
        <v>0</v>
      </c>
      <c r="B333" s="211"/>
      <c r="C333" s="79"/>
      <c r="D333" s="34"/>
      <c r="E333" s="61"/>
      <c r="F333" s="61"/>
      <c r="G333" s="64" t="s">
        <v>18</v>
      </c>
    </row>
    <row r="334" spans="1:7" ht="13" x14ac:dyDescent="0.2">
      <c r="A334" s="104"/>
      <c r="B334" s="13"/>
      <c r="C334" s="79"/>
      <c r="D334" s="34"/>
      <c r="E334" s="61"/>
      <c r="F334" s="61"/>
      <c r="G334" s="62"/>
    </row>
    <row r="335" spans="1:7" ht="13" x14ac:dyDescent="0.2">
      <c r="A335" s="209" t="s">
        <v>2</v>
      </c>
      <c r="B335" s="209"/>
      <c r="C335" s="79"/>
      <c r="D335" s="34"/>
      <c r="E335" s="61"/>
      <c r="F335" s="61"/>
      <c r="G335" s="62"/>
    </row>
    <row r="336" spans="1:7" ht="13" x14ac:dyDescent="0.2">
      <c r="A336" s="104"/>
      <c r="B336" s="13"/>
      <c r="C336" s="79"/>
      <c r="D336" s="34"/>
      <c r="E336" s="61"/>
      <c r="F336" s="61"/>
      <c r="G336" s="62"/>
    </row>
  </sheetData>
  <mergeCells count="6">
    <mergeCell ref="A335:B335"/>
    <mergeCell ref="B4:G4"/>
    <mergeCell ref="B5:G5"/>
    <mergeCell ref="B6:G6"/>
    <mergeCell ref="A332:B332"/>
    <mergeCell ref="A333:B333"/>
  </mergeCells>
  <phoneticPr fontId="1" type="noConversion"/>
  <pageMargins left="0.74803149606299213" right="0.35433070866141736" top="0.78740157480314965" bottom="0.39370078740157483" header="0.31496062992125984" footer="0.19685039370078741"/>
  <pageSetup paperSize="8" scale="74" fitToHeight="0" orientation="portrait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="110" zoomScaleNormal="110" zoomScaleSheetLayoutView="125" zoomScalePageLayoutView="125" workbookViewId="0">
      <selection activeCell="C24" sqref="C24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18.75" customHeight="1" x14ac:dyDescent="0.25">
      <c r="A5" s="94" t="s">
        <v>3</v>
      </c>
      <c r="B5" s="207" t="s">
        <v>947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79"/>
      <c r="D7" s="46"/>
      <c r="E7" s="47"/>
      <c r="F7" s="47"/>
      <c r="G7" s="45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772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770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738</v>
      </c>
      <c r="G13" s="54" t="s">
        <v>85</v>
      </c>
    </row>
    <row r="14" spans="1:7" ht="13" x14ac:dyDescent="0.2">
      <c r="A14" s="96" t="s">
        <v>206</v>
      </c>
      <c r="B14" s="135" t="s">
        <v>238</v>
      </c>
      <c r="C14" s="136"/>
      <c r="D14" s="126"/>
      <c r="E14" s="123"/>
      <c r="F14" s="123">
        <f>SUM(F15:F21)</f>
        <v>7</v>
      </c>
      <c r="G14" s="23"/>
    </row>
    <row r="15" spans="1:7" ht="13" x14ac:dyDescent="0.2">
      <c r="A15" s="97" t="s">
        <v>6</v>
      </c>
      <c r="B15" s="14"/>
      <c r="C15" s="137"/>
      <c r="D15" s="120">
        <v>1</v>
      </c>
      <c r="E15" s="121">
        <v>1</v>
      </c>
      <c r="F15" s="121">
        <f t="shared" ref="F15:F21" si="0">D15*E15</f>
        <v>1</v>
      </c>
      <c r="G15" s="16"/>
    </row>
    <row r="16" spans="1:7" ht="13" x14ac:dyDescent="0.2">
      <c r="A16" s="97" t="s">
        <v>15</v>
      </c>
      <c r="B16" s="14"/>
      <c r="C16" s="137"/>
      <c r="D16" s="120">
        <v>1</v>
      </c>
      <c r="E16" s="121">
        <v>1</v>
      </c>
      <c r="F16" s="121">
        <f t="shared" si="0"/>
        <v>1</v>
      </c>
      <c r="G16" s="16"/>
    </row>
    <row r="17" spans="1:7" ht="13" x14ac:dyDescent="0.2">
      <c r="A17" s="97" t="s">
        <v>207</v>
      </c>
      <c r="B17" s="14"/>
      <c r="C17" s="137"/>
      <c r="D17" s="120">
        <v>1</v>
      </c>
      <c r="E17" s="121">
        <v>1</v>
      </c>
      <c r="F17" s="121">
        <f t="shared" si="0"/>
        <v>1</v>
      </c>
      <c r="G17" s="16"/>
    </row>
    <row r="18" spans="1:7" ht="13" x14ac:dyDescent="0.2">
      <c r="A18" s="97" t="s">
        <v>208</v>
      </c>
      <c r="B18" s="14"/>
      <c r="C18" s="138"/>
      <c r="D18" s="120">
        <v>1</v>
      </c>
      <c r="E18" s="121">
        <v>1</v>
      </c>
      <c r="F18" s="121">
        <f t="shared" si="0"/>
        <v>1</v>
      </c>
      <c r="G18" s="16"/>
    </row>
    <row r="19" spans="1:7" ht="13" x14ac:dyDescent="0.2">
      <c r="A19" s="97" t="s">
        <v>239</v>
      </c>
      <c r="B19" s="14"/>
      <c r="C19" s="137"/>
      <c r="D19" s="120">
        <v>1</v>
      </c>
      <c r="E19" s="121">
        <v>1</v>
      </c>
      <c r="F19" s="121">
        <f t="shared" si="0"/>
        <v>1</v>
      </c>
      <c r="G19" s="16"/>
    </row>
    <row r="20" spans="1:7" ht="13" x14ac:dyDescent="0.2">
      <c r="A20" s="97" t="s">
        <v>240</v>
      </c>
      <c r="B20" s="14"/>
      <c r="C20" s="137"/>
      <c r="D20" s="120">
        <v>1</v>
      </c>
      <c r="E20" s="121">
        <v>1</v>
      </c>
      <c r="F20" s="121">
        <f t="shared" si="0"/>
        <v>1</v>
      </c>
      <c r="G20" s="16"/>
    </row>
    <row r="21" spans="1:7" ht="13" x14ac:dyDescent="0.2">
      <c r="A21" s="97" t="s">
        <v>241</v>
      </c>
      <c r="B21" s="14"/>
      <c r="C21" s="137"/>
      <c r="D21" s="120">
        <v>1</v>
      </c>
      <c r="E21" s="121">
        <v>1</v>
      </c>
      <c r="F21" s="121">
        <f t="shared" si="0"/>
        <v>1</v>
      </c>
      <c r="G21" s="16"/>
    </row>
    <row r="22" spans="1:7" ht="14" x14ac:dyDescent="0.2">
      <c r="A22" s="101"/>
      <c r="B22" s="18" t="s">
        <v>24</v>
      </c>
      <c r="C22" s="84"/>
      <c r="D22" s="26"/>
      <c r="E22" s="37"/>
      <c r="F22" s="37">
        <f>F14</f>
        <v>7</v>
      </c>
      <c r="G22" s="18"/>
    </row>
    <row r="23" spans="1:7" ht="12.75" customHeight="1" x14ac:dyDescent="0.2">
      <c r="A23" s="102"/>
      <c r="B23" s="7"/>
      <c r="C23" s="80"/>
      <c r="D23" s="50"/>
      <c r="E23" s="51"/>
      <c r="F23" s="51"/>
      <c r="G23" s="60"/>
    </row>
    <row r="24" spans="1:7" ht="13" x14ac:dyDescent="0.2">
      <c r="A24" s="103"/>
      <c r="B24" s="4"/>
      <c r="C24" s="79"/>
      <c r="D24" s="34"/>
      <c r="E24" s="61"/>
      <c r="F24" s="61"/>
      <c r="G24" s="62"/>
    </row>
    <row r="25" spans="1:7" ht="13" x14ac:dyDescent="0.2">
      <c r="A25" s="103"/>
      <c r="B25" s="4"/>
      <c r="C25" s="79"/>
      <c r="D25" s="34"/>
      <c r="E25" s="61"/>
      <c r="F25" s="61"/>
      <c r="G25" s="63"/>
    </row>
    <row r="26" spans="1:7" ht="13" x14ac:dyDescent="0.2">
      <c r="A26" s="103"/>
      <c r="B26" s="4"/>
      <c r="C26" s="79"/>
      <c r="D26" s="34"/>
      <c r="E26" s="61"/>
      <c r="F26" s="61"/>
      <c r="G26" s="62"/>
    </row>
    <row r="27" spans="1:7" ht="13" x14ac:dyDescent="0.2">
      <c r="A27" s="211" t="s">
        <v>1</v>
      </c>
      <c r="B27" s="211"/>
      <c r="C27" s="79"/>
      <c r="D27" s="34"/>
      <c r="E27" s="61"/>
      <c r="F27" s="61"/>
      <c r="G27" s="62" t="s">
        <v>17</v>
      </c>
    </row>
    <row r="28" spans="1:7" ht="13" x14ac:dyDescent="0.2">
      <c r="A28" s="211" t="s">
        <v>0</v>
      </c>
      <c r="B28" s="211"/>
      <c r="C28" s="79"/>
      <c r="D28" s="34"/>
      <c r="E28" s="61"/>
      <c r="F28" s="61"/>
      <c r="G28" s="64" t="s">
        <v>18</v>
      </c>
    </row>
    <row r="29" spans="1:7" ht="13" x14ac:dyDescent="0.2">
      <c r="A29" s="104"/>
      <c r="B29" s="13"/>
      <c r="C29" s="79"/>
      <c r="D29" s="34"/>
      <c r="E29" s="61"/>
      <c r="F29" s="61"/>
      <c r="G29" s="62"/>
    </row>
    <row r="30" spans="1:7" ht="13" x14ac:dyDescent="0.2">
      <c r="A30" s="209" t="s">
        <v>2</v>
      </c>
      <c r="B30" s="209"/>
      <c r="C30" s="79"/>
      <c r="D30" s="34"/>
      <c r="E30" s="61"/>
      <c r="F30" s="61"/>
      <c r="G30" s="62"/>
    </row>
    <row r="31" spans="1:7" ht="13" x14ac:dyDescent="0.2">
      <c r="A31" s="104"/>
      <c r="B31" s="13"/>
      <c r="C31" s="79"/>
      <c r="D31" s="34"/>
      <c r="E31" s="61"/>
      <c r="F31" s="61"/>
      <c r="G31" s="62"/>
    </row>
  </sheetData>
  <mergeCells count="6">
    <mergeCell ref="A30:B30"/>
    <mergeCell ref="B4:G4"/>
    <mergeCell ref="B5:G5"/>
    <mergeCell ref="B6:G6"/>
    <mergeCell ref="A27:B27"/>
    <mergeCell ref="A28:B28"/>
  </mergeCells>
  <pageMargins left="0.74803149606299213" right="0.35433070866141736" top="0.78740157480314965" bottom="0.39370078740157483" header="0.31496062992125984" footer="0.19685039370078741"/>
  <pageSetup paperSize="8" fitToHeight="0" orientation="landscape" r:id="rId1"/>
  <headerFoot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3"/>
  <sheetViews>
    <sheetView topLeftCell="A137" zoomScale="120" zoomScaleNormal="120" zoomScaleSheetLayoutView="125" zoomScalePageLayoutView="125" workbookViewId="0">
      <selection activeCell="A154" sqref="A154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4" width="15.7265625" style="35" customWidth="1"/>
    <col min="5" max="5" width="15.7265625" style="65" customWidth="1"/>
    <col min="6" max="6" width="15.7265625" style="184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31"/>
      <c r="D1" s="31"/>
      <c r="E1" s="44"/>
      <c r="F1" s="175"/>
      <c r="G1" s="45"/>
    </row>
    <row r="2" spans="1:7" s="10" customFormat="1" ht="15" customHeight="1" x14ac:dyDescent="0.25">
      <c r="A2" s="93" t="s">
        <v>5</v>
      </c>
      <c r="B2" s="9"/>
      <c r="C2" s="31"/>
      <c r="D2" s="31"/>
      <c r="E2" s="44"/>
      <c r="F2" s="175"/>
      <c r="G2" s="45"/>
    </row>
    <row r="3" spans="1:7" s="10" customFormat="1" ht="18.75" customHeight="1" x14ac:dyDescent="0.25">
      <c r="A3" s="93" t="s">
        <v>19</v>
      </c>
      <c r="B3" s="11"/>
      <c r="C3" s="31"/>
      <c r="D3" s="31"/>
      <c r="E3" s="44"/>
      <c r="F3" s="175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18" customHeight="1" x14ac:dyDescent="0.25">
      <c r="A5" s="94" t="s">
        <v>3</v>
      </c>
      <c r="B5" s="207" t="s">
        <v>947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31"/>
      <c r="D7" s="46"/>
      <c r="E7" s="47"/>
      <c r="F7" s="176"/>
      <c r="G7" s="45"/>
    </row>
    <row r="8" spans="1:7" s="10" customFormat="1" ht="15" customHeight="1" x14ac:dyDescent="0.25">
      <c r="A8" s="93"/>
      <c r="B8" s="12"/>
      <c r="C8" s="31"/>
      <c r="D8" s="46"/>
      <c r="E8" s="47"/>
      <c r="F8" s="176"/>
      <c r="G8" s="45"/>
    </row>
    <row r="9" spans="1:7" s="10" customFormat="1" ht="15" customHeight="1" x14ac:dyDescent="0.25">
      <c r="A9" s="93"/>
      <c r="B9" s="12"/>
      <c r="C9" s="31"/>
      <c r="D9" s="46"/>
      <c r="E9" s="47"/>
      <c r="F9" s="176"/>
      <c r="G9" s="45"/>
    </row>
    <row r="10" spans="1:7" s="10" customFormat="1" ht="36" x14ac:dyDescent="0.25">
      <c r="A10" s="93"/>
      <c r="B10" s="160" t="s">
        <v>775</v>
      </c>
      <c r="C10" s="32"/>
      <c r="D10" s="48"/>
      <c r="E10" s="49"/>
      <c r="F10" s="177"/>
      <c r="G10" s="45"/>
    </row>
    <row r="11" spans="1:7" s="10" customFormat="1" ht="18" x14ac:dyDescent="0.25">
      <c r="A11" s="93"/>
      <c r="B11" s="160" t="s">
        <v>773</v>
      </c>
      <c r="C11" s="32"/>
      <c r="D11" s="48"/>
      <c r="E11" s="49"/>
      <c r="F11" s="177"/>
      <c r="G11" s="45"/>
    </row>
    <row r="12" spans="1:7" ht="18" customHeight="1" x14ac:dyDescent="0.2">
      <c r="A12" s="5"/>
      <c r="B12" s="6"/>
      <c r="C12" s="33"/>
      <c r="D12" s="50"/>
      <c r="E12" s="51"/>
      <c r="F12" s="178"/>
      <c r="G12" s="52"/>
    </row>
    <row r="13" spans="1:7" ht="31" x14ac:dyDescent="0.2">
      <c r="A13" s="15" t="s">
        <v>14</v>
      </c>
      <c r="B13" s="15" t="s">
        <v>86</v>
      </c>
      <c r="C13" s="53" t="s">
        <v>69</v>
      </c>
      <c r="D13" s="39" t="s">
        <v>77</v>
      </c>
      <c r="E13" s="40" t="s">
        <v>70</v>
      </c>
      <c r="F13" s="40" t="s">
        <v>737</v>
      </c>
      <c r="G13" s="54" t="s">
        <v>85</v>
      </c>
    </row>
    <row r="14" spans="1:7" ht="13" x14ac:dyDescent="0.2">
      <c r="A14" s="90">
        <v>1</v>
      </c>
      <c r="B14" s="23" t="s">
        <v>26</v>
      </c>
      <c r="C14" s="91"/>
      <c r="D14" s="43"/>
      <c r="E14" s="55"/>
      <c r="F14" s="173">
        <f>F15</f>
        <v>1</v>
      </c>
      <c r="G14" s="92"/>
    </row>
    <row r="15" spans="1:7" ht="13" x14ac:dyDescent="0.2">
      <c r="A15" s="97" t="s">
        <v>6</v>
      </c>
      <c r="B15" s="106" t="s">
        <v>242</v>
      </c>
      <c r="C15" s="107" t="s">
        <v>76</v>
      </c>
      <c r="D15" s="28">
        <v>1</v>
      </c>
      <c r="E15" s="72">
        <v>1</v>
      </c>
      <c r="F15" s="179">
        <f>D15*E15</f>
        <v>1</v>
      </c>
      <c r="G15" s="54"/>
    </row>
    <row r="16" spans="1:7" ht="13" x14ac:dyDescent="0.2">
      <c r="A16" s="96" t="s">
        <v>235</v>
      </c>
      <c r="B16" s="23" t="s">
        <v>27</v>
      </c>
      <c r="C16" s="27"/>
      <c r="D16" s="43"/>
      <c r="E16" s="55"/>
      <c r="F16" s="173">
        <f>SUM(F17:F22)</f>
        <v>6</v>
      </c>
      <c r="G16" s="38"/>
    </row>
    <row r="17" spans="1:7" s="2" customFormat="1" ht="15" x14ac:dyDescent="0.35">
      <c r="A17" s="97" t="s">
        <v>236</v>
      </c>
      <c r="B17" s="19" t="s">
        <v>90</v>
      </c>
      <c r="C17" s="28" t="s">
        <v>94</v>
      </c>
      <c r="D17" s="28">
        <v>1</v>
      </c>
      <c r="E17" s="72">
        <v>1</v>
      </c>
      <c r="F17" s="179">
        <f t="shared" ref="F17:F22" si="0">D17*E17</f>
        <v>1</v>
      </c>
      <c r="G17" s="57"/>
    </row>
    <row r="18" spans="1:7" s="2" customFormat="1" ht="15" x14ac:dyDescent="0.35">
      <c r="A18" s="97" t="s">
        <v>315</v>
      </c>
      <c r="B18" s="19" t="s">
        <v>204</v>
      </c>
      <c r="C18" s="28" t="s">
        <v>94</v>
      </c>
      <c r="D18" s="28">
        <v>1</v>
      </c>
      <c r="E18" s="72">
        <v>1</v>
      </c>
      <c r="F18" s="179">
        <f>D18*E18</f>
        <v>1</v>
      </c>
      <c r="G18" s="57"/>
    </row>
    <row r="19" spans="1:7" s="2" customFormat="1" ht="15" x14ac:dyDescent="0.35">
      <c r="A19" s="97" t="s">
        <v>316</v>
      </c>
      <c r="B19" s="19" t="s">
        <v>91</v>
      </c>
      <c r="C19" s="28" t="s">
        <v>94</v>
      </c>
      <c r="D19" s="28">
        <v>1</v>
      </c>
      <c r="E19" s="72">
        <v>1</v>
      </c>
      <c r="F19" s="179">
        <f t="shared" si="0"/>
        <v>1</v>
      </c>
      <c r="G19" s="57"/>
    </row>
    <row r="20" spans="1:7" s="2" customFormat="1" ht="15" x14ac:dyDescent="0.35">
      <c r="A20" s="97" t="s">
        <v>317</v>
      </c>
      <c r="B20" s="19" t="s">
        <v>205</v>
      </c>
      <c r="C20" s="28" t="s">
        <v>94</v>
      </c>
      <c r="D20" s="28">
        <v>1</v>
      </c>
      <c r="E20" s="72">
        <v>1</v>
      </c>
      <c r="F20" s="179">
        <f t="shared" si="0"/>
        <v>1</v>
      </c>
      <c r="G20" s="57"/>
    </row>
    <row r="21" spans="1:7" s="2" customFormat="1" ht="15" x14ac:dyDescent="0.35">
      <c r="A21" s="97" t="s">
        <v>318</v>
      </c>
      <c r="B21" s="19" t="s">
        <v>314</v>
      </c>
      <c r="C21" s="28" t="s">
        <v>94</v>
      </c>
      <c r="D21" s="28">
        <v>1</v>
      </c>
      <c r="E21" s="72">
        <v>1</v>
      </c>
      <c r="F21" s="179">
        <f t="shared" si="0"/>
        <v>1</v>
      </c>
      <c r="G21" s="57"/>
    </row>
    <row r="22" spans="1:7" s="2" customFormat="1" ht="15" x14ac:dyDescent="0.35">
      <c r="A22" s="97" t="s">
        <v>319</v>
      </c>
      <c r="B22" s="19" t="s">
        <v>92</v>
      </c>
      <c r="C22" s="28" t="s">
        <v>94</v>
      </c>
      <c r="D22" s="28">
        <v>1</v>
      </c>
      <c r="E22" s="72">
        <v>1</v>
      </c>
      <c r="F22" s="179">
        <f t="shared" si="0"/>
        <v>1</v>
      </c>
      <c r="G22" s="57"/>
    </row>
    <row r="23" spans="1:7" ht="13" x14ac:dyDescent="0.2">
      <c r="A23" s="96" t="s">
        <v>107</v>
      </c>
      <c r="B23" s="23" t="s">
        <v>38</v>
      </c>
      <c r="C23" s="27"/>
      <c r="D23" s="43"/>
      <c r="E23" s="55"/>
      <c r="F23" s="173">
        <f>F24</f>
        <v>16</v>
      </c>
      <c r="G23" s="38"/>
    </row>
    <row r="24" spans="1:7" ht="13" x14ac:dyDescent="0.2">
      <c r="A24" s="96" t="s">
        <v>87</v>
      </c>
      <c r="B24" s="70" t="s">
        <v>225</v>
      </c>
      <c r="C24" s="27"/>
      <c r="D24" s="43"/>
      <c r="E24" s="55"/>
      <c r="F24" s="173">
        <f>F25+F32+F36</f>
        <v>16</v>
      </c>
      <c r="G24" s="38"/>
    </row>
    <row r="25" spans="1:7" s="22" customFormat="1" ht="13" x14ac:dyDescent="0.2">
      <c r="A25" s="96" t="s">
        <v>108</v>
      </c>
      <c r="B25" s="149" t="s">
        <v>477</v>
      </c>
      <c r="C25" s="27"/>
      <c r="D25" s="43"/>
      <c r="E25" s="55"/>
      <c r="F25" s="173">
        <f>SUM(F26:F31)</f>
        <v>6</v>
      </c>
      <c r="G25" s="38"/>
    </row>
    <row r="26" spans="1:7" ht="15" x14ac:dyDescent="0.2">
      <c r="A26" s="97" t="s">
        <v>320</v>
      </c>
      <c r="B26" s="16" t="s">
        <v>96</v>
      </c>
      <c r="C26" s="28" t="s">
        <v>79</v>
      </c>
      <c r="D26" s="28">
        <v>1</v>
      </c>
      <c r="E26" s="72">
        <v>1</v>
      </c>
      <c r="F26" s="179">
        <f t="shared" ref="F26:F43" si="1">D26*E26</f>
        <v>1</v>
      </c>
      <c r="G26" s="17"/>
    </row>
    <row r="27" spans="1:7" ht="15" x14ac:dyDescent="0.2">
      <c r="A27" s="97" t="s">
        <v>321</v>
      </c>
      <c r="B27" s="16" t="s">
        <v>452</v>
      </c>
      <c r="C27" s="28" t="s">
        <v>79</v>
      </c>
      <c r="D27" s="28">
        <v>1</v>
      </c>
      <c r="E27" s="72">
        <v>1</v>
      </c>
      <c r="F27" s="179">
        <f t="shared" si="1"/>
        <v>1</v>
      </c>
      <c r="G27" s="17"/>
    </row>
    <row r="28" spans="1:7" ht="13" x14ac:dyDescent="0.2">
      <c r="A28" s="97" t="s">
        <v>322</v>
      </c>
      <c r="B28" s="16" t="s">
        <v>97</v>
      </c>
      <c r="C28" s="25" t="s">
        <v>82</v>
      </c>
      <c r="D28" s="28">
        <v>1</v>
      </c>
      <c r="E28" s="72">
        <v>1</v>
      </c>
      <c r="F28" s="179">
        <f t="shared" si="1"/>
        <v>1</v>
      </c>
      <c r="G28" s="17"/>
    </row>
    <row r="29" spans="1:7" ht="15" x14ac:dyDescent="0.2">
      <c r="A29" s="97" t="s">
        <v>479</v>
      </c>
      <c r="B29" s="16" t="s">
        <v>463</v>
      </c>
      <c r="C29" s="28" t="s">
        <v>78</v>
      </c>
      <c r="D29" s="28">
        <v>1</v>
      </c>
      <c r="E29" s="72">
        <v>1</v>
      </c>
      <c r="F29" s="179">
        <f t="shared" si="1"/>
        <v>1</v>
      </c>
      <c r="G29" s="17"/>
    </row>
    <row r="30" spans="1:7" ht="13" x14ac:dyDescent="0.2">
      <c r="A30" s="97" t="s">
        <v>323</v>
      </c>
      <c r="B30" s="16" t="s">
        <v>98</v>
      </c>
      <c r="C30" s="28" t="s">
        <v>82</v>
      </c>
      <c r="D30" s="28">
        <v>1</v>
      </c>
      <c r="E30" s="72">
        <v>1</v>
      </c>
      <c r="F30" s="179">
        <f t="shared" si="1"/>
        <v>1</v>
      </c>
      <c r="G30" s="17"/>
    </row>
    <row r="31" spans="1:7" ht="15" x14ac:dyDescent="0.2">
      <c r="A31" s="97" t="s">
        <v>324</v>
      </c>
      <c r="B31" s="16" t="s">
        <v>453</v>
      </c>
      <c r="C31" s="28" t="s">
        <v>78</v>
      </c>
      <c r="D31" s="28">
        <v>1</v>
      </c>
      <c r="E31" s="72">
        <v>1</v>
      </c>
      <c r="F31" s="179">
        <f t="shared" si="1"/>
        <v>1</v>
      </c>
      <c r="G31" s="17"/>
    </row>
    <row r="32" spans="1:7" ht="13" x14ac:dyDescent="0.2">
      <c r="A32" s="96" t="s">
        <v>109</v>
      </c>
      <c r="B32" s="149" t="s">
        <v>224</v>
      </c>
      <c r="C32" s="27"/>
      <c r="D32" s="43"/>
      <c r="E32" s="55"/>
      <c r="F32" s="173">
        <f>SUM(F33:F35)</f>
        <v>3</v>
      </c>
      <c r="G32" s="76"/>
    </row>
    <row r="33" spans="1:7" ht="15" x14ac:dyDescent="0.2">
      <c r="A33" s="97" t="s">
        <v>325</v>
      </c>
      <c r="B33" s="16" t="s">
        <v>160</v>
      </c>
      <c r="C33" s="28" t="s">
        <v>79</v>
      </c>
      <c r="D33" s="28">
        <v>1</v>
      </c>
      <c r="E33" s="72">
        <v>1</v>
      </c>
      <c r="F33" s="179">
        <f t="shared" si="1"/>
        <v>1</v>
      </c>
      <c r="G33" s="17"/>
    </row>
    <row r="34" spans="1:7" ht="15" x14ac:dyDescent="0.2">
      <c r="A34" s="97" t="s">
        <v>326</v>
      </c>
      <c r="B34" s="16" t="s">
        <v>455</v>
      </c>
      <c r="C34" s="28" t="s">
        <v>79</v>
      </c>
      <c r="D34" s="28">
        <v>1</v>
      </c>
      <c r="E34" s="72">
        <v>1</v>
      </c>
      <c r="F34" s="179">
        <f t="shared" si="1"/>
        <v>1</v>
      </c>
      <c r="G34" s="17"/>
    </row>
    <row r="35" spans="1:7" ht="13" x14ac:dyDescent="0.2">
      <c r="A35" s="97" t="s">
        <v>327</v>
      </c>
      <c r="B35" s="16" t="s">
        <v>223</v>
      </c>
      <c r="C35" s="25" t="s">
        <v>82</v>
      </c>
      <c r="D35" s="28">
        <v>1</v>
      </c>
      <c r="E35" s="72">
        <v>1</v>
      </c>
      <c r="F35" s="179">
        <f t="shared" si="1"/>
        <v>1</v>
      </c>
      <c r="G35" s="17"/>
    </row>
    <row r="36" spans="1:7" ht="12.75" customHeight="1" x14ac:dyDescent="0.2">
      <c r="A36" s="96" t="s">
        <v>110</v>
      </c>
      <c r="B36" s="149" t="s">
        <v>445</v>
      </c>
      <c r="C36" s="27"/>
      <c r="D36" s="43"/>
      <c r="E36" s="75"/>
      <c r="F36" s="173">
        <f>SUM(F37:F43)</f>
        <v>7</v>
      </c>
      <c r="G36" s="76"/>
    </row>
    <row r="37" spans="1:7" ht="12.75" customHeight="1" x14ac:dyDescent="0.2">
      <c r="A37" s="97" t="s">
        <v>328</v>
      </c>
      <c r="B37" s="16" t="s">
        <v>158</v>
      </c>
      <c r="C37" s="28" t="s">
        <v>79</v>
      </c>
      <c r="D37" s="28">
        <v>1</v>
      </c>
      <c r="E37" s="72">
        <v>1</v>
      </c>
      <c r="F37" s="179">
        <f t="shared" si="1"/>
        <v>1</v>
      </c>
      <c r="G37" s="17"/>
    </row>
    <row r="38" spans="1:7" ht="12.75" customHeight="1" x14ac:dyDescent="0.2">
      <c r="A38" s="97" t="s">
        <v>329</v>
      </c>
      <c r="B38" s="16" t="s">
        <v>456</v>
      </c>
      <c r="C38" s="28" t="s">
        <v>79</v>
      </c>
      <c r="D38" s="28">
        <v>1</v>
      </c>
      <c r="E38" s="72">
        <v>1</v>
      </c>
      <c r="F38" s="179">
        <f t="shared" si="1"/>
        <v>1</v>
      </c>
      <c r="G38" s="17"/>
    </row>
    <row r="39" spans="1:7" ht="12.75" customHeight="1" x14ac:dyDescent="0.2">
      <c r="A39" s="97" t="s">
        <v>330</v>
      </c>
      <c r="B39" s="16" t="s">
        <v>615</v>
      </c>
      <c r="C39" s="25" t="s">
        <v>82</v>
      </c>
      <c r="D39" s="28">
        <v>1</v>
      </c>
      <c r="E39" s="72">
        <v>1</v>
      </c>
      <c r="F39" s="179">
        <f t="shared" si="1"/>
        <v>1</v>
      </c>
      <c r="G39" s="17"/>
    </row>
    <row r="40" spans="1:7" ht="12.75" customHeight="1" x14ac:dyDescent="0.2">
      <c r="A40" s="97" t="s">
        <v>331</v>
      </c>
      <c r="B40" s="16" t="s">
        <v>464</v>
      </c>
      <c r="C40" s="28" t="s">
        <v>78</v>
      </c>
      <c r="D40" s="28">
        <v>1</v>
      </c>
      <c r="E40" s="72">
        <v>1</v>
      </c>
      <c r="F40" s="179">
        <f t="shared" si="1"/>
        <v>1</v>
      </c>
      <c r="G40" s="17"/>
    </row>
    <row r="41" spans="1:7" ht="12.75" customHeight="1" x14ac:dyDescent="0.2">
      <c r="A41" s="97" t="s">
        <v>480</v>
      </c>
      <c r="B41" s="16" t="s">
        <v>226</v>
      </c>
      <c r="C41" s="28" t="s">
        <v>78</v>
      </c>
      <c r="D41" s="25">
        <v>1</v>
      </c>
      <c r="E41" s="36">
        <v>1</v>
      </c>
      <c r="F41" s="172">
        <f t="shared" si="1"/>
        <v>1</v>
      </c>
      <c r="G41" s="17"/>
    </row>
    <row r="42" spans="1:7" ht="12.75" customHeight="1" x14ac:dyDescent="0.2">
      <c r="A42" s="97" t="s">
        <v>332</v>
      </c>
      <c r="B42" s="16" t="s">
        <v>99</v>
      </c>
      <c r="C42" s="28" t="s">
        <v>78</v>
      </c>
      <c r="D42" s="25">
        <v>1</v>
      </c>
      <c r="E42" s="36">
        <v>1</v>
      </c>
      <c r="F42" s="172">
        <f t="shared" si="1"/>
        <v>1</v>
      </c>
      <c r="G42" s="17"/>
    </row>
    <row r="43" spans="1:7" ht="12.75" customHeight="1" x14ac:dyDescent="0.2">
      <c r="A43" s="97" t="s">
        <v>333</v>
      </c>
      <c r="B43" s="16" t="s">
        <v>454</v>
      </c>
      <c r="C43" s="28" t="s">
        <v>78</v>
      </c>
      <c r="D43" s="25">
        <v>1</v>
      </c>
      <c r="E43" s="36">
        <v>1</v>
      </c>
      <c r="F43" s="172">
        <f t="shared" si="1"/>
        <v>1</v>
      </c>
      <c r="G43" s="17"/>
    </row>
    <row r="44" spans="1:7" ht="13" x14ac:dyDescent="0.2">
      <c r="A44" s="96" t="s">
        <v>16</v>
      </c>
      <c r="B44" s="23" t="s">
        <v>111</v>
      </c>
      <c r="C44" s="27"/>
      <c r="D44" s="43"/>
      <c r="E44" s="55"/>
      <c r="F44" s="173">
        <f>F45+F53+F62</f>
        <v>15</v>
      </c>
      <c r="G44" s="38"/>
    </row>
    <row r="45" spans="1:7" s="22" customFormat="1" ht="13" x14ac:dyDescent="0.2">
      <c r="A45" s="96" t="s">
        <v>21</v>
      </c>
      <c r="B45" s="70" t="s">
        <v>227</v>
      </c>
      <c r="C45" s="27"/>
      <c r="D45" s="43"/>
      <c r="E45" s="55"/>
      <c r="F45" s="173">
        <f>F46+F48</f>
        <v>5</v>
      </c>
      <c r="G45" s="38"/>
    </row>
    <row r="46" spans="1:7" ht="13" x14ac:dyDescent="0.2">
      <c r="A46" s="96" t="s">
        <v>113</v>
      </c>
      <c r="B46" s="150" t="s">
        <v>112</v>
      </c>
      <c r="C46" s="71"/>
      <c r="D46" s="71"/>
      <c r="E46" s="55"/>
      <c r="F46" s="173">
        <f>F47</f>
        <v>1</v>
      </c>
      <c r="G46" s="76"/>
    </row>
    <row r="47" spans="1:7" ht="15" x14ac:dyDescent="0.2">
      <c r="A47" s="97" t="s">
        <v>114</v>
      </c>
      <c r="B47" s="16" t="s">
        <v>228</v>
      </c>
      <c r="C47" s="28" t="s">
        <v>79</v>
      </c>
      <c r="D47" s="28">
        <v>1</v>
      </c>
      <c r="E47" s="72">
        <v>1</v>
      </c>
      <c r="F47" s="179">
        <f t="shared" ref="F47" si="2">D47*E47</f>
        <v>1</v>
      </c>
      <c r="G47" s="17"/>
    </row>
    <row r="48" spans="1:7" s="3" customFormat="1" ht="13" x14ac:dyDescent="0.2">
      <c r="A48" s="99" t="s">
        <v>115</v>
      </c>
      <c r="B48" s="73" t="s">
        <v>43</v>
      </c>
      <c r="C48" s="71"/>
      <c r="D48" s="71"/>
      <c r="E48" s="55"/>
      <c r="F48" s="173">
        <f>SUM(F49:F52)</f>
        <v>4</v>
      </c>
      <c r="G48" s="89"/>
    </row>
    <row r="49" spans="1:7" ht="13" x14ac:dyDescent="0.2">
      <c r="A49" s="97" t="s">
        <v>116</v>
      </c>
      <c r="B49" s="16" t="s">
        <v>229</v>
      </c>
      <c r="C49" s="25" t="s">
        <v>83</v>
      </c>
      <c r="D49" s="25">
        <v>1</v>
      </c>
      <c r="E49" s="72">
        <v>1</v>
      </c>
      <c r="F49" s="179">
        <f t="shared" ref="F49:F51" si="3">D49*E49</f>
        <v>1</v>
      </c>
      <c r="G49" s="17"/>
    </row>
    <row r="50" spans="1:7" ht="13" x14ac:dyDescent="0.2">
      <c r="A50" s="97" t="s">
        <v>117</v>
      </c>
      <c r="B50" s="16" t="s">
        <v>230</v>
      </c>
      <c r="C50" s="25" t="s">
        <v>83</v>
      </c>
      <c r="D50" s="25">
        <v>1</v>
      </c>
      <c r="E50" s="72">
        <v>1</v>
      </c>
      <c r="F50" s="179">
        <f t="shared" si="3"/>
        <v>1</v>
      </c>
      <c r="G50" s="17"/>
    </row>
    <row r="51" spans="1:7" ht="13" x14ac:dyDescent="0.2">
      <c r="A51" s="97" t="s">
        <v>176</v>
      </c>
      <c r="B51" s="16" t="s">
        <v>231</v>
      </c>
      <c r="C51" s="25" t="s">
        <v>83</v>
      </c>
      <c r="D51" s="25">
        <v>1</v>
      </c>
      <c r="E51" s="72">
        <v>1</v>
      </c>
      <c r="F51" s="179">
        <f t="shared" si="3"/>
        <v>1</v>
      </c>
      <c r="G51" s="17"/>
    </row>
    <row r="52" spans="1:7" ht="15" x14ac:dyDescent="0.2">
      <c r="A52" s="97" t="s">
        <v>177</v>
      </c>
      <c r="B52" s="16" t="s">
        <v>55</v>
      </c>
      <c r="C52" s="28" t="s">
        <v>78</v>
      </c>
      <c r="D52" s="28">
        <v>1</v>
      </c>
      <c r="E52" s="72">
        <v>1</v>
      </c>
      <c r="F52" s="179">
        <f t="shared" ref="F52" si="4">D52*E52</f>
        <v>1</v>
      </c>
      <c r="G52" s="17"/>
    </row>
    <row r="53" spans="1:7" ht="13" x14ac:dyDescent="0.2">
      <c r="A53" s="96" t="s">
        <v>22</v>
      </c>
      <c r="B53" s="70" t="s">
        <v>447</v>
      </c>
      <c r="C53" s="68"/>
      <c r="D53" s="71"/>
      <c r="E53" s="55"/>
      <c r="F53" s="173">
        <f>F54</f>
        <v>7</v>
      </c>
      <c r="G53" s="76"/>
    </row>
    <row r="54" spans="1:7" ht="13" x14ac:dyDescent="0.2">
      <c r="A54" s="96" t="s">
        <v>118</v>
      </c>
      <c r="B54" s="150" t="s">
        <v>253</v>
      </c>
      <c r="C54" s="68"/>
      <c r="D54" s="71"/>
      <c r="E54" s="55"/>
      <c r="F54" s="173">
        <f>SUM(F55:F61)</f>
        <v>7</v>
      </c>
      <c r="G54" s="76"/>
    </row>
    <row r="55" spans="1:7" ht="15" x14ac:dyDescent="0.2">
      <c r="A55" s="151" t="s">
        <v>334</v>
      </c>
      <c r="B55" s="16" t="s">
        <v>232</v>
      </c>
      <c r="C55" s="28" t="s">
        <v>78</v>
      </c>
      <c r="D55" s="25">
        <v>1</v>
      </c>
      <c r="E55" s="72">
        <v>1</v>
      </c>
      <c r="F55" s="179">
        <f t="shared" ref="F55:F61" si="5">D55*E55</f>
        <v>1</v>
      </c>
      <c r="G55" s="17"/>
    </row>
    <row r="56" spans="1:7" ht="15" x14ac:dyDescent="0.2">
      <c r="A56" s="151" t="s">
        <v>335</v>
      </c>
      <c r="B56" s="16" t="s">
        <v>233</v>
      </c>
      <c r="C56" s="28" t="s">
        <v>79</v>
      </c>
      <c r="D56" s="25">
        <v>1</v>
      </c>
      <c r="E56" s="72">
        <v>1</v>
      </c>
      <c r="F56" s="179">
        <f t="shared" si="5"/>
        <v>1</v>
      </c>
      <c r="G56" s="17"/>
    </row>
    <row r="57" spans="1:7" ht="13" x14ac:dyDescent="0.2">
      <c r="A57" s="151" t="s">
        <v>336</v>
      </c>
      <c r="B57" s="16" t="s">
        <v>234</v>
      </c>
      <c r="C57" s="28" t="s">
        <v>82</v>
      </c>
      <c r="D57" s="25">
        <v>1</v>
      </c>
      <c r="E57" s="72">
        <v>1</v>
      </c>
      <c r="F57" s="179">
        <f t="shared" si="5"/>
        <v>1</v>
      </c>
      <c r="G57" s="17"/>
    </row>
    <row r="58" spans="1:7" ht="15" x14ac:dyDescent="0.2">
      <c r="A58" s="151" t="s">
        <v>337</v>
      </c>
      <c r="B58" s="16" t="s">
        <v>255</v>
      </c>
      <c r="C58" s="28" t="s">
        <v>79</v>
      </c>
      <c r="D58" s="25">
        <v>1</v>
      </c>
      <c r="E58" s="72">
        <v>1</v>
      </c>
      <c r="F58" s="179">
        <f t="shared" si="5"/>
        <v>1</v>
      </c>
      <c r="G58" s="17"/>
    </row>
    <row r="59" spans="1:7" ht="13" x14ac:dyDescent="0.2">
      <c r="A59" s="151" t="s">
        <v>338</v>
      </c>
      <c r="B59" s="16" t="s">
        <v>256</v>
      </c>
      <c r="C59" s="28" t="s">
        <v>82</v>
      </c>
      <c r="D59" s="25">
        <v>1</v>
      </c>
      <c r="E59" s="72">
        <v>1</v>
      </c>
      <c r="F59" s="179">
        <f t="shared" si="5"/>
        <v>1</v>
      </c>
      <c r="G59" s="17"/>
    </row>
    <row r="60" spans="1:7" ht="15" x14ac:dyDescent="0.2">
      <c r="A60" s="151" t="s">
        <v>339</v>
      </c>
      <c r="B60" s="16" t="s">
        <v>625</v>
      </c>
      <c r="C60" s="28" t="s">
        <v>78</v>
      </c>
      <c r="D60" s="25">
        <v>1</v>
      </c>
      <c r="E60" s="72">
        <v>1</v>
      </c>
      <c r="F60" s="179">
        <f t="shared" si="5"/>
        <v>1</v>
      </c>
      <c r="G60" s="17"/>
    </row>
    <row r="61" spans="1:7" ht="15" x14ac:dyDescent="0.2">
      <c r="A61" s="151" t="s">
        <v>340</v>
      </c>
      <c r="B61" s="16" t="s">
        <v>254</v>
      </c>
      <c r="C61" s="28" t="s">
        <v>78</v>
      </c>
      <c r="D61" s="25">
        <v>1</v>
      </c>
      <c r="E61" s="72">
        <v>1</v>
      </c>
      <c r="F61" s="179">
        <f t="shared" si="5"/>
        <v>1</v>
      </c>
      <c r="G61" s="17"/>
    </row>
    <row r="62" spans="1:7" ht="13" x14ac:dyDescent="0.2">
      <c r="A62" s="96" t="s">
        <v>23</v>
      </c>
      <c r="B62" s="152" t="s">
        <v>746</v>
      </c>
      <c r="C62" s="27"/>
      <c r="D62" s="68"/>
      <c r="E62" s="75"/>
      <c r="F62" s="173">
        <f>SUM(F64:F66)</f>
        <v>3</v>
      </c>
      <c r="G62" s="76"/>
    </row>
    <row r="63" spans="1:7" ht="15" x14ac:dyDescent="0.2">
      <c r="A63" s="97" t="s">
        <v>169</v>
      </c>
      <c r="B63" s="14" t="s">
        <v>743</v>
      </c>
      <c r="C63" s="28" t="s">
        <v>79</v>
      </c>
      <c r="D63" s="25">
        <v>1</v>
      </c>
      <c r="E63" s="72">
        <v>1</v>
      </c>
      <c r="F63" s="200">
        <f>D63*E63</f>
        <v>1</v>
      </c>
      <c r="G63" s="17"/>
    </row>
    <row r="64" spans="1:7" ht="15" x14ac:dyDescent="0.2">
      <c r="A64" s="97" t="s">
        <v>617</v>
      </c>
      <c r="B64" s="14" t="s">
        <v>614</v>
      </c>
      <c r="C64" s="28" t="s">
        <v>79</v>
      </c>
      <c r="D64" s="25">
        <v>1</v>
      </c>
      <c r="E64" s="72">
        <v>1</v>
      </c>
      <c r="F64" s="179">
        <f>D64*E64</f>
        <v>1</v>
      </c>
      <c r="G64" s="16"/>
    </row>
    <row r="65" spans="1:7" ht="13" x14ac:dyDescent="0.2">
      <c r="A65" s="97" t="s">
        <v>618</v>
      </c>
      <c r="B65" s="14" t="s">
        <v>745</v>
      </c>
      <c r="C65" s="120" t="s">
        <v>82</v>
      </c>
      <c r="D65" s="25">
        <v>1</v>
      </c>
      <c r="E65" s="72">
        <v>1</v>
      </c>
      <c r="F65" s="179">
        <f t="shared" ref="F65" si="6">D65*E65</f>
        <v>1</v>
      </c>
      <c r="G65" s="16"/>
    </row>
    <row r="66" spans="1:7" ht="29.9" customHeight="1" x14ac:dyDescent="0.2">
      <c r="A66" s="97" t="s">
        <v>744</v>
      </c>
      <c r="B66" s="14" t="s">
        <v>732</v>
      </c>
      <c r="C66" s="120" t="s">
        <v>616</v>
      </c>
      <c r="D66" s="127">
        <v>1</v>
      </c>
      <c r="E66" s="121">
        <v>1</v>
      </c>
      <c r="F66" s="200">
        <f t="shared" ref="F66" si="7">D66*E66</f>
        <v>1</v>
      </c>
      <c r="G66" s="16"/>
    </row>
    <row r="67" spans="1:7" ht="13" x14ac:dyDescent="0.2">
      <c r="A67" s="96" t="s">
        <v>7</v>
      </c>
      <c r="B67" s="23" t="s">
        <v>48</v>
      </c>
      <c r="C67" s="27"/>
      <c r="D67" s="43"/>
      <c r="E67" s="55"/>
      <c r="F67" s="173">
        <f>F68+F78+F83</f>
        <v>21</v>
      </c>
      <c r="G67" s="38"/>
    </row>
    <row r="68" spans="1:7" ht="13" x14ac:dyDescent="0.2">
      <c r="A68" s="96" t="s">
        <v>11</v>
      </c>
      <c r="B68" s="152" t="s">
        <v>243</v>
      </c>
      <c r="C68" s="71"/>
      <c r="D68" s="71"/>
      <c r="E68" s="55"/>
      <c r="F68" s="173">
        <f>SUM(F69:F77)</f>
        <v>9</v>
      </c>
      <c r="G68" s="76"/>
    </row>
    <row r="69" spans="1:7" ht="21.75" customHeight="1" x14ac:dyDescent="0.2">
      <c r="A69" s="97" t="s">
        <v>120</v>
      </c>
      <c r="B69" s="14" t="s">
        <v>462</v>
      </c>
      <c r="C69" s="28" t="s">
        <v>78</v>
      </c>
      <c r="D69" s="25">
        <v>1</v>
      </c>
      <c r="E69" s="139">
        <v>1</v>
      </c>
      <c r="F69" s="179">
        <f t="shared" ref="F69:F77" si="8">D69*E69</f>
        <v>1</v>
      </c>
      <c r="G69" s="140"/>
    </row>
    <row r="70" spans="1:7" ht="15" x14ac:dyDescent="0.2">
      <c r="A70" s="97" t="s">
        <v>121</v>
      </c>
      <c r="B70" s="14" t="s">
        <v>251</v>
      </c>
      <c r="C70" s="28" t="s">
        <v>78</v>
      </c>
      <c r="D70" s="25">
        <v>1</v>
      </c>
      <c r="E70" s="139">
        <v>1</v>
      </c>
      <c r="F70" s="179">
        <f t="shared" si="8"/>
        <v>1</v>
      </c>
      <c r="G70" s="140"/>
    </row>
    <row r="71" spans="1:7" ht="15" x14ac:dyDescent="0.2">
      <c r="A71" s="97" t="s">
        <v>122</v>
      </c>
      <c r="B71" s="14" t="s">
        <v>717</v>
      </c>
      <c r="C71" s="28" t="s">
        <v>78</v>
      </c>
      <c r="D71" s="25">
        <v>1</v>
      </c>
      <c r="E71" s="139">
        <v>1</v>
      </c>
      <c r="F71" s="179">
        <f t="shared" si="8"/>
        <v>1</v>
      </c>
      <c r="G71" s="140"/>
    </row>
    <row r="72" spans="1:7" ht="15" x14ac:dyDescent="0.2">
      <c r="A72" s="97" t="s">
        <v>123</v>
      </c>
      <c r="B72" s="14" t="s">
        <v>244</v>
      </c>
      <c r="C72" s="28" t="s">
        <v>78</v>
      </c>
      <c r="D72" s="25">
        <v>1</v>
      </c>
      <c r="E72" s="139">
        <v>1</v>
      </c>
      <c r="F72" s="179">
        <f t="shared" si="8"/>
        <v>1</v>
      </c>
      <c r="G72" s="140"/>
    </row>
    <row r="73" spans="1:7" ht="15" x14ac:dyDescent="0.2">
      <c r="A73" s="97" t="s">
        <v>124</v>
      </c>
      <c r="B73" s="14" t="s">
        <v>718</v>
      </c>
      <c r="C73" s="28" t="s">
        <v>78</v>
      </c>
      <c r="D73" s="25">
        <v>1</v>
      </c>
      <c r="E73" s="139">
        <v>1</v>
      </c>
      <c r="F73" s="179">
        <f t="shared" si="8"/>
        <v>1</v>
      </c>
      <c r="G73" s="140"/>
    </row>
    <row r="74" spans="1:7" ht="15" x14ac:dyDescent="0.2">
      <c r="A74" s="97" t="s">
        <v>341</v>
      </c>
      <c r="B74" s="14" t="s">
        <v>249</v>
      </c>
      <c r="C74" s="28" t="s">
        <v>78</v>
      </c>
      <c r="D74" s="25">
        <v>1</v>
      </c>
      <c r="E74" s="139">
        <v>1</v>
      </c>
      <c r="F74" s="179">
        <f t="shared" si="8"/>
        <v>1</v>
      </c>
      <c r="G74" s="140"/>
    </row>
    <row r="75" spans="1:7" ht="13" x14ac:dyDescent="0.2">
      <c r="A75" s="97" t="s">
        <v>342</v>
      </c>
      <c r="B75" s="14" t="s">
        <v>257</v>
      </c>
      <c r="C75" s="29" t="s">
        <v>84</v>
      </c>
      <c r="D75" s="25">
        <v>1</v>
      </c>
      <c r="E75" s="139">
        <v>1</v>
      </c>
      <c r="F75" s="179">
        <f t="shared" si="8"/>
        <v>1</v>
      </c>
      <c r="G75" s="141"/>
    </row>
    <row r="76" spans="1:7" ht="24" customHeight="1" x14ac:dyDescent="0.2">
      <c r="A76" s="97" t="s">
        <v>343</v>
      </c>
      <c r="B76" s="14" t="s">
        <v>810</v>
      </c>
      <c r="C76" s="29" t="s">
        <v>84</v>
      </c>
      <c r="D76" s="25">
        <v>1</v>
      </c>
      <c r="E76" s="139">
        <v>1</v>
      </c>
      <c r="F76" s="179">
        <f t="shared" si="8"/>
        <v>1</v>
      </c>
      <c r="G76" s="141"/>
    </row>
    <row r="77" spans="1:7" ht="13" x14ac:dyDescent="0.2">
      <c r="A77" s="97" t="s">
        <v>344</v>
      </c>
      <c r="B77" s="14" t="s">
        <v>250</v>
      </c>
      <c r="C77" s="29" t="s">
        <v>84</v>
      </c>
      <c r="D77" s="25">
        <v>1</v>
      </c>
      <c r="E77" s="139">
        <v>1</v>
      </c>
      <c r="F77" s="179">
        <f t="shared" si="8"/>
        <v>1</v>
      </c>
      <c r="G77" s="141"/>
    </row>
    <row r="78" spans="1:7" ht="13" x14ac:dyDescent="0.2">
      <c r="A78" s="96" t="s">
        <v>12</v>
      </c>
      <c r="B78" s="152" t="s">
        <v>245</v>
      </c>
      <c r="C78" s="71"/>
      <c r="D78" s="71"/>
      <c r="E78" s="55"/>
      <c r="F78" s="173">
        <f>SUM(F79:F82)</f>
        <v>4</v>
      </c>
      <c r="G78" s="76"/>
    </row>
    <row r="79" spans="1:7" ht="26" x14ac:dyDescent="0.2">
      <c r="A79" s="97" t="s">
        <v>125</v>
      </c>
      <c r="B79" s="14" t="s">
        <v>246</v>
      </c>
      <c r="C79" s="25" t="s">
        <v>84</v>
      </c>
      <c r="D79" s="28">
        <v>1</v>
      </c>
      <c r="E79" s="72">
        <v>1</v>
      </c>
      <c r="F79" s="179">
        <f t="shared" ref="F79:F91" si="9">D79*E79</f>
        <v>1</v>
      </c>
      <c r="G79" s="17"/>
    </row>
    <row r="80" spans="1:7" s="3" customFormat="1" ht="26" x14ac:dyDescent="0.2">
      <c r="A80" s="97" t="s">
        <v>133</v>
      </c>
      <c r="B80" s="14" t="s">
        <v>247</v>
      </c>
      <c r="C80" s="25" t="s">
        <v>84</v>
      </c>
      <c r="D80" s="28">
        <v>1</v>
      </c>
      <c r="E80" s="72">
        <v>1</v>
      </c>
      <c r="F80" s="179">
        <f t="shared" si="9"/>
        <v>1</v>
      </c>
      <c r="G80" s="20"/>
    </row>
    <row r="81" spans="1:7" ht="26" x14ac:dyDescent="0.2">
      <c r="A81" s="97" t="s">
        <v>345</v>
      </c>
      <c r="B81" s="14" t="s">
        <v>248</v>
      </c>
      <c r="C81" s="25" t="s">
        <v>84</v>
      </c>
      <c r="D81" s="28">
        <v>1</v>
      </c>
      <c r="E81" s="72">
        <v>1</v>
      </c>
      <c r="F81" s="179">
        <f t="shared" si="9"/>
        <v>1</v>
      </c>
      <c r="G81" s="58"/>
    </row>
    <row r="82" spans="1:7" ht="26" x14ac:dyDescent="0.2">
      <c r="A82" s="97" t="s">
        <v>346</v>
      </c>
      <c r="B82" s="14" t="s">
        <v>809</v>
      </c>
      <c r="C82" s="25" t="s">
        <v>84</v>
      </c>
      <c r="D82" s="28">
        <v>1</v>
      </c>
      <c r="E82" s="72">
        <v>1</v>
      </c>
      <c r="F82" s="179">
        <f t="shared" si="9"/>
        <v>1</v>
      </c>
      <c r="G82" s="58"/>
    </row>
    <row r="83" spans="1:7" ht="13" x14ac:dyDescent="0.2">
      <c r="A83" s="96" t="s">
        <v>13</v>
      </c>
      <c r="B83" s="152" t="s">
        <v>446</v>
      </c>
      <c r="C83" s="153"/>
      <c r="D83" s="153"/>
      <c r="E83" s="154"/>
      <c r="F83" s="180">
        <f>SUM(F84:F91)</f>
        <v>8</v>
      </c>
      <c r="G83" s="155"/>
    </row>
    <row r="84" spans="1:7" ht="15" x14ac:dyDescent="0.2">
      <c r="A84" s="97" t="s">
        <v>126</v>
      </c>
      <c r="B84" s="14" t="s">
        <v>251</v>
      </c>
      <c r="C84" s="28" t="s">
        <v>78</v>
      </c>
      <c r="D84" s="29">
        <v>1</v>
      </c>
      <c r="E84" s="171">
        <v>1</v>
      </c>
      <c r="F84" s="179">
        <f t="shared" si="9"/>
        <v>1</v>
      </c>
      <c r="G84" s="58"/>
    </row>
    <row r="85" spans="1:7" ht="15" x14ac:dyDescent="0.2">
      <c r="A85" s="97" t="s">
        <v>127</v>
      </c>
      <c r="B85" s="14" t="s">
        <v>717</v>
      </c>
      <c r="C85" s="28" t="s">
        <v>78</v>
      </c>
      <c r="D85" s="29">
        <v>1</v>
      </c>
      <c r="E85" s="171">
        <v>1</v>
      </c>
      <c r="F85" s="179">
        <f t="shared" si="9"/>
        <v>1</v>
      </c>
      <c r="G85" s="58"/>
    </row>
    <row r="86" spans="1:7" ht="15" x14ac:dyDescent="0.2">
      <c r="A86" s="97" t="s">
        <v>128</v>
      </c>
      <c r="B86" s="14" t="s">
        <v>252</v>
      </c>
      <c r="C86" s="28" t="s">
        <v>78</v>
      </c>
      <c r="D86" s="29">
        <v>1</v>
      </c>
      <c r="E86" s="171">
        <v>1</v>
      </c>
      <c r="F86" s="179">
        <f t="shared" si="9"/>
        <v>1</v>
      </c>
      <c r="G86" s="58"/>
    </row>
    <row r="87" spans="1:7" ht="15" x14ac:dyDescent="0.2">
      <c r="A87" s="97" t="s">
        <v>129</v>
      </c>
      <c r="B87" s="14" t="s">
        <v>718</v>
      </c>
      <c r="C87" s="28" t="s">
        <v>78</v>
      </c>
      <c r="D87" s="29">
        <v>1</v>
      </c>
      <c r="E87" s="171">
        <v>1</v>
      </c>
      <c r="F87" s="179">
        <f t="shared" si="9"/>
        <v>1</v>
      </c>
      <c r="G87" s="58"/>
    </row>
    <row r="88" spans="1:7" ht="15" x14ac:dyDescent="0.2">
      <c r="A88" s="97" t="s">
        <v>130</v>
      </c>
      <c r="B88" s="14" t="s">
        <v>249</v>
      </c>
      <c r="C88" s="28" t="s">
        <v>78</v>
      </c>
      <c r="D88" s="29">
        <v>1</v>
      </c>
      <c r="E88" s="171">
        <v>1</v>
      </c>
      <c r="F88" s="179">
        <f t="shared" si="9"/>
        <v>1</v>
      </c>
      <c r="G88" s="58"/>
    </row>
    <row r="89" spans="1:7" ht="13" x14ac:dyDescent="0.2">
      <c r="A89" s="97" t="s">
        <v>131</v>
      </c>
      <c r="B89" s="14" t="s">
        <v>257</v>
      </c>
      <c r="C89" s="29" t="s">
        <v>84</v>
      </c>
      <c r="D89" s="29">
        <v>1</v>
      </c>
      <c r="E89" s="171">
        <v>1</v>
      </c>
      <c r="F89" s="179">
        <f t="shared" si="9"/>
        <v>1</v>
      </c>
      <c r="G89" s="58"/>
    </row>
    <row r="90" spans="1:7" ht="26" x14ac:dyDescent="0.2">
      <c r="A90" s="97" t="s">
        <v>132</v>
      </c>
      <c r="B90" s="14" t="s">
        <v>811</v>
      </c>
      <c r="C90" s="29" t="s">
        <v>84</v>
      </c>
      <c r="D90" s="29">
        <v>1</v>
      </c>
      <c r="E90" s="171">
        <v>1</v>
      </c>
      <c r="F90" s="179">
        <f t="shared" si="9"/>
        <v>1</v>
      </c>
      <c r="G90" s="58"/>
    </row>
    <row r="91" spans="1:7" ht="13" x14ac:dyDescent="0.2">
      <c r="A91" s="97" t="s">
        <v>347</v>
      </c>
      <c r="B91" s="14" t="s">
        <v>250</v>
      </c>
      <c r="C91" s="29" t="s">
        <v>84</v>
      </c>
      <c r="D91" s="29">
        <v>1</v>
      </c>
      <c r="E91" s="171">
        <v>1</v>
      </c>
      <c r="F91" s="179">
        <f t="shared" si="9"/>
        <v>1</v>
      </c>
      <c r="G91" s="58"/>
    </row>
    <row r="92" spans="1:7" ht="13" x14ac:dyDescent="0.2">
      <c r="A92" s="96" t="s">
        <v>8</v>
      </c>
      <c r="B92" s="23" t="s">
        <v>57</v>
      </c>
      <c r="C92" s="27"/>
      <c r="D92" s="43"/>
      <c r="E92" s="55"/>
      <c r="F92" s="173">
        <f>F93+F113</f>
        <v>21</v>
      </c>
      <c r="G92" s="38"/>
    </row>
    <row r="93" spans="1:7" s="22" customFormat="1" ht="13" x14ac:dyDescent="0.2">
      <c r="A93" s="96" t="s">
        <v>9</v>
      </c>
      <c r="B93" s="70" t="s">
        <v>134</v>
      </c>
      <c r="C93" s="27"/>
      <c r="D93" s="43"/>
      <c r="E93" s="55"/>
      <c r="F93" s="173">
        <f>F94+F100+F106+F111</f>
        <v>15</v>
      </c>
      <c r="G93" s="38"/>
    </row>
    <row r="94" spans="1:7" ht="13" x14ac:dyDescent="0.2">
      <c r="A94" s="96" t="s">
        <v>135</v>
      </c>
      <c r="B94" s="150" t="s">
        <v>258</v>
      </c>
      <c r="C94" s="27"/>
      <c r="D94" s="71"/>
      <c r="E94" s="55"/>
      <c r="F94" s="173">
        <f>SUM(F95:F99)</f>
        <v>5</v>
      </c>
      <c r="G94" s="76"/>
    </row>
    <row r="95" spans="1:7" ht="15" x14ac:dyDescent="0.2">
      <c r="A95" s="97" t="s">
        <v>137</v>
      </c>
      <c r="B95" s="14" t="s">
        <v>259</v>
      </c>
      <c r="C95" s="28" t="s">
        <v>78</v>
      </c>
      <c r="D95" s="28">
        <v>1</v>
      </c>
      <c r="E95" s="72">
        <v>1</v>
      </c>
      <c r="F95" s="179">
        <f t="shared" ref="F95:F99" si="10">D95*E95</f>
        <v>1</v>
      </c>
      <c r="G95" s="17"/>
    </row>
    <row r="96" spans="1:7" ht="15" x14ac:dyDescent="0.2">
      <c r="A96" s="97" t="s">
        <v>138</v>
      </c>
      <c r="B96" s="16" t="s">
        <v>260</v>
      </c>
      <c r="C96" s="28" t="s">
        <v>78</v>
      </c>
      <c r="D96" s="28">
        <v>1</v>
      </c>
      <c r="E96" s="72">
        <v>1</v>
      </c>
      <c r="F96" s="179">
        <f t="shared" si="10"/>
        <v>1</v>
      </c>
      <c r="G96" s="17"/>
    </row>
    <row r="97" spans="1:7" ht="15" x14ac:dyDescent="0.2">
      <c r="A97" s="97" t="s">
        <v>139</v>
      </c>
      <c r="B97" s="16" t="s">
        <v>262</v>
      </c>
      <c r="C97" s="28" t="s">
        <v>78</v>
      </c>
      <c r="D97" s="28">
        <v>1</v>
      </c>
      <c r="E97" s="72">
        <v>1</v>
      </c>
      <c r="F97" s="179">
        <f t="shared" si="10"/>
        <v>1</v>
      </c>
      <c r="G97" s="17"/>
    </row>
    <row r="98" spans="1:7" ht="15" x14ac:dyDescent="0.2">
      <c r="A98" s="97" t="s">
        <v>140</v>
      </c>
      <c r="B98" s="16" t="s">
        <v>261</v>
      </c>
      <c r="C98" s="28" t="s">
        <v>78</v>
      </c>
      <c r="D98" s="28">
        <v>1</v>
      </c>
      <c r="E98" s="72">
        <v>1</v>
      </c>
      <c r="F98" s="179">
        <f t="shared" si="10"/>
        <v>1</v>
      </c>
      <c r="G98" s="17"/>
    </row>
    <row r="99" spans="1:7" ht="15" x14ac:dyDescent="0.2">
      <c r="A99" s="97" t="s">
        <v>141</v>
      </c>
      <c r="B99" s="16" t="s">
        <v>264</v>
      </c>
      <c r="C99" s="28" t="s">
        <v>78</v>
      </c>
      <c r="D99" s="28">
        <v>1</v>
      </c>
      <c r="E99" s="72">
        <v>1</v>
      </c>
      <c r="F99" s="179">
        <f t="shared" si="10"/>
        <v>1</v>
      </c>
      <c r="G99" s="17"/>
    </row>
    <row r="100" spans="1:7" ht="13" x14ac:dyDescent="0.2">
      <c r="A100" s="96" t="s">
        <v>136</v>
      </c>
      <c r="B100" s="150" t="s">
        <v>178</v>
      </c>
      <c r="C100" s="68"/>
      <c r="D100" s="71"/>
      <c r="E100" s="55"/>
      <c r="F100" s="173">
        <f>SUM(F101:F105)</f>
        <v>5</v>
      </c>
      <c r="G100" s="76"/>
    </row>
    <row r="101" spans="1:7" ht="15" x14ac:dyDescent="0.2">
      <c r="A101" s="97" t="s">
        <v>142</v>
      </c>
      <c r="B101" s="16" t="s">
        <v>259</v>
      </c>
      <c r="C101" s="28" t="s">
        <v>78</v>
      </c>
      <c r="D101" s="28">
        <v>1</v>
      </c>
      <c r="E101" s="72">
        <v>1</v>
      </c>
      <c r="F101" s="179">
        <f t="shared" ref="F101:F110" si="11">D101*E101</f>
        <v>1</v>
      </c>
      <c r="G101" s="17"/>
    </row>
    <row r="102" spans="1:7" ht="15" x14ac:dyDescent="0.2">
      <c r="A102" s="97" t="s">
        <v>143</v>
      </c>
      <c r="B102" s="16" t="s">
        <v>260</v>
      </c>
      <c r="C102" s="28" t="s">
        <v>78</v>
      </c>
      <c r="D102" s="28">
        <v>1</v>
      </c>
      <c r="E102" s="72">
        <v>1</v>
      </c>
      <c r="F102" s="179">
        <f t="shared" si="11"/>
        <v>1</v>
      </c>
      <c r="G102" s="17"/>
    </row>
    <row r="103" spans="1:7" ht="15" x14ac:dyDescent="0.2">
      <c r="A103" s="97" t="s">
        <v>144</v>
      </c>
      <c r="B103" s="16" t="s">
        <v>261</v>
      </c>
      <c r="C103" s="28" t="s">
        <v>78</v>
      </c>
      <c r="D103" s="28">
        <v>1</v>
      </c>
      <c r="E103" s="72">
        <v>1</v>
      </c>
      <c r="F103" s="179">
        <f t="shared" si="11"/>
        <v>1</v>
      </c>
      <c r="G103" s="17"/>
    </row>
    <row r="104" spans="1:7" ht="15" x14ac:dyDescent="0.2">
      <c r="A104" s="97" t="s">
        <v>145</v>
      </c>
      <c r="B104" s="16" t="s">
        <v>457</v>
      </c>
      <c r="C104" s="28" t="s">
        <v>78</v>
      </c>
      <c r="D104" s="28">
        <v>1</v>
      </c>
      <c r="E104" s="72">
        <v>1</v>
      </c>
      <c r="F104" s="179">
        <f t="shared" si="11"/>
        <v>1</v>
      </c>
      <c r="G104" s="17"/>
    </row>
    <row r="105" spans="1:7" ht="15" x14ac:dyDescent="0.2">
      <c r="A105" s="97" t="s">
        <v>348</v>
      </c>
      <c r="B105" s="16" t="s">
        <v>263</v>
      </c>
      <c r="C105" s="28" t="s">
        <v>78</v>
      </c>
      <c r="D105" s="28">
        <v>1</v>
      </c>
      <c r="E105" s="72">
        <v>1</v>
      </c>
      <c r="F105" s="179">
        <f t="shared" si="11"/>
        <v>1</v>
      </c>
      <c r="G105" s="17"/>
    </row>
    <row r="106" spans="1:7" ht="13" x14ac:dyDescent="0.2">
      <c r="A106" s="99" t="s">
        <v>146</v>
      </c>
      <c r="B106" s="150" t="s">
        <v>265</v>
      </c>
      <c r="C106" s="27"/>
      <c r="D106" s="68"/>
      <c r="E106" s="75"/>
      <c r="F106" s="173">
        <f>SUM(F107:F110)</f>
        <v>4</v>
      </c>
      <c r="G106" s="76"/>
    </row>
    <row r="107" spans="1:7" ht="15" x14ac:dyDescent="0.2">
      <c r="A107" s="97" t="s">
        <v>349</v>
      </c>
      <c r="B107" s="16" t="s">
        <v>259</v>
      </c>
      <c r="C107" s="28" t="s">
        <v>78</v>
      </c>
      <c r="D107" s="25">
        <v>1</v>
      </c>
      <c r="E107" s="72">
        <v>1</v>
      </c>
      <c r="F107" s="179">
        <f t="shared" si="11"/>
        <v>1</v>
      </c>
      <c r="G107" s="17"/>
    </row>
    <row r="108" spans="1:7" ht="15" x14ac:dyDescent="0.2">
      <c r="A108" s="97" t="s">
        <v>350</v>
      </c>
      <c r="B108" s="16" t="s">
        <v>260</v>
      </c>
      <c r="C108" s="28" t="s">
        <v>78</v>
      </c>
      <c r="D108" s="25">
        <v>1</v>
      </c>
      <c r="E108" s="72">
        <v>1</v>
      </c>
      <c r="F108" s="179">
        <f t="shared" si="11"/>
        <v>1</v>
      </c>
      <c r="G108" s="17"/>
    </row>
    <row r="109" spans="1:7" ht="15" x14ac:dyDescent="0.2">
      <c r="A109" s="97" t="s">
        <v>351</v>
      </c>
      <c r="B109" s="16" t="s">
        <v>261</v>
      </c>
      <c r="C109" s="28" t="s">
        <v>78</v>
      </c>
      <c r="D109" s="28">
        <v>1</v>
      </c>
      <c r="E109" s="72">
        <v>1</v>
      </c>
      <c r="F109" s="179">
        <f t="shared" si="11"/>
        <v>1</v>
      </c>
      <c r="G109" s="17"/>
    </row>
    <row r="110" spans="1:7" ht="15" x14ac:dyDescent="0.2">
      <c r="A110" s="97" t="s">
        <v>352</v>
      </c>
      <c r="B110" s="16" t="s">
        <v>264</v>
      </c>
      <c r="C110" s="28" t="s">
        <v>78</v>
      </c>
      <c r="D110" s="28">
        <v>1</v>
      </c>
      <c r="E110" s="72">
        <v>1</v>
      </c>
      <c r="F110" s="179">
        <f t="shared" si="11"/>
        <v>1</v>
      </c>
      <c r="G110" s="17"/>
    </row>
    <row r="111" spans="1:7" ht="13" x14ac:dyDescent="0.2">
      <c r="A111" s="96" t="s">
        <v>171</v>
      </c>
      <c r="B111" s="150" t="s">
        <v>266</v>
      </c>
      <c r="C111" s="27"/>
      <c r="D111" s="27"/>
      <c r="E111" s="75"/>
      <c r="F111" s="173">
        <f>F112</f>
        <v>1</v>
      </c>
      <c r="G111" s="76"/>
    </row>
    <row r="112" spans="1:7" ht="26" x14ac:dyDescent="0.2">
      <c r="A112" s="97" t="s">
        <v>353</v>
      </c>
      <c r="B112" s="16" t="s">
        <v>267</v>
      </c>
      <c r="C112" s="28" t="s">
        <v>78</v>
      </c>
      <c r="D112" s="28">
        <v>1</v>
      </c>
      <c r="E112" s="72">
        <v>1</v>
      </c>
      <c r="F112" s="179">
        <f t="shared" ref="F112" si="12">D112*E112</f>
        <v>1</v>
      </c>
      <c r="G112" s="17"/>
    </row>
    <row r="113" spans="1:7" s="3" customFormat="1" ht="13" x14ac:dyDescent="0.2">
      <c r="A113" s="99" t="s">
        <v>10</v>
      </c>
      <c r="B113" s="70" t="s">
        <v>448</v>
      </c>
      <c r="C113" s="71"/>
      <c r="D113" s="71"/>
      <c r="E113" s="55"/>
      <c r="F113" s="173">
        <f>F114</f>
        <v>6</v>
      </c>
      <c r="G113" s="89"/>
    </row>
    <row r="114" spans="1:7" s="3" customFormat="1" ht="13" x14ac:dyDescent="0.2">
      <c r="A114" s="99" t="s">
        <v>93</v>
      </c>
      <c r="B114" s="150" t="s">
        <v>271</v>
      </c>
      <c r="C114" s="71"/>
      <c r="D114" s="71"/>
      <c r="E114" s="55"/>
      <c r="F114" s="173">
        <f>SUM(F115:F120)</f>
        <v>6</v>
      </c>
      <c r="G114" s="89"/>
    </row>
    <row r="115" spans="1:7" s="3" customFormat="1" ht="15" x14ac:dyDescent="0.2">
      <c r="A115" s="97" t="s">
        <v>147</v>
      </c>
      <c r="B115" s="16" t="s">
        <v>268</v>
      </c>
      <c r="C115" s="28" t="s">
        <v>78</v>
      </c>
      <c r="D115" s="28">
        <v>1</v>
      </c>
      <c r="E115" s="72">
        <v>1</v>
      </c>
      <c r="F115" s="179">
        <f t="shared" ref="F115:F120" si="13">D115*E115</f>
        <v>1</v>
      </c>
      <c r="G115" s="42"/>
    </row>
    <row r="116" spans="1:7" s="3" customFormat="1" ht="15" x14ac:dyDescent="0.2">
      <c r="A116" s="97" t="s">
        <v>148</v>
      </c>
      <c r="B116" s="16" t="s">
        <v>260</v>
      </c>
      <c r="C116" s="28" t="s">
        <v>78</v>
      </c>
      <c r="D116" s="28">
        <v>1</v>
      </c>
      <c r="E116" s="72">
        <v>1</v>
      </c>
      <c r="F116" s="179">
        <f t="shared" si="13"/>
        <v>1</v>
      </c>
      <c r="G116" s="42"/>
    </row>
    <row r="117" spans="1:7" s="3" customFormat="1" ht="15" x14ac:dyDescent="0.2">
      <c r="A117" s="97" t="s">
        <v>197</v>
      </c>
      <c r="B117" s="16" t="s">
        <v>261</v>
      </c>
      <c r="C117" s="28" t="s">
        <v>78</v>
      </c>
      <c r="D117" s="28">
        <v>1</v>
      </c>
      <c r="E117" s="72">
        <v>1</v>
      </c>
      <c r="F117" s="179">
        <f t="shared" si="13"/>
        <v>1</v>
      </c>
      <c r="G117" s="42"/>
    </row>
    <row r="118" spans="1:7" s="3" customFormat="1" ht="15" x14ac:dyDescent="0.2">
      <c r="A118" s="97" t="s">
        <v>198</v>
      </c>
      <c r="B118" s="16" t="s">
        <v>269</v>
      </c>
      <c r="C118" s="28" t="s">
        <v>78</v>
      </c>
      <c r="D118" s="28">
        <v>1</v>
      </c>
      <c r="E118" s="72">
        <v>1</v>
      </c>
      <c r="F118" s="179">
        <f t="shared" si="13"/>
        <v>1</v>
      </c>
      <c r="G118" s="42"/>
    </row>
    <row r="119" spans="1:7" s="3" customFormat="1" ht="15" x14ac:dyDescent="0.2">
      <c r="A119" s="97" t="s">
        <v>199</v>
      </c>
      <c r="B119" s="16" t="s">
        <v>699</v>
      </c>
      <c r="C119" s="28" t="s">
        <v>78</v>
      </c>
      <c r="D119" s="28">
        <v>1</v>
      </c>
      <c r="E119" s="72">
        <v>1</v>
      </c>
      <c r="F119" s="179">
        <f t="shared" si="13"/>
        <v>1</v>
      </c>
      <c r="G119" s="42"/>
    </row>
    <row r="120" spans="1:7" s="3" customFormat="1" ht="15" x14ac:dyDescent="0.2">
      <c r="A120" s="97" t="s">
        <v>200</v>
      </c>
      <c r="B120" s="16" t="s">
        <v>270</v>
      </c>
      <c r="C120" s="28" t="s">
        <v>78</v>
      </c>
      <c r="D120" s="28">
        <v>1</v>
      </c>
      <c r="E120" s="72">
        <v>1</v>
      </c>
      <c r="F120" s="179">
        <f t="shared" si="13"/>
        <v>1</v>
      </c>
      <c r="G120" s="42"/>
    </row>
    <row r="121" spans="1:7" s="3" customFormat="1" ht="13" x14ac:dyDescent="0.2">
      <c r="A121" s="96" t="s">
        <v>30</v>
      </c>
      <c r="B121" s="24" t="s">
        <v>29</v>
      </c>
      <c r="C121" s="71"/>
      <c r="D121" s="71"/>
      <c r="E121" s="55"/>
      <c r="F121" s="173">
        <f>F122</f>
        <v>1</v>
      </c>
      <c r="G121" s="89"/>
    </row>
    <row r="122" spans="1:7" s="3" customFormat="1" ht="13" x14ac:dyDescent="0.2">
      <c r="A122" s="97" t="s">
        <v>31</v>
      </c>
      <c r="B122" s="19" t="s">
        <v>988</v>
      </c>
      <c r="C122" s="127" t="s">
        <v>81</v>
      </c>
      <c r="D122" s="28">
        <v>1</v>
      </c>
      <c r="E122" s="72">
        <v>1</v>
      </c>
      <c r="F122" s="179">
        <f t="shared" ref="F122" si="14">D122*E122</f>
        <v>1</v>
      </c>
      <c r="G122" s="16"/>
    </row>
    <row r="123" spans="1:7" ht="13" x14ac:dyDescent="0.2">
      <c r="A123" s="96" t="s">
        <v>32</v>
      </c>
      <c r="B123" s="23" t="s">
        <v>60</v>
      </c>
      <c r="C123" s="128"/>
      <c r="D123" s="128"/>
      <c r="E123" s="122"/>
      <c r="F123" s="173">
        <f>SUM(F124:F130)</f>
        <v>7</v>
      </c>
      <c r="G123" s="156"/>
    </row>
    <row r="124" spans="1:7" ht="15" x14ac:dyDescent="0.2">
      <c r="A124" s="97" t="s">
        <v>33</v>
      </c>
      <c r="B124" s="19" t="s">
        <v>272</v>
      </c>
      <c r="C124" s="28" t="s">
        <v>78</v>
      </c>
      <c r="D124" s="28">
        <v>1</v>
      </c>
      <c r="E124" s="72">
        <v>1</v>
      </c>
      <c r="F124" s="179">
        <f t="shared" ref="F124:F130" si="15">D124*E124</f>
        <v>1</v>
      </c>
      <c r="G124" s="17"/>
    </row>
    <row r="125" spans="1:7" ht="13" x14ac:dyDescent="0.2">
      <c r="A125" s="97" t="s">
        <v>34</v>
      </c>
      <c r="B125" s="19" t="s">
        <v>719</v>
      </c>
      <c r="C125" s="28" t="s">
        <v>81</v>
      </c>
      <c r="D125" s="28">
        <v>1</v>
      </c>
      <c r="E125" s="72">
        <v>1</v>
      </c>
      <c r="F125" s="179">
        <f t="shared" si="15"/>
        <v>1</v>
      </c>
      <c r="G125" s="17"/>
    </row>
    <row r="126" spans="1:7" ht="13" x14ac:dyDescent="0.2">
      <c r="A126" s="97" t="s">
        <v>35</v>
      </c>
      <c r="B126" s="19" t="s">
        <v>100</v>
      </c>
      <c r="C126" s="28" t="s">
        <v>81</v>
      </c>
      <c r="D126" s="28">
        <v>1</v>
      </c>
      <c r="E126" s="72">
        <v>1</v>
      </c>
      <c r="F126" s="179">
        <f t="shared" si="15"/>
        <v>1</v>
      </c>
      <c r="G126" s="17"/>
    </row>
    <row r="127" spans="1:7" ht="26" x14ac:dyDescent="0.2">
      <c r="A127" s="97" t="s">
        <v>36</v>
      </c>
      <c r="B127" s="19" t="s">
        <v>274</v>
      </c>
      <c r="C127" s="28" t="s">
        <v>78</v>
      </c>
      <c r="D127" s="28">
        <v>1</v>
      </c>
      <c r="E127" s="72">
        <v>1</v>
      </c>
      <c r="F127" s="179">
        <f t="shared" si="15"/>
        <v>1</v>
      </c>
      <c r="G127" s="17"/>
    </row>
    <row r="128" spans="1:7" ht="13" x14ac:dyDescent="0.2">
      <c r="A128" s="97" t="s">
        <v>150</v>
      </c>
      <c r="B128" s="19" t="s">
        <v>728</v>
      </c>
      <c r="C128" s="28" t="s">
        <v>84</v>
      </c>
      <c r="D128" s="28">
        <v>1</v>
      </c>
      <c r="E128" s="72">
        <v>1</v>
      </c>
      <c r="F128" s="179">
        <f t="shared" si="15"/>
        <v>1</v>
      </c>
      <c r="G128" s="17"/>
    </row>
    <row r="129" spans="1:7" ht="15" x14ac:dyDescent="0.2">
      <c r="A129" s="97" t="s">
        <v>179</v>
      </c>
      <c r="B129" s="19" t="s">
        <v>273</v>
      </c>
      <c r="C129" s="28" t="s">
        <v>78</v>
      </c>
      <c r="D129" s="28">
        <v>1</v>
      </c>
      <c r="E129" s="72">
        <v>1</v>
      </c>
      <c r="F129" s="179">
        <f t="shared" si="15"/>
        <v>1</v>
      </c>
      <c r="G129" s="17"/>
    </row>
    <row r="130" spans="1:7" ht="15" x14ac:dyDescent="0.2">
      <c r="A130" s="97" t="s">
        <v>180</v>
      </c>
      <c r="B130" s="19" t="s">
        <v>275</v>
      </c>
      <c r="C130" s="28" t="s">
        <v>78</v>
      </c>
      <c r="D130" s="28">
        <v>1</v>
      </c>
      <c r="E130" s="72">
        <v>1</v>
      </c>
      <c r="F130" s="179">
        <f t="shared" si="15"/>
        <v>1</v>
      </c>
      <c r="G130" s="17"/>
    </row>
    <row r="131" spans="1:7" ht="13" x14ac:dyDescent="0.2">
      <c r="A131" s="96" t="s">
        <v>37</v>
      </c>
      <c r="B131" s="23" t="s">
        <v>149</v>
      </c>
      <c r="C131" s="27"/>
      <c r="D131" s="68"/>
      <c r="E131" s="75"/>
      <c r="F131" s="173">
        <f>F132+F138</f>
        <v>21</v>
      </c>
      <c r="G131" s="76"/>
    </row>
    <row r="132" spans="1:7" ht="13" x14ac:dyDescent="0.2">
      <c r="A132" s="96" t="s">
        <v>39</v>
      </c>
      <c r="B132" s="73" t="s">
        <v>449</v>
      </c>
      <c r="C132" s="68"/>
      <c r="D132" s="68"/>
      <c r="E132" s="75"/>
      <c r="F132" s="173">
        <f>SUM(F133:F137)</f>
        <v>5</v>
      </c>
      <c r="G132" s="76"/>
    </row>
    <row r="133" spans="1:7" ht="26" x14ac:dyDescent="0.2">
      <c r="A133" s="97" t="s">
        <v>151</v>
      </c>
      <c r="B133" s="14" t="s">
        <v>685</v>
      </c>
      <c r="C133" s="25" t="s">
        <v>76</v>
      </c>
      <c r="D133" s="28">
        <v>1</v>
      </c>
      <c r="E133" s="72">
        <v>1</v>
      </c>
      <c r="F133" s="172">
        <f t="shared" ref="F133:F137" si="16">ROUND(D133*E133,0)</f>
        <v>1</v>
      </c>
      <c r="G133" s="17"/>
    </row>
    <row r="134" spans="1:7" ht="13" x14ac:dyDescent="0.2">
      <c r="A134" s="97" t="s">
        <v>152</v>
      </c>
      <c r="B134" s="14" t="s">
        <v>785</v>
      </c>
      <c r="C134" s="25" t="s">
        <v>76</v>
      </c>
      <c r="D134" s="28">
        <v>1</v>
      </c>
      <c r="E134" s="72">
        <v>1</v>
      </c>
      <c r="F134" s="172">
        <f t="shared" ref="F134" si="17">ROUND(D134*E134,0)</f>
        <v>1</v>
      </c>
      <c r="G134" s="17"/>
    </row>
    <row r="135" spans="1:7" ht="15" x14ac:dyDescent="0.2">
      <c r="A135" s="97" t="s">
        <v>153</v>
      </c>
      <c r="B135" s="41" t="s">
        <v>729</v>
      </c>
      <c r="C135" s="28" t="s">
        <v>78</v>
      </c>
      <c r="D135" s="28">
        <v>1</v>
      </c>
      <c r="E135" s="72">
        <v>1</v>
      </c>
      <c r="F135" s="172">
        <f t="shared" si="16"/>
        <v>1</v>
      </c>
      <c r="G135" s="17"/>
    </row>
    <row r="136" spans="1:7" ht="15" x14ac:dyDescent="0.2">
      <c r="A136" s="97" t="s">
        <v>154</v>
      </c>
      <c r="B136" s="41" t="s">
        <v>730</v>
      </c>
      <c r="C136" s="28" t="s">
        <v>78</v>
      </c>
      <c r="D136" s="28">
        <v>1</v>
      </c>
      <c r="E136" s="72">
        <v>1</v>
      </c>
      <c r="F136" s="172">
        <f t="shared" si="16"/>
        <v>1</v>
      </c>
      <c r="G136" s="17"/>
    </row>
    <row r="137" spans="1:7" ht="13" x14ac:dyDescent="0.2">
      <c r="A137" s="97" t="s">
        <v>674</v>
      </c>
      <c r="B137" s="41" t="s">
        <v>278</v>
      </c>
      <c r="C137" s="25" t="s">
        <v>84</v>
      </c>
      <c r="D137" s="28">
        <v>1</v>
      </c>
      <c r="E137" s="72">
        <v>1</v>
      </c>
      <c r="F137" s="172">
        <f t="shared" si="16"/>
        <v>1</v>
      </c>
      <c r="G137" s="17"/>
    </row>
    <row r="138" spans="1:7" ht="13" x14ac:dyDescent="0.2">
      <c r="A138" s="99" t="s">
        <v>40</v>
      </c>
      <c r="B138" s="73" t="s">
        <v>450</v>
      </c>
      <c r="C138" s="68"/>
      <c r="D138" s="68"/>
      <c r="E138" s="75"/>
      <c r="F138" s="173">
        <f>SUM(F139:F154)</f>
        <v>16</v>
      </c>
      <c r="G138" s="76"/>
    </row>
    <row r="139" spans="1:7" ht="15" x14ac:dyDescent="0.2">
      <c r="A139" s="97" t="s">
        <v>155</v>
      </c>
      <c r="B139" s="21" t="s">
        <v>279</v>
      </c>
      <c r="C139" s="28" t="s">
        <v>78</v>
      </c>
      <c r="D139" s="28">
        <v>1</v>
      </c>
      <c r="E139" s="72">
        <v>1</v>
      </c>
      <c r="F139" s="172">
        <f t="shared" ref="F139:F154" si="18">ROUND(D139*E139,0)</f>
        <v>1</v>
      </c>
      <c r="G139" s="157"/>
    </row>
    <row r="140" spans="1:7" ht="15" x14ac:dyDescent="0.2">
      <c r="A140" s="97" t="s">
        <v>156</v>
      </c>
      <c r="B140" s="21" t="s">
        <v>280</v>
      </c>
      <c r="C140" s="28" t="s">
        <v>78</v>
      </c>
      <c r="D140" s="28">
        <v>1</v>
      </c>
      <c r="E140" s="72">
        <v>1</v>
      </c>
      <c r="F140" s="172">
        <f t="shared" si="18"/>
        <v>1</v>
      </c>
      <c r="G140" s="157"/>
    </row>
    <row r="141" spans="1:7" ht="17.25" customHeight="1" x14ac:dyDescent="0.2">
      <c r="A141" s="97" t="s">
        <v>157</v>
      </c>
      <c r="B141" s="21" t="s">
        <v>281</v>
      </c>
      <c r="C141" s="28" t="s">
        <v>78</v>
      </c>
      <c r="D141" s="28">
        <v>1</v>
      </c>
      <c r="E141" s="72">
        <v>1</v>
      </c>
      <c r="F141" s="172">
        <f t="shared" si="18"/>
        <v>1</v>
      </c>
      <c r="G141" s="157"/>
    </row>
    <row r="142" spans="1:7" ht="15" x14ac:dyDescent="0.2">
      <c r="A142" s="97" t="s">
        <v>166</v>
      </c>
      <c r="B142" s="21" t="s">
        <v>277</v>
      </c>
      <c r="C142" s="28" t="s">
        <v>78</v>
      </c>
      <c r="D142" s="28">
        <v>1</v>
      </c>
      <c r="E142" s="72">
        <v>1</v>
      </c>
      <c r="F142" s="172">
        <f t="shared" si="18"/>
        <v>1</v>
      </c>
      <c r="G142" s="157"/>
    </row>
    <row r="143" spans="1:7" ht="41" x14ac:dyDescent="0.2">
      <c r="A143" s="97" t="s">
        <v>285</v>
      </c>
      <c r="B143" s="21" t="s">
        <v>822</v>
      </c>
      <c r="C143" s="28" t="s">
        <v>78</v>
      </c>
      <c r="D143" s="28">
        <v>1</v>
      </c>
      <c r="E143" s="72">
        <v>1</v>
      </c>
      <c r="F143" s="172">
        <f t="shared" si="18"/>
        <v>1</v>
      </c>
      <c r="G143" s="157"/>
    </row>
    <row r="144" spans="1:7" ht="15" x14ac:dyDescent="0.2">
      <c r="A144" s="97" t="s">
        <v>286</v>
      </c>
      <c r="B144" s="21" t="s">
        <v>700</v>
      </c>
      <c r="C144" s="120" t="s">
        <v>616</v>
      </c>
      <c r="D144" s="120">
        <v>1</v>
      </c>
      <c r="E144" s="121">
        <v>1</v>
      </c>
      <c r="F144" s="205">
        <f t="shared" ref="F144:F146" si="19">ROUND(D144*E144,0)</f>
        <v>1</v>
      </c>
      <c r="G144" s="206"/>
    </row>
    <row r="145" spans="1:7" ht="15" x14ac:dyDescent="0.2">
      <c r="A145" s="97" t="s">
        <v>287</v>
      </c>
      <c r="B145" s="21" t="s">
        <v>701</v>
      </c>
      <c r="C145" s="120" t="s">
        <v>616</v>
      </c>
      <c r="D145" s="120">
        <v>1</v>
      </c>
      <c r="E145" s="121">
        <v>1</v>
      </c>
      <c r="F145" s="205">
        <f t="shared" si="19"/>
        <v>1</v>
      </c>
      <c r="G145" s="206"/>
    </row>
    <row r="146" spans="1:7" ht="15" x14ac:dyDescent="0.2">
      <c r="A146" s="97" t="s">
        <v>288</v>
      </c>
      <c r="B146" s="21" t="s">
        <v>261</v>
      </c>
      <c r="C146" s="120" t="s">
        <v>616</v>
      </c>
      <c r="D146" s="120">
        <v>1</v>
      </c>
      <c r="E146" s="121">
        <v>1</v>
      </c>
      <c r="F146" s="205">
        <f t="shared" si="19"/>
        <v>1</v>
      </c>
      <c r="G146" s="206"/>
    </row>
    <row r="147" spans="1:7" ht="15" x14ac:dyDescent="0.2">
      <c r="A147" s="97" t="s">
        <v>289</v>
      </c>
      <c r="B147" s="21" t="s">
        <v>282</v>
      </c>
      <c r="C147" s="28" t="s">
        <v>78</v>
      </c>
      <c r="D147" s="28">
        <v>1</v>
      </c>
      <c r="E147" s="72">
        <v>1</v>
      </c>
      <c r="F147" s="172">
        <f t="shared" si="18"/>
        <v>1</v>
      </c>
      <c r="G147" s="157"/>
    </row>
    <row r="148" spans="1:7" ht="28" x14ac:dyDescent="0.2">
      <c r="A148" s="97" t="s">
        <v>290</v>
      </c>
      <c r="B148" s="14" t="s">
        <v>823</v>
      </c>
      <c r="C148" s="28" t="s">
        <v>78</v>
      </c>
      <c r="D148" s="28">
        <v>1</v>
      </c>
      <c r="E148" s="72">
        <v>1</v>
      </c>
      <c r="F148" s="172">
        <f t="shared" si="18"/>
        <v>1</v>
      </c>
      <c r="G148" s="157"/>
    </row>
    <row r="149" spans="1:7" ht="40.5" customHeight="1" x14ac:dyDescent="0.2">
      <c r="A149" s="97" t="s">
        <v>291</v>
      </c>
      <c r="B149" s="14" t="s">
        <v>982</v>
      </c>
      <c r="C149" s="28" t="s">
        <v>76</v>
      </c>
      <c r="D149" s="28">
        <v>1</v>
      </c>
      <c r="E149" s="72">
        <v>1</v>
      </c>
      <c r="F149" s="172">
        <f t="shared" si="18"/>
        <v>1</v>
      </c>
      <c r="G149" s="157"/>
    </row>
    <row r="150" spans="1:7" ht="26" x14ac:dyDescent="0.2">
      <c r="A150" s="97" t="s">
        <v>702</v>
      </c>
      <c r="B150" s="14" t="s">
        <v>985</v>
      </c>
      <c r="C150" s="28" t="s">
        <v>76</v>
      </c>
      <c r="D150" s="28">
        <v>1</v>
      </c>
      <c r="E150" s="72">
        <v>1</v>
      </c>
      <c r="F150" s="172">
        <f t="shared" si="18"/>
        <v>1</v>
      </c>
      <c r="G150" s="157"/>
    </row>
    <row r="151" spans="1:7" ht="13" x14ac:dyDescent="0.2">
      <c r="A151" s="97" t="s">
        <v>703</v>
      </c>
      <c r="B151" s="41" t="s">
        <v>283</v>
      </c>
      <c r="C151" s="25" t="s">
        <v>81</v>
      </c>
      <c r="D151" s="28">
        <v>1</v>
      </c>
      <c r="E151" s="72">
        <v>1</v>
      </c>
      <c r="F151" s="172">
        <f t="shared" si="18"/>
        <v>1</v>
      </c>
      <c r="G151" s="157"/>
    </row>
    <row r="152" spans="1:7" ht="13" x14ac:dyDescent="0.2">
      <c r="A152" s="97" t="s">
        <v>704</v>
      </c>
      <c r="B152" s="41" t="s">
        <v>284</v>
      </c>
      <c r="C152" s="25" t="s">
        <v>81</v>
      </c>
      <c r="D152" s="28">
        <v>1</v>
      </c>
      <c r="E152" s="72">
        <v>1</v>
      </c>
      <c r="F152" s="172">
        <f t="shared" si="18"/>
        <v>1</v>
      </c>
      <c r="G152" s="157"/>
    </row>
    <row r="153" spans="1:7" ht="13" x14ac:dyDescent="0.2">
      <c r="A153" s="97" t="s">
        <v>782</v>
      </c>
      <c r="B153" s="41" t="s">
        <v>443</v>
      </c>
      <c r="C153" s="25" t="s">
        <v>84</v>
      </c>
      <c r="D153" s="28">
        <v>1</v>
      </c>
      <c r="E153" s="72">
        <v>1</v>
      </c>
      <c r="F153" s="172">
        <f t="shared" si="18"/>
        <v>1</v>
      </c>
      <c r="G153" s="157"/>
    </row>
    <row r="154" spans="1:7" ht="13" x14ac:dyDescent="0.2">
      <c r="A154" s="97" t="s">
        <v>987</v>
      </c>
      <c r="B154" s="41" t="s">
        <v>444</v>
      </c>
      <c r="C154" s="25" t="s">
        <v>84</v>
      </c>
      <c r="D154" s="28">
        <v>1</v>
      </c>
      <c r="E154" s="72">
        <v>1</v>
      </c>
      <c r="F154" s="172">
        <f t="shared" si="18"/>
        <v>1</v>
      </c>
      <c r="G154" s="157"/>
    </row>
    <row r="155" spans="1:7" ht="13" x14ac:dyDescent="0.2">
      <c r="A155" s="96" t="s">
        <v>41</v>
      </c>
      <c r="B155" s="23" t="s">
        <v>451</v>
      </c>
      <c r="C155" s="27"/>
      <c r="D155" s="43"/>
      <c r="E155" s="55"/>
      <c r="F155" s="173">
        <f>F156+F161+F169+F175</f>
        <v>20</v>
      </c>
      <c r="G155" s="38"/>
    </row>
    <row r="156" spans="1:7" ht="13" x14ac:dyDescent="0.2">
      <c r="A156" s="96" t="s">
        <v>42</v>
      </c>
      <c r="B156" s="150" t="s">
        <v>292</v>
      </c>
      <c r="C156" s="71"/>
      <c r="D156" s="71"/>
      <c r="E156" s="55"/>
      <c r="F156" s="173">
        <f>SUM(F157:F160)</f>
        <v>4</v>
      </c>
      <c r="G156" s="76"/>
    </row>
    <row r="157" spans="1:7" ht="26" x14ac:dyDescent="0.2">
      <c r="A157" s="97" t="s">
        <v>44</v>
      </c>
      <c r="B157" s="16" t="s">
        <v>977</v>
      </c>
      <c r="C157" s="25" t="s">
        <v>84</v>
      </c>
      <c r="D157" s="28">
        <v>1</v>
      </c>
      <c r="E157" s="72">
        <v>1</v>
      </c>
      <c r="F157" s="179">
        <f t="shared" ref="F157:F160" si="20">D157*E157</f>
        <v>1</v>
      </c>
      <c r="G157" s="17"/>
    </row>
    <row r="158" spans="1:7" ht="26" x14ac:dyDescent="0.2">
      <c r="A158" s="97" t="s">
        <v>45</v>
      </c>
      <c r="B158" s="16" t="s">
        <v>978</v>
      </c>
      <c r="C158" s="25" t="s">
        <v>84</v>
      </c>
      <c r="D158" s="28">
        <v>1</v>
      </c>
      <c r="E158" s="72">
        <v>1</v>
      </c>
      <c r="F158" s="179">
        <f t="shared" si="20"/>
        <v>1</v>
      </c>
      <c r="G158" s="17"/>
    </row>
    <row r="159" spans="1:7" ht="13" x14ac:dyDescent="0.2">
      <c r="A159" s="97" t="s">
        <v>73</v>
      </c>
      <c r="B159" s="16" t="s">
        <v>786</v>
      </c>
      <c r="C159" s="25" t="s">
        <v>84</v>
      </c>
      <c r="D159" s="28">
        <v>1</v>
      </c>
      <c r="E159" s="72">
        <v>1</v>
      </c>
      <c r="F159" s="179">
        <f t="shared" si="20"/>
        <v>1</v>
      </c>
      <c r="G159" s="17"/>
    </row>
    <row r="160" spans="1:7" ht="13" x14ac:dyDescent="0.2">
      <c r="A160" s="97" t="s">
        <v>181</v>
      </c>
      <c r="B160" s="16" t="s">
        <v>293</v>
      </c>
      <c r="C160" s="25" t="s">
        <v>84</v>
      </c>
      <c r="D160" s="28">
        <v>1</v>
      </c>
      <c r="E160" s="72">
        <v>1</v>
      </c>
      <c r="F160" s="179">
        <f t="shared" si="20"/>
        <v>1</v>
      </c>
      <c r="G160" s="17"/>
    </row>
    <row r="161" spans="1:7" s="3" customFormat="1" ht="13" x14ac:dyDescent="0.2">
      <c r="A161" s="99" t="s">
        <v>46</v>
      </c>
      <c r="B161" s="159" t="s">
        <v>294</v>
      </c>
      <c r="C161" s="71"/>
      <c r="D161" s="27"/>
      <c r="E161" s="75"/>
      <c r="F161" s="173">
        <f>SUM(F162:F168)</f>
        <v>7</v>
      </c>
      <c r="G161" s="89"/>
    </row>
    <row r="162" spans="1:7" s="3" customFormat="1" ht="13" x14ac:dyDescent="0.2">
      <c r="A162" s="97" t="s">
        <v>106</v>
      </c>
      <c r="B162" s="16" t="s">
        <v>301</v>
      </c>
      <c r="C162" s="127" t="s">
        <v>84</v>
      </c>
      <c r="D162" s="28">
        <v>1</v>
      </c>
      <c r="E162" s="72">
        <v>1</v>
      </c>
      <c r="F162" s="172">
        <f t="shared" ref="F162:F168" si="21">ROUND(D162*E162,0)</f>
        <v>1</v>
      </c>
      <c r="G162" s="42"/>
    </row>
    <row r="163" spans="1:7" s="3" customFormat="1" ht="13" x14ac:dyDescent="0.2">
      <c r="A163" s="97" t="s">
        <v>74</v>
      </c>
      <c r="B163" s="16" t="s">
        <v>720</v>
      </c>
      <c r="C163" s="127" t="s">
        <v>84</v>
      </c>
      <c r="D163" s="28">
        <v>1</v>
      </c>
      <c r="E163" s="72">
        <v>1</v>
      </c>
      <c r="F163" s="172">
        <f t="shared" si="21"/>
        <v>1</v>
      </c>
      <c r="G163" s="42"/>
    </row>
    <row r="164" spans="1:7" s="3" customFormat="1" ht="13" x14ac:dyDescent="0.2">
      <c r="A164" s="97" t="s">
        <v>295</v>
      </c>
      <c r="B164" s="16" t="s">
        <v>302</v>
      </c>
      <c r="C164" s="127" t="s">
        <v>84</v>
      </c>
      <c r="D164" s="28">
        <v>1</v>
      </c>
      <c r="E164" s="72">
        <v>1</v>
      </c>
      <c r="F164" s="172">
        <f t="shared" si="21"/>
        <v>1</v>
      </c>
      <c r="G164" s="42"/>
    </row>
    <row r="165" spans="1:7" s="3" customFormat="1" ht="13" x14ac:dyDescent="0.2">
      <c r="A165" s="97" t="s">
        <v>296</v>
      </c>
      <c r="B165" s="16" t="s">
        <v>304</v>
      </c>
      <c r="C165" s="127" t="s">
        <v>84</v>
      </c>
      <c r="D165" s="28">
        <v>1</v>
      </c>
      <c r="E165" s="72">
        <v>1</v>
      </c>
      <c r="F165" s="172">
        <f t="shared" si="21"/>
        <v>1</v>
      </c>
      <c r="G165" s="42"/>
    </row>
    <row r="166" spans="1:7" s="3" customFormat="1" ht="13" x14ac:dyDescent="0.2">
      <c r="A166" s="97" t="s">
        <v>297</v>
      </c>
      <c r="B166" s="16" t="s">
        <v>303</v>
      </c>
      <c r="C166" s="127" t="s">
        <v>84</v>
      </c>
      <c r="D166" s="28">
        <v>1</v>
      </c>
      <c r="E166" s="72">
        <v>1</v>
      </c>
      <c r="F166" s="172">
        <f t="shared" si="21"/>
        <v>1</v>
      </c>
      <c r="G166" s="42"/>
    </row>
    <row r="167" spans="1:7" s="3" customFormat="1" ht="13" x14ac:dyDescent="0.2">
      <c r="A167" s="97" t="s">
        <v>298</v>
      </c>
      <c r="B167" s="16" t="s">
        <v>305</v>
      </c>
      <c r="C167" s="127" t="s">
        <v>84</v>
      </c>
      <c r="D167" s="28">
        <v>1</v>
      </c>
      <c r="E167" s="72">
        <v>1</v>
      </c>
      <c r="F167" s="172">
        <f t="shared" si="21"/>
        <v>1</v>
      </c>
      <c r="G167" s="42"/>
    </row>
    <row r="168" spans="1:7" ht="13" x14ac:dyDescent="0.2">
      <c r="A168" s="97" t="s">
        <v>299</v>
      </c>
      <c r="B168" s="16" t="s">
        <v>306</v>
      </c>
      <c r="C168" s="127" t="s">
        <v>84</v>
      </c>
      <c r="D168" s="28">
        <v>1</v>
      </c>
      <c r="E168" s="72">
        <v>1</v>
      </c>
      <c r="F168" s="172">
        <f t="shared" si="21"/>
        <v>1</v>
      </c>
      <c r="G168" s="17"/>
    </row>
    <row r="169" spans="1:7" ht="13" x14ac:dyDescent="0.2">
      <c r="A169" s="96" t="s">
        <v>174</v>
      </c>
      <c r="B169" s="70" t="s">
        <v>300</v>
      </c>
      <c r="C169" s="27"/>
      <c r="D169" s="43"/>
      <c r="E169" s="55"/>
      <c r="F169" s="173">
        <f>SUM(F170:F174)</f>
        <v>5</v>
      </c>
      <c r="G169" s="38"/>
    </row>
    <row r="170" spans="1:7" ht="13" x14ac:dyDescent="0.2">
      <c r="A170" s="97" t="s">
        <v>307</v>
      </c>
      <c r="B170" s="16" t="s">
        <v>458</v>
      </c>
      <c r="C170" s="25" t="s">
        <v>84</v>
      </c>
      <c r="D170" s="28">
        <v>1</v>
      </c>
      <c r="E170" s="72">
        <v>1</v>
      </c>
      <c r="F170" s="172">
        <f t="shared" ref="F170:F174" si="22">ROUND(D170*E170,0)</f>
        <v>1</v>
      </c>
      <c r="G170" s="17"/>
    </row>
    <row r="171" spans="1:7" ht="13" x14ac:dyDescent="0.2">
      <c r="A171" s="97" t="s">
        <v>308</v>
      </c>
      <c r="B171" s="17" t="s">
        <v>312</v>
      </c>
      <c r="C171" s="25" t="s">
        <v>84</v>
      </c>
      <c r="D171" s="28">
        <v>1</v>
      </c>
      <c r="E171" s="72">
        <v>1</v>
      </c>
      <c r="F171" s="172">
        <f t="shared" si="22"/>
        <v>1</v>
      </c>
      <c r="G171" s="17"/>
    </row>
    <row r="172" spans="1:7" ht="13" x14ac:dyDescent="0.2">
      <c r="A172" s="97" t="s">
        <v>309</v>
      </c>
      <c r="B172" s="17" t="s">
        <v>459</v>
      </c>
      <c r="C172" s="25" t="s">
        <v>84</v>
      </c>
      <c r="D172" s="28">
        <v>1</v>
      </c>
      <c r="E172" s="72">
        <v>1</v>
      </c>
      <c r="F172" s="172">
        <f t="shared" si="22"/>
        <v>1</v>
      </c>
      <c r="G172" s="17"/>
    </row>
    <row r="173" spans="1:7" ht="13" x14ac:dyDescent="0.2">
      <c r="A173" s="97" t="s">
        <v>310</v>
      </c>
      <c r="B173" s="17" t="s">
        <v>460</v>
      </c>
      <c r="C173" s="25" t="s">
        <v>84</v>
      </c>
      <c r="D173" s="28">
        <v>1</v>
      </c>
      <c r="E173" s="72">
        <v>1</v>
      </c>
      <c r="F173" s="172">
        <f t="shared" si="22"/>
        <v>1</v>
      </c>
      <c r="G173" s="17"/>
    </row>
    <row r="174" spans="1:7" ht="13" x14ac:dyDescent="0.2">
      <c r="A174" s="97" t="s">
        <v>311</v>
      </c>
      <c r="B174" s="17" t="s">
        <v>461</v>
      </c>
      <c r="C174" s="25" t="s">
        <v>84</v>
      </c>
      <c r="D174" s="28">
        <v>1</v>
      </c>
      <c r="E174" s="72">
        <v>1</v>
      </c>
      <c r="F174" s="172">
        <f t="shared" si="22"/>
        <v>1</v>
      </c>
      <c r="G174" s="17"/>
    </row>
    <row r="175" spans="1:7" ht="13" x14ac:dyDescent="0.2">
      <c r="A175" s="99" t="s">
        <v>175</v>
      </c>
      <c r="B175" s="73" t="s">
        <v>313</v>
      </c>
      <c r="C175" s="71"/>
      <c r="D175" s="71"/>
      <c r="E175" s="142"/>
      <c r="F175" s="173">
        <f>SUM(F176:F179)</f>
        <v>4</v>
      </c>
      <c r="G175" s="143"/>
    </row>
    <row r="176" spans="1:7" s="3" customFormat="1" ht="13" x14ac:dyDescent="0.2">
      <c r="A176" s="98" t="s">
        <v>481</v>
      </c>
      <c r="B176" s="17" t="s">
        <v>824</v>
      </c>
      <c r="C176" s="25" t="s">
        <v>84</v>
      </c>
      <c r="D176" s="28">
        <v>1</v>
      </c>
      <c r="E176" s="72">
        <v>1</v>
      </c>
      <c r="F176" s="172">
        <f t="shared" ref="F176:F179" si="23">ROUND(D176*E176,0)</f>
        <v>1</v>
      </c>
      <c r="G176" s="144"/>
    </row>
    <row r="177" spans="1:7" s="3" customFormat="1" ht="13" x14ac:dyDescent="0.2">
      <c r="A177" s="98" t="s">
        <v>482</v>
      </c>
      <c r="B177" s="17" t="s">
        <v>825</v>
      </c>
      <c r="C177" s="25" t="s">
        <v>84</v>
      </c>
      <c r="D177" s="28">
        <v>1</v>
      </c>
      <c r="E177" s="72">
        <v>1</v>
      </c>
      <c r="F177" s="172">
        <f t="shared" si="23"/>
        <v>1</v>
      </c>
      <c r="G177" s="140"/>
    </row>
    <row r="178" spans="1:7" s="3" customFormat="1" ht="13" x14ac:dyDescent="0.2">
      <c r="A178" s="98" t="s">
        <v>483</v>
      </c>
      <c r="B178" s="17" t="s">
        <v>938</v>
      </c>
      <c r="C178" s="25" t="s">
        <v>84</v>
      </c>
      <c r="D178" s="28">
        <v>1</v>
      </c>
      <c r="E178" s="72">
        <v>1</v>
      </c>
      <c r="F178" s="172">
        <f t="shared" si="23"/>
        <v>1</v>
      </c>
      <c r="G178" s="20"/>
    </row>
    <row r="179" spans="1:7" s="3" customFormat="1" ht="13" x14ac:dyDescent="0.2">
      <c r="A179" s="98" t="s">
        <v>672</v>
      </c>
      <c r="B179" s="17" t="s">
        <v>939</v>
      </c>
      <c r="C179" s="25" t="s">
        <v>84</v>
      </c>
      <c r="D179" s="28">
        <v>1</v>
      </c>
      <c r="E179" s="72">
        <v>1</v>
      </c>
      <c r="F179" s="172">
        <f t="shared" si="23"/>
        <v>1</v>
      </c>
      <c r="G179" s="20"/>
    </row>
    <row r="180" spans="1:7" ht="13" x14ac:dyDescent="0.2">
      <c r="A180" s="99" t="s">
        <v>47</v>
      </c>
      <c r="B180" s="38" t="s">
        <v>161</v>
      </c>
      <c r="C180" s="27"/>
      <c r="D180" s="43"/>
      <c r="E180" s="55"/>
      <c r="F180" s="173">
        <f>F181+F209+F224</f>
        <v>45</v>
      </c>
      <c r="G180" s="38"/>
    </row>
    <row r="181" spans="1:7" ht="13" x14ac:dyDescent="0.2">
      <c r="A181" s="99" t="s">
        <v>49</v>
      </c>
      <c r="B181" s="77" t="s">
        <v>64</v>
      </c>
      <c r="C181" s="71"/>
      <c r="D181" s="71"/>
      <c r="E181" s="55"/>
      <c r="F181" s="173">
        <f>SUM(F182:F208)</f>
        <v>27</v>
      </c>
      <c r="G181" s="76"/>
    </row>
    <row r="182" spans="1:7" ht="26" x14ac:dyDescent="0.2">
      <c r="A182" s="146" t="s">
        <v>50</v>
      </c>
      <c r="B182" s="67" t="s">
        <v>424</v>
      </c>
      <c r="C182" s="25" t="s">
        <v>76</v>
      </c>
      <c r="D182" s="28">
        <v>1</v>
      </c>
      <c r="E182" s="72">
        <v>1</v>
      </c>
      <c r="F182" s="179">
        <f t="shared" ref="F182:F208" si="24">D182*E182</f>
        <v>1</v>
      </c>
      <c r="G182" s="17"/>
    </row>
    <row r="183" spans="1:7" ht="13" x14ac:dyDescent="0.2">
      <c r="A183" s="146" t="s">
        <v>51</v>
      </c>
      <c r="B183" s="67" t="s">
        <v>358</v>
      </c>
      <c r="C183" s="25" t="s">
        <v>76</v>
      </c>
      <c r="D183" s="28">
        <v>1</v>
      </c>
      <c r="E183" s="72">
        <v>1</v>
      </c>
      <c r="F183" s="179">
        <f t="shared" si="24"/>
        <v>1</v>
      </c>
      <c r="G183" s="17"/>
    </row>
    <row r="184" spans="1:7" ht="13" x14ac:dyDescent="0.2">
      <c r="A184" s="146" t="s">
        <v>52</v>
      </c>
      <c r="B184" s="67" t="s">
        <v>359</v>
      </c>
      <c r="C184" s="25" t="s">
        <v>76</v>
      </c>
      <c r="D184" s="28">
        <v>1</v>
      </c>
      <c r="E184" s="72">
        <v>1</v>
      </c>
      <c r="F184" s="179">
        <f t="shared" si="24"/>
        <v>1</v>
      </c>
      <c r="G184" s="17"/>
    </row>
    <row r="185" spans="1:7" ht="13" x14ac:dyDescent="0.2">
      <c r="A185" s="146" t="s">
        <v>394</v>
      </c>
      <c r="B185" s="67" t="s">
        <v>360</v>
      </c>
      <c r="C185" s="25" t="s">
        <v>76</v>
      </c>
      <c r="D185" s="28">
        <v>1</v>
      </c>
      <c r="E185" s="72">
        <v>1</v>
      </c>
      <c r="F185" s="179">
        <f t="shared" si="24"/>
        <v>1</v>
      </c>
      <c r="G185" s="17"/>
    </row>
    <row r="186" spans="1:7" ht="13" x14ac:dyDescent="0.2">
      <c r="A186" s="146" t="s">
        <v>395</v>
      </c>
      <c r="B186" s="67" t="s">
        <v>425</v>
      </c>
      <c r="C186" s="25" t="s">
        <v>76</v>
      </c>
      <c r="D186" s="28">
        <v>1</v>
      </c>
      <c r="E186" s="72">
        <v>1</v>
      </c>
      <c r="F186" s="179">
        <f t="shared" si="24"/>
        <v>1</v>
      </c>
      <c r="G186" s="17"/>
    </row>
    <row r="187" spans="1:7" ht="13" x14ac:dyDescent="0.2">
      <c r="A187" s="146" t="s">
        <v>396</v>
      </c>
      <c r="B187" s="67" t="s">
        <v>721</v>
      </c>
      <c r="C187" s="25" t="s">
        <v>76</v>
      </c>
      <c r="D187" s="28">
        <v>1</v>
      </c>
      <c r="E187" s="72">
        <v>1</v>
      </c>
      <c r="F187" s="179">
        <f t="shared" si="24"/>
        <v>1</v>
      </c>
      <c r="G187" s="17"/>
    </row>
    <row r="188" spans="1:7" ht="13" x14ac:dyDescent="0.2">
      <c r="A188" s="146" t="s">
        <v>397</v>
      </c>
      <c r="B188" s="67" t="s">
        <v>722</v>
      </c>
      <c r="C188" s="25" t="s">
        <v>76</v>
      </c>
      <c r="D188" s="28">
        <v>1</v>
      </c>
      <c r="E188" s="72">
        <v>1</v>
      </c>
      <c r="F188" s="179">
        <f t="shared" si="24"/>
        <v>1</v>
      </c>
      <c r="G188" s="17"/>
    </row>
    <row r="189" spans="1:7" ht="26" x14ac:dyDescent="0.2">
      <c r="A189" s="146" t="s">
        <v>398</v>
      </c>
      <c r="B189" s="67" t="s">
        <v>723</v>
      </c>
      <c r="C189" s="25" t="s">
        <v>76</v>
      </c>
      <c r="D189" s="28">
        <v>1</v>
      </c>
      <c r="E189" s="72">
        <v>1</v>
      </c>
      <c r="F189" s="179">
        <f t="shared" si="24"/>
        <v>1</v>
      </c>
      <c r="G189" s="17"/>
    </row>
    <row r="190" spans="1:7" ht="13" x14ac:dyDescent="0.2">
      <c r="A190" s="146" t="s">
        <v>399</v>
      </c>
      <c r="B190" s="67" t="s">
        <v>468</v>
      </c>
      <c r="C190" s="25" t="s">
        <v>76</v>
      </c>
      <c r="D190" s="28">
        <v>1</v>
      </c>
      <c r="E190" s="72">
        <v>1</v>
      </c>
      <c r="F190" s="179">
        <f t="shared" si="24"/>
        <v>1</v>
      </c>
      <c r="G190" s="17"/>
    </row>
    <row r="191" spans="1:7" ht="13" x14ac:dyDescent="0.2">
      <c r="A191" s="146" t="s">
        <v>400</v>
      </c>
      <c r="B191" s="67" t="s">
        <v>361</v>
      </c>
      <c r="C191" s="25" t="s">
        <v>76</v>
      </c>
      <c r="D191" s="28">
        <v>1</v>
      </c>
      <c r="E191" s="72">
        <v>1</v>
      </c>
      <c r="F191" s="179">
        <f t="shared" si="24"/>
        <v>1</v>
      </c>
      <c r="G191" s="17"/>
    </row>
    <row r="192" spans="1:7" ht="13" x14ac:dyDescent="0.2">
      <c r="A192" s="146" t="s">
        <v>401</v>
      </c>
      <c r="B192" s="67" t="s">
        <v>362</v>
      </c>
      <c r="C192" s="25" t="s">
        <v>76</v>
      </c>
      <c r="D192" s="28">
        <v>1</v>
      </c>
      <c r="E192" s="72">
        <v>1</v>
      </c>
      <c r="F192" s="179">
        <f t="shared" si="24"/>
        <v>1</v>
      </c>
      <c r="G192" s="17"/>
    </row>
    <row r="193" spans="1:8" ht="13" x14ac:dyDescent="0.2">
      <c r="A193" s="146" t="s">
        <v>402</v>
      </c>
      <c r="B193" s="67" t="s">
        <v>363</v>
      </c>
      <c r="C193" s="25" t="s">
        <v>76</v>
      </c>
      <c r="D193" s="28">
        <v>1</v>
      </c>
      <c r="E193" s="72">
        <v>1</v>
      </c>
      <c r="F193" s="179">
        <f t="shared" si="24"/>
        <v>1</v>
      </c>
      <c r="G193" s="25"/>
      <c r="H193" s="17"/>
    </row>
    <row r="194" spans="1:8" ht="26" x14ac:dyDescent="0.2">
      <c r="A194" s="146" t="s">
        <v>403</v>
      </c>
      <c r="B194" s="67" t="s">
        <v>426</v>
      </c>
      <c r="C194" s="25" t="s">
        <v>76</v>
      </c>
      <c r="D194" s="28">
        <v>1</v>
      </c>
      <c r="E194" s="72">
        <v>1</v>
      </c>
      <c r="F194" s="179">
        <f t="shared" si="24"/>
        <v>1</v>
      </c>
      <c r="G194" s="25"/>
      <c r="H194" s="17"/>
    </row>
    <row r="195" spans="1:8" ht="13" x14ac:dyDescent="0.2">
      <c r="A195" s="146" t="s">
        <v>404</v>
      </c>
      <c r="B195" s="67" t="s">
        <v>466</v>
      </c>
      <c r="C195" s="25" t="s">
        <v>76</v>
      </c>
      <c r="D195" s="28">
        <v>1</v>
      </c>
      <c r="E195" s="72">
        <v>1</v>
      </c>
      <c r="F195" s="179">
        <f t="shared" si="24"/>
        <v>1</v>
      </c>
      <c r="G195" s="25"/>
      <c r="H195" s="17"/>
    </row>
    <row r="196" spans="1:8" ht="13" x14ac:dyDescent="0.2">
      <c r="A196" s="146" t="s">
        <v>405</v>
      </c>
      <c r="B196" s="67" t="s">
        <v>364</v>
      </c>
      <c r="C196" s="25" t="s">
        <v>76</v>
      </c>
      <c r="D196" s="28">
        <v>1</v>
      </c>
      <c r="E196" s="72">
        <v>1</v>
      </c>
      <c r="F196" s="179">
        <f t="shared" si="24"/>
        <v>1</v>
      </c>
      <c r="G196" s="25"/>
      <c r="H196" s="17"/>
    </row>
    <row r="197" spans="1:8" ht="13" x14ac:dyDescent="0.2">
      <c r="A197" s="146" t="s">
        <v>406</v>
      </c>
      <c r="B197" s="67" t="s">
        <v>365</v>
      </c>
      <c r="C197" s="25" t="s">
        <v>76</v>
      </c>
      <c r="D197" s="28">
        <v>1</v>
      </c>
      <c r="E197" s="72">
        <v>1</v>
      </c>
      <c r="F197" s="179">
        <f t="shared" si="24"/>
        <v>1</v>
      </c>
      <c r="G197" s="25"/>
      <c r="H197" s="17"/>
    </row>
    <row r="198" spans="1:8" ht="13" x14ac:dyDescent="0.2">
      <c r="A198" s="146" t="s">
        <v>407</v>
      </c>
      <c r="B198" s="67" t="s">
        <v>366</v>
      </c>
      <c r="C198" s="25" t="s">
        <v>76</v>
      </c>
      <c r="D198" s="28">
        <v>1</v>
      </c>
      <c r="E198" s="72">
        <v>1</v>
      </c>
      <c r="F198" s="179">
        <f t="shared" si="24"/>
        <v>1</v>
      </c>
      <c r="G198" s="25"/>
      <c r="H198" s="17"/>
    </row>
    <row r="199" spans="1:8" ht="26" x14ac:dyDescent="0.2">
      <c r="A199" s="146" t="s">
        <v>408</v>
      </c>
      <c r="B199" s="67" t="s">
        <v>724</v>
      </c>
      <c r="C199" s="25" t="s">
        <v>76</v>
      </c>
      <c r="D199" s="28">
        <v>1</v>
      </c>
      <c r="E199" s="72">
        <v>1</v>
      </c>
      <c r="F199" s="179">
        <f t="shared" si="24"/>
        <v>1</v>
      </c>
      <c r="G199" s="25"/>
      <c r="H199" s="17"/>
    </row>
    <row r="200" spans="1:8" ht="26" x14ac:dyDescent="0.2">
      <c r="A200" s="146" t="s">
        <v>409</v>
      </c>
      <c r="B200" s="67" t="s">
        <v>725</v>
      </c>
      <c r="C200" s="25" t="s">
        <v>76</v>
      </c>
      <c r="D200" s="28">
        <v>1</v>
      </c>
      <c r="E200" s="72">
        <v>1</v>
      </c>
      <c r="F200" s="179">
        <f t="shared" si="24"/>
        <v>1</v>
      </c>
      <c r="G200" s="25"/>
      <c r="H200" s="17"/>
    </row>
    <row r="201" spans="1:8" ht="26" x14ac:dyDescent="0.2">
      <c r="A201" s="146" t="s">
        <v>410</v>
      </c>
      <c r="B201" s="67" t="s">
        <v>726</v>
      </c>
      <c r="C201" s="25" t="s">
        <v>76</v>
      </c>
      <c r="D201" s="28">
        <v>1</v>
      </c>
      <c r="E201" s="72">
        <v>1</v>
      </c>
      <c r="F201" s="179">
        <f t="shared" si="24"/>
        <v>1</v>
      </c>
      <c r="G201" s="25"/>
      <c r="H201" s="17"/>
    </row>
    <row r="202" spans="1:8" ht="26" x14ac:dyDescent="0.2">
      <c r="A202" s="146" t="s">
        <v>411</v>
      </c>
      <c r="B202" s="67" t="s">
        <v>727</v>
      </c>
      <c r="C202" s="25" t="s">
        <v>76</v>
      </c>
      <c r="D202" s="28">
        <v>1</v>
      </c>
      <c r="E202" s="72">
        <v>1</v>
      </c>
      <c r="F202" s="179">
        <f t="shared" si="24"/>
        <v>1</v>
      </c>
      <c r="G202" s="25"/>
      <c r="H202" s="17"/>
    </row>
    <row r="203" spans="1:8" ht="13" x14ac:dyDescent="0.3">
      <c r="A203" s="146" t="s">
        <v>412</v>
      </c>
      <c r="B203" s="158" t="s">
        <v>427</v>
      </c>
      <c r="C203" s="25" t="s">
        <v>76</v>
      </c>
      <c r="D203" s="28">
        <v>1</v>
      </c>
      <c r="E203" s="72">
        <v>1</v>
      </c>
      <c r="F203" s="179">
        <f t="shared" si="24"/>
        <v>1</v>
      </c>
      <c r="G203" s="25"/>
      <c r="H203" s="17"/>
    </row>
    <row r="204" spans="1:8" ht="13" x14ac:dyDescent="0.3">
      <c r="A204" s="146" t="s">
        <v>413</v>
      </c>
      <c r="B204" s="158" t="s">
        <v>367</v>
      </c>
      <c r="C204" s="25" t="s">
        <v>76</v>
      </c>
      <c r="D204" s="28">
        <v>1</v>
      </c>
      <c r="E204" s="72">
        <v>1</v>
      </c>
      <c r="F204" s="179">
        <f t="shared" si="24"/>
        <v>1</v>
      </c>
      <c r="G204" s="25"/>
      <c r="H204" s="17"/>
    </row>
    <row r="205" spans="1:8" ht="13" x14ac:dyDescent="0.3">
      <c r="A205" s="146" t="s">
        <v>414</v>
      </c>
      <c r="B205" s="158" t="s">
        <v>368</v>
      </c>
      <c r="C205" s="25" t="s">
        <v>76</v>
      </c>
      <c r="D205" s="28">
        <v>1</v>
      </c>
      <c r="E205" s="72">
        <v>1</v>
      </c>
      <c r="F205" s="179">
        <f t="shared" si="24"/>
        <v>1</v>
      </c>
      <c r="G205" s="25"/>
      <c r="H205" s="17"/>
    </row>
    <row r="206" spans="1:8" ht="13" x14ac:dyDescent="0.3">
      <c r="A206" s="146" t="s">
        <v>415</v>
      </c>
      <c r="B206" s="158" t="s">
        <v>369</v>
      </c>
      <c r="C206" s="25" t="s">
        <v>76</v>
      </c>
      <c r="D206" s="28">
        <v>1</v>
      </c>
      <c r="E206" s="72">
        <v>1</v>
      </c>
      <c r="F206" s="179">
        <f t="shared" si="24"/>
        <v>1</v>
      </c>
      <c r="G206" s="25"/>
      <c r="H206" s="17"/>
    </row>
    <row r="207" spans="1:8" ht="13" x14ac:dyDescent="0.3">
      <c r="A207" s="146" t="s">
        <v>416</v>
      </c>
      <c r="B207" s="158" t="s">
        <v>370</v>
      </c>
      <c r="C207" s="25" t="s">
        <v>76</v>
      </c>
      <c r="D207" s="28">
        <v>1</v>
      </c>
      <c r="E207" s="72">
        <v>1</v>
      </c>
      <c r="F207" s="179">
        <f t="shared" si="24"/>
        <v>1</v>
      </c>
      <c r="G207" s="25"/>
      <c r="H207" s="17"/>
    </row>
    <row r="208" spans="1:8" ht="13" x14ac:dyDescent="0.3">
      <c r="A208" s="146" t="s">
        <v>467</v>
      </c>
      <c r="B208" s="158" t="s">
        <v>428</v>
      </c>
      <c r="C208" s="25" t="s">
        <v>76</v>
      </c>
      <c r="D208" s="28">
        <v>1</v>
      </c>
      <c r="E208" s="72">
        <v>1</v>
      </c>
      <c r="F208" s="179">
        <f t="shared" si="24"/>
        <v>1</v>
      </c>
      <c r="G208" s="25"/>
      <c r="H208" s="17"/>
    </row>
    <row r="209" spans="1:7" ht="13" x14ac:dyDescent="0.2">
      <c r="A209" s="99" t="s">
        <v>53</v>
      </c>
      <c r="B209" s="78" t="s">
        <v>162</v>
      </c>
      <c r="C209" s="71"/>
      <c r="D209" s="71"/>
      <c r="E209" s="55"/>
      <c r="F209" s="173">
        <f>SUM(F210:F223)</f>
        <v>14</v>
      </c>
      <c r="G209" s="76"/>
    </row>
    <row r="210" spans="1:7" ht="26" x14ac:dyDescent="0.2">
      <c r="A210" s="97" t="s">
        <v>54</v>
      </c>
      <c r="B210" s="14" t="s">
        <v>372</v>
      </c>
      <c r="C210" s="25" t="s">
        <v>76</v>
      </c>
      <c r="D210" s="28">
        <v>1</v>
      </c>
      <c r="E210" s="72">
        <v>1</v>
      </c>
      <c r="F210" s="179">
        <f t="shared" ref="F210:F223" si="25">D210*E210</f>
        <v>1</v>
      </c>
      <c r="G210" s="17"/>
    </row>
    <row r="211" spans="1:7" ht="13" x14ac:dyDescent="0.2">
      <c r="A211" s="97" t="s">
        <v>71</v>
      </c>
      <c r="B211" s="14" t="s">
        <v>373</v>
      </c>
      <c r="C211" s="25" t="s">
        <v>76</v>
      </c>
      <c r="D211" s="28">
        <v>1</v>
      </c>
      <c r="E211" s="72">
        <v>1</v>
      </c>
      <c r="F211" s="179">
        <f t="shared" si="25"/>
        <v>1</v>
      </c>
      <c r="G211" s="17"/>
    </row>
    <row r="212" spans="1:7" ht="13" x14ac:dyDescent="0.2">
      <c r="A212" s="97" t="s">
        <v>72</v>
      </c>
      <c r="B212" s="14" t="s">
        <v>374</v>
      </c>
      <c r="C212" s="25" t="s">
        <v>76</v>
      </c>
      <c r="D212" s="28">
        <v>1</v>
      </c>
      <c r="E212" s="72">
        <v>1</v>
      </c>
      <c r="F212" s="179">
        <f t="shared" si="25"/>
        <v>1</v>
      </c>
      <c r="G212" s="17"/>
    </row>
    <row r="213" spans="1:7" ht="13" x14ac:dyDescent="0.2">
      <c r="A213" s="97" t="s">
        <v>75</v>
      </c>
      <c r="B213" s="14" t="s">
        <v>375</v>
      </c>
      <c r="C213" s="25" t="s">
        <v>76</v>
      </c>
      <c r="D213" s="28">
        <v>1</v>
      </c>
      <c r="E213" s="72">
        <v>1</v>
      </c>
      <c r="F213" s="179">
        <f t="shared" si="25"/>
        <v>1</v>
      </c>
      <c r="G213" s="17"/>
    </row>
    <row r="214" spans="1:7" ht="13" x14ac:dyDescent="0.2">
      <c r="A214" s="97" t="s">
        <v>417</v>
      </c>
      <c r="B214" s="14" t="s">
        <v>429</v>
      </c>
      <c r="C214" s="25" t="s">
        <v>76</v>
      </c>
      <c r="D214" s="28">
        <v>1</v>
      </c>
      <c r="E214" s="72">
        <v>1</v>
      </c>
      <c r="F214" s="179">
        <f t="shared" si="25"/>
        <v>1</v>
      </c>
      <c r="G214" s="17"/>
    </row>
    <row r="215" spans="1:7" ht="13" x14ac:dyDescent="0.2">
      <c r="A215" s="97" t="s">
        <v>418</v>
      </c>
      <c r="B215" s="14" t="s">
        <v>376</v>
      </c>
      <c r="C215" s="25" t="s">
        <v>76</v>
      </c>
      <c r="D215" s="28">
        <v>1</v>
      </c>
      <c r="E215" s="72">
        <v>1</v>
      </c>
      <c r="F215" s="179">
        <f t="shared" si="25"/>
        <v>1</v>
      </c>
      <c r="G215" s="17"/>
    </row>
    <row r="216" spans="1:7" ht="13" x14ac:dyDescent="0.2">
      <c r="A216" s="97" t="s">
        <v>419</v>
      </c>
      <c r="B216" s="14" t="s">
        <v>430</v>
      </c>
      <c r="C216" s="25" t="s">
        <v>76</v>
      </c>
      <c r="D216" s="28">
        <v>1</v>
      </c>
      <c r="E216" s="72">
        <v>1</v>
      </c>
      <c r="F216" s="179">
        <f t="shared" si="25"/>
        <v>1</v>
      </c>
      <c r="G216" s="17"/>
    </row>
    <row r="217" spans="1:7" ht="13" x14ac:dyDescent="0.2">
      <c r="A217" s="97" t="s">
        <v>420</v>
      </c>
      <c r="B217" s="14" t="s">
        <v>431</v>
      </c>
      <c r="C217" s="25" t="s">
        <v>76</v>
      </c>
      <c r="D217" s="28">
        <v>1</v>
      </c>
      <c r="E217" s="72">
        <v>1</v>
      </c>
      <c r="F217" s="179">
        <f t="shared" si="25"/>
        <v>1</v>
      </c>
      <c r="G217" s="17"/>
    </row>
    <row r="218" spans="1:7" ht="13" x14ac:dyDescent="0.2">
      <c r="A218" s="97" t="s">
        <v>421</v>
      </c>
      <c r="B218" s="14" t="s">
        <v>432</v>
      </c>
      <c r="C218" s="25" t="s">
        <v>76</v>
      </c>
      <c r="D218" s="28">
        <v>1</v>
      </c>
      <c r="E218" s="72">
        <v>1</v>
      </c>
      <c r="F218" s="179">
        <f t="shared" si="25"/>
        <v>1</v>
      </c>
      <c r="G218" s="17"/>
    </row>
    <row r="219" spans="1:7" ht="26" x14ac:dyDescent="0.2">
      <c r="A219" s="97" t="s">
        <v>422</v>
      </c>
      <c r="B219" s="14" t="s">
        <v>377</v>
      </c>
      <c r="C219" s="25" t="s">
        <v>76</v>
      </c>
      <c r="D219" s="28">
        <v>1</v>
      </c>
      <c r="E219" s="72">
        <v>1</v>
      </c>
      <c r="F219" s="179">
        <f t="shared" si="25"/>
        <v>1</v>
      </c>
      <c r="G219" s="17"/>
    </row>
    <row r="220" spans="1:7" ht="26" x14ac:dyDescent="0.2">
      <c r="A220" s="97" t="s">
        <v>423</v>
      </c>
      <c r="B220" s="14" t="s">
        <v>378</v>
      </c>
      <c r="C220" s="25" t="s">
        <v>76</v>
      </c>
      <c r="D220" s="28">
        <v>1</v>
      </c>
      <c r="E220" s="72">
        <v>1</v>
      </c>
      <c r="F220" s="179">
        <f t="shared" si="25"/>
        <v>1</v>
      </c>
      <c r="G220" s="17"/>
    </row>
    <row r="221" spans="1:7" ht="13" x14ac:dyDescent="0.2">
      <c r="A221" s="97" t="s">
        <v>433</v>
      </c>
      <c r="B221" s="14" t="s">
        <v>379</v>
      </c>
      <c r="C221" s="25" t="s">
        <v>76</v>
      </c>
      <c r="D221" s="28">
        <v>1</v>
      </c>
      <c r="E221" s="72">
        <v>1</v>
      </c>
      <c r="F221" s="179">
        <f t="shared" si="25"/>
        <v>1</v>
      </c>
      <c r="G221" s="17"/>
    </row>
    <row r="222" spans="1:7" ht="13" x14ac:dyDescent="0.2">
      <c r="A222" s="97" t="s">
        <v>434</v>
      </c>
      <c r="B222" s="14" t="s">
        <v>473</v>
      </c>
      <c r="C222" s="25" t="s">
        <v>76</v>
      </c>
      <c r="D222" s="28">
        <v>1</v>
      </c>
      <c r="E222" s="72">
        <v>1</v>
      </c>
      <c r="F222" s="179">
        <f t="shared" si="25"/>
        <v>1</v>
      </c>
      <c r="G222" s="17"/>
    </row>
    <row r="223" spans="1:7" ht="13" x14ac:dyDescent="0.2">
      <c r="A223" s="97" t="s">
        <v>435</v>
      </c>
      <c r="B223" s="14" t="s">
        <v>371</v>
      </c>
      <c r="C223" s="25" t="s">
        <v>76</v>
      </c>
      <c r="D223" s="28">
        <v>1</v>
      </c>
      <c r="E223" s="72">
        <v>1</v>
      </c>
      <c r="F223" s="179">
        <f t="shared" si="25"/>
        <v>1</v>
      </c>
      <c r="G223" s="17"/>
    </row>
    <row r="224" spans="1:7" ht="13" x14ac:dyDescent="0.2">
      <c r="A224" s="109" t="s">
        <v>163</v>
      </c>
      <c r="B224" s="145" t="s">
        <v>436</v>
      </c>
      <c r="C224" s="86"/>
      <c r="D224" s="86"/>
      <c r="E224" s="148"/>
      <c r="F224" s="174">
        <f>SUM(F225:F228)</f>
        <v>4</v>
      </c>
      <c r="G224" s="87"/>
    </row>
    <row r="225" spans="1:7" ht="26" x14ac:dyDescent="0.2">
      <c r="A225" s="97" t="s">
        <v>437</v>
      </c>
      <c r="B225" s="14" t="s">
        <v>469</v>
      </c>
      <c r="C225" s="25" t="s">
        <v>76</v>
      </c>
      <c r="D225" s="28">
        <v>1</v>
      </c>
      <c r="E225" s="72">
        <v>1</v>
      </c>
      <c r="F225" s="179">
        <f t="shared" ref="F225:F228" si="26">D225*E225</f>
        <v>1</v>
      </c>
      <c r="G225" s="17"/>
    </row>
    <row r="226" spans="1:7" ht="13" x14ac:dyDescent="0.2">
      <c r="A226" s="97" t="s">
        <v>439</v>
      </c>
      <c r="B226" s="14" t="s">
        <v>442</v>
      </c>
      <c r="C226" s="25" t="s">
        <v>76</v>
      </c>
      <c r="D226" s="28">
        <v>1</v>
      </c>
      <c r="E226" s="72">
        <v>1</v>
      </c>
      <c r="F226" s="179">
        <f t="shared" si="26"/>
        <v>1</v>
      </c>
      <c r="G226" s="17"/>
    </row>
    <row r="227" spans="1:7" ht="13" x14ac:dyDescent="0.2">
      <c r="A227" s="97" t="s">
        <v>440</v>
      </c>
      <c r="B227" s="14" t="s">
        <v>438</v>
      </c>
      <c r="C227" s="25" t="s">
        <v>76</v>
      </c>
      <c r="D227" s="28">
        <v>1</v>
      </c>
      <c r="E227" s="72">
        <v>1</v>
      </c>
      <c r="F227" s="179">
        <f t="shared" si="26"/>
        <v>1</v>
      </c>
      <c r="G227" s="17"/>
    </row>
    <row r="228" spans="1:7" ht="13" x14ac:dyDescent="0.2">
      <c r="A228" s="97" t="s">
        <v>441</v>
      </c>
      <c r="B228" s="14" t="s">
        <v>371</v>
      </c>
      <c r="C228" s="25" t="s">
        <v>76</v>
      </c>
      <c r="D228" s="28">
        <v>1</v>
      </c>
      <c r="E228" s="72">
        <v>1</v>
      </c>
      <c r="F228" s="179">
        <f t="shared" si="26"/>
        <v>1</v>
      </c>
      <c r="G228" s="17"/>
    </row>
    <row r="229" spans="1:7" ht="13" x14ac:dyDescent="0.2">
      <c r="A229" s="99" t="s">
        <v>56</v>
      </c>
      <c r="B229" s="69" t="s">
        <v>380</v>
      </c>
      <c r="C229" s="68"/>
      <c r="D229" s="68"/>
      <c r="E229" s="75"/>
      <c r="F229" s="173">
        <f>F230+F244+F251</f>
        <v>21</v>
      </c>
      <c r="G229" s="76"/>
    </row>
    <row r="230" spans="1:7" ht="13" x14ac:dyDescent="0.2">
      <c r="A230" s="96" t="s">
        <v>58</v>
      </c>
      <c r="B230" s="152" t="s">
        <v>478</v>
      </c>
      <c r="C230" s="68"/>
      <c r="D230" s="27"/>
      <c r="E230" s="75"/>
      <c r="F230" s="173">
        <f>SUM(F231:F243)</f>
        <v>13</v>
      </c>
      <c r="G230" s="76"/>
    </row>
    <row r="231" spans="1:7" ht="13" x14ac:dyDescent="0.2">
      <c r="A231" s="97" t="s">
        <v>182</v>
      </c>
      <c r="B231" s="14" t="s">
        <v>471</v>
      </c>
      <c r="C231" s="127" t="s">
        <v>76</v>
      </c>
      <c r="D231" s="28">
        <v>1</v>
      </c>
      <c r="E231" s="72">
        <v>1</v>
      </c>
      <c r="F231" s="179">
        <f t="shared" ref="F231:F243" si="27">D231*E231</f>
        <v>1</v>
      </c>
      <c r="G231" s="17"/>
    </row>
    <row r="232" spans="1:7" ht="13" x14ac:dyDescent="0.2">
      <c r="A232" s="97" t="s">
        <v>183</v>
      </c>
      <c r="B232" s="14" t="s">
        <v>381</v>
      </c>
      <c r="C232" s="127" t="s">
        <v>76</v>
      </c>
      <c r="D232" s="28">
        <v>1</v>
      </c>
      <c r="E232" s="72">
        <v>1</v>
      </c>
      <c r="F232" s="179">
        <f t="shared" si="27"/>
        <v>1</v>
      </c>
      <c r="G232" s="17"/>
    </row>
    <row r="233" spans="1:7" ht="13" x14ac:dyDescent="0.2">
      <c r="A233" s="97" t="s">
        <v>184</v>
      </c>
      <c r="B233" s="14" t="s">
        <v>382</v>
      </c>
      <c r="C233" s="127" t="s">
        <v>76</v>
      </c>
      <c r="D233" s="28">
        <v>1</v>
      </c>
      <c r="E233" s="72">
        <v>1</v>
      </c>
      <c r="F233" s="179">
        <f t="shared" si="27"/>
        <v>1</v>
      </c>
      <c r="G233" s="17"/>
    </row>
    <row r="234" spans="1:7" ht="13" x14ac:dyDescent="0.2">
      <c r="A234" s="97" t="s">
        <v>185</v>
      </c>
      <c r="B234" s="14" t="s">
        <v>472</v>
      </c>
      <c r="C234" s="127" t="s">
        <v>76</v>
      </c>
      <c r="D234" s="28">
        <v>1</v>
      </c>
      <c r="E234" s="72">
        <v>1</v>
      </c>
      <c r="F234" s="179">
        <f t="shared" si="27"/>
        <v>1</v>
      </c>
      <c r="G234" s="17"/>
    </row>
    <row r="235" spans="1:7" ht="13" x14ac:dyDescent="0.2">
      <c r="A235" s="97" t="s">
        <v>186</v>
      </c>
      <c r="B235" s="14" t="s">
        <v>383</v>
      </c>
      <c r="C235" s="127" t="s">
        <v>76</v>
      </c>
      <c r="D235" s="28">
        <v>1</v>
      </c>
      <c r="E235" s="72">
        <v>1</v>
      </c>
      <c r="F235" s="179">
        <f t="shared" si="27"/>
        <v>1</v>
      </c>
      <c r="G235" s="17"/>
    </row>
    <row r="236" spans="1:7" ht="13" x14ac:dyDescent="0.2">
      <c r="A236" s="97" t="s">
        <v>187</v>
      </c>
      <c r="B236" s="14" t="s">
        <v>384</v>
      </c>
      <c r="C236" s="127" t="s">
        <v>76</v>
      </c>
      <c r="D236" s="28">
        <v>1</v>
      </c>
      <c r="E236" s="72">
        <v>1</v>
      </c>
      <c r="F236" s="179">
        <f t="shared" si="27"/>
        <v>1</v>
      </c>
      <c r="G236" s="17"/>
    </row>
    <row r="237" spans="1:7" ht="26" x14ac:dyDescent="0.2">
      <c r="A237" s="97" t="s">
        <v>188</v>
      </c>
      <c r="B237" s="14" t="s">
        <v>385</v>
      </c>
      <c r="C237" s="127" t="s">
        <v>76</v>
      </c>
      <c r="D237" s="28">
        <v>1</v>
      </c>
      <c r="E237" s="72">
        <v>1</v>
      </c>
      <c r="F237" s="179">
        <f t="shared" si="27"/>
        <v>1</v>
      </c>
      <c r="G237" s="17"/>
    </row>
    <row r="238" spans="1:7" ht="13" x14ac:dyDescent="0.2">
      <c r="A238" s="97" t="s">
        <v>189</v>
      </c>
      <c r="B238" s="14" t="s">
        <v>386</v>
      </c>
      <c r="C238" s="127" t="s">
        <v>76</v>
      </c>
      <c r="D238" s="28">
        <v>1</v>
      </c>
      <c r="E238" s="72">
        <v>1</v>
      </c>
      <c r="F238" s="179">
        <f t="shared" si="27"/>
        <v>1</v>
      </c>
      <c r="G238" s="17"/>
    </row>
    <row r="239" spans="1:7" ht="13" x14ac:dyDescent="0.2">
      <c r="A239" s="97" t="s">
        <v>190</v>
      </c>
      <c r="B239" s="14" t="s">
        <v>387</v>
      </c>
      <c r="C239" s="127" t="s">
        <v>76</v>
      </c>
      <c r="D239" s="28">
        <v>1</v>
      </c>
      <c r="E239" s="72">
        <v>1</v>
      </c>
      <c r="F239" s="179">
        <f t="shared" si="27"/>
        <v>1</v>
      </c>
      <c r="G239" s="17"/>
    </row>
    <row r="240" spans="1:7" ht="26" x14ac:dyDescent="0.2">
      <c r="A240" s="97" t="s">
        <v>354</v>
      </c>
      <c r="B240" s="14" t="s">
        <v>388</v>
      </c>
      <c r="C240" s="127" t="s">
        <v>76</v>
      </c>
      <c r="D240" s="28">
        <v>1</v>
      </c>
      <c r="E240" s="72">
        <v>1</v>
      </c>
      <c r="F240" s="179">
        <f t="shared" si="27"/>
        <v>1</v>
      </c>
      <c r="G240" s="17"/>
    </row>
    <row r="241" spans="1:7" ht="13" x14ac:dyDescent="0.2">
      <c r="A241" s="97" t="s">
        <v>355</v>
      </c>
      <c r="B241" s="14" t="s">
        <v>389</v>
      </c>
      <c r="C241" s="127" t="s">
        <v>76</v>
      </c>
      <c r="D241" s="28">
        <v>1</v>
      </c>
      <c r="E241" s="72">
        <v>1</v>
      </c>
      <c r="F241" s="179">
        <f t="shared" si="27"/>
        <v>1</v>
      </c>
      <c r="G241" s="17"/>
    </row>
    <row r="242" spans="1:7" ht="30.75" customHeight="1" x14ac:dyDescent="0.2">
      <c r="A242" s="97" t="s">
        <v>356</v>
      </c>
      <c r="B242" s="14" t="s">
        <v>470</v>
      </c>
      <c r="C242" s="127" t="s">
        <v>76</v>
      </c>
      <c r="D242" s="28">
        <v>1</v>
      </c>
      <c r="E242" s="72">
        <v>1</v>
      </c>
      <c r="F242" s="179">
        <f t="shared" si="27"/>
        <v>1</v>
      </c>
      <c r="G242" s="17"/>
    </row>
    <row r="243" spans="1:7" ht="13" x14ac:dyDescent="0.2">
      <c r="A243" s="97" t="s">
        <v>357</v>
      </c>
      <c r="B243" s="14" t="s">
        <v>371</v>
      </c>
      <c r="C243" s="127" t="s">
        <v>76</v>
      </c>
      <c r="D243" s="28">
        <v>1</v>
      </c>
      <c r="E243" s="72">
        <v>1</v>
      </c>
      <c r="F243" s="179">
        <f t="shared" si="27"/>
        <v>1</v>
      </c>
      <c r="G243" s="17"/>
    </row>
    <row r="244" spans="1:7" ht="13" x14ac:dyDescent="0.2">
      <c r="A244" s="96" t="s">
        <v>59</v>
      </c>
      <c r="B244" s="23" t="s">
        <v>390</v>
      </c>
      <c r="C244" s="128"/>
      <c r="D244" s="126"/>
      <c r="E244" s="123"/>
      <c r="F244" s="181">
        <f>SUM(F245:F250)</f>
        <v>6</v>
      </c>
      <c r="G244" s="124"/>
    </row>
    <row r="245" spans="1:7" ht="26" x14ac:dyDescent="0.2">
      <c r="A245" s="97" t="s">
        <v>191</v>
      </c>
      <c r="B245" s="14" t="s">
        <v>391</v>
      </c>
      <c r="C245" s="127" t="s">
        <v>76</v>
      </c>
      <c r="D245" s="28">
        <v>1</v>
      </c>
      <c r="E245" s="72">
        <v>1</v>
      </c>
      <c r="F245" s="179">
        <f t="shared" ref="F245:F250" si="28">D245*E245</f>
        <v>1</v>
      </c>
      <c r="G245" s="134"/>
    </row>
    <row r="246" spans="1:7" ht="26" x14ac:dyDescent="0.2">
      <c r="A246" s="97" t="s">
        <v>192</v>
      </c>
      <c r="B246" s="14" t="s">
        <v>392</v>
      </c>
      <c r="C246" s="127" t="s">
        <v>76</v>
      </c>
      <c r="D246" s="28">
        <v>1</v>
      </c>
      <c r="E246" s="72">
        <v>1</v>
      </c>
      <c r="F246" s="179">
        <f t="shared" si="28"/>
        <v>1</v>
      </c>
      <c r="G246" s="134"/>
    </row>
    <row r="247" spans="1:7" ht="26" x14ac:dyDescent="0.2">
      <c r="A247" s="97" t="s">
        <v>193</v>
      </c>
      <c r="B247" s="14" t="s">
        <v>393</v>
      </c>
      <c r="C247" s="127" t="s">
        <v>76</v>
      </c>
      <c r="D247" s="28">
        <v>1</v>
      </c>
      <c r="E247" s="72">
        <v>1</v>
      </c>
      <c r="F247" s="179">
        <f t="shared" si="28"/>
        <v>1</v>
      </c>
      <c r="G247" s="134"/>
    </row>
    <row r="248" spans="1:7" ht="13" x14ac:dyDescent="0.2">
      <c r="A248" s="97" t="s">
        <v>194</v>
      </c>
      <c r="B248" s="14" t="s">
        <v>474</v>
      </c>
      <c r="C248" s="127" t="s">
        <v>76</v>
      </c>
      <c r="D248" s="28">
        <v>1</v>
      </c>
      <c r="E248" s="72">
        <v>1</v>
      </c>
      <c r="F248" s="179">
        <f t="shared" si="28"/>
        <v>1</v>
      </c>
      <c r="G248" s="134"/>
    </row>
    <row r="249" spans="1:7" ht="13" x14ac:dyDescent="0.2">
      <c r="A249" s="97" t="s">
        <v>195</v>
      </c>
      <c r="B249" s="14" t="s">
        <v>475</v>
      </c>
      <c r="C249" s="127" t="s">
        <v>76</v>
      </c>
      <c r="D249" s="28">
        <v>1</v>
      </c>
      <c r="E249" s="72">
        <v>1</v>
      </c>
      <c r="F249" s="179">
        <f t="shared" si="28"/>
        <v>1</v>
      </c>
      <c r="G249" s="134"/>
    </row>
    <row r="250" spans="1:7" ht="13" x14ac:dyDescent="0.2">
      <c r="A250" s="97" t="s">
        <v>196</v>
      </c>
      <c r="B250" s="14" t="s">
        <v>476</v>
      </c>
      <c r="C250" s="127" t="s">
        <v>76</v>
      </c>
      <c r="D250" s="28">
        <v>1</v>
      </c>
      <c r="E250" s="72">
        <v>1</v>
      </c>
      <c r="F250" s="179">
        <f t="shared" si="28"/>
        <v>1</v>
      </c>
      <c r="G250" s="134"/>
    </row>
    <row r="251" spans="1:7" ht="13" x14ac:dyDescent="0.2">
      <c r="A251" s="96" t="s">
        <v>61</v>
      </c>
      <c r="B251" s="24" t="s">
        <v>65</v>
      </c>
      <c r="C251" s="126"/>
      <c r="D251" s="126"/>
      <c r="E251" s="123"/>
      <c r="F251" s="181">
        <f>SUM(F252:F253)</f>
        <v>2</v>
      </c>
      <c r="G251" s="23"/>
    </row>
    <row r="252" spans="1:7" ht="13" x14ac:dyDescent="0.2">
      <c r="A252" s="97" t="s">
        <v>62</v>
      </c>
      <c r="B252" s="14" t="s">
        <v>731</v>
      </c>
      <c r="C252" s="25" t="s">
        <v>76</v>
      </c>
      <c r="D252" s="28">
        <v>1</v>
      </c>
      <c r="E252" s="72">
        <v>1</v>
      </c>
      <c r="F252" s="179">
        <f t="shared" ref="F252:F253" si="29">D252*E252</f>
        <v>1</v>
      </c>
      <c r="G252" s="147"/>
    </row>
    <row r="253" spans="1:7" ht="26" x14ac:dyDescent="0.2">
      <c r="A253" s="97" t="s">
        <v>63</v>
      </c>
      <c r="B253" s="14" t="s">
        <v>465</v>
      </c>
      <c r="C253" s="25" t="s">
        <v>76</v>
      </c>
      <c r="D253" s="28">
        <v>1</v>
      </c>
      <c r="E253" s="72">
        <v>1</v>
      </c>
      <c r="F253" s="179">
        <f t="shared" si="29"/>
        <v>1</v>
      </c>
      <c r="G253" s="147"/>
    </row>
    <row r="254" spans="1:7" ht="14" x14ac:dyDescent="0.2">
      <c r="A254" s="101"/>
      <c r="B254" s="18" t="s">
        <v>24</v>
      </c>
      <c r="C254" s="30"/>
      <c r="D254" s="26"/>
      <c r="E254" s="37"/>
      <c r="F254" s="182">
        <f>F14+F16+F23+F44+F67+F92+F121+F123+F131+F155+F180+F229+F251</f>
        <v>197</v>
      </c>
      <c r="G254" s="18"/>
    </row>
    <row r="255" spans="1:7" ht="12.75" customHeight="1" x14ac:dyDescent="0.2">
      <c r="A255" s="102"/>
      <c r="B255" s="7"/>
      <c r="C255" s="33"/>
      <c r="D255" s="50"/>
      <c r="E255" s="51"/>
      <c r="F255" s="178"/>
      <c r="G255" s="60"/>
    </row>
    <row r="256" spans="1:7" ht="13" x14ac:dyDescent="0.2">
      <c r="A256" s="103"/>
      <c r="B256" s="4"/>
      <c r="C256" s="34"/>
      <c r="D256" s="34"/>
      <c r="E256" s="61"/>
      <c r="F256" s="183"/>
      <c r="G256" s="62"/>
    </row>
    <row r="257" spans="1:7" ht="13" x14ac:dyDescent="0.2">
      <c r="A257" s="103"/>
      <c r="B257" s="4"/>
      <c r="C257" s="34"/>
      <c r="D257" s="34"/>
      <c r="E257" s="61"/>
      <c r="F257" s="183"/>
      <c r="G257" s="63"/>
    </row>
    <row r="258" spans="1:7" ht="13" x14ac:dyDescent="0.2">
      <c r="A258" s="103"/>
      <c r="B258" s="4"/>
      <c r="C258" s="34"/>
      <c r="D258" s="34"/>
      <c r="E258" s="61"/>
      <c r="F258" s="183"/>
      <c r="G258" s="62"/>
    </row>
    <row r="259" spans="1:7" ht="13" x14ac:dyDescent="0.2">
      <c r="A259" s="211" t="s">
        <v>1</v>
      </c>
      <c r="B259" s="211"/>
      <c r="C259" s="34"/>
      <c r="D259" s="34"/>
      <c r="E259" s="61"/>
      <c r="F259" s="183"/>
      <c r="G259" s="62" t="s">
        <v>17</v>
      </c>
    </row>
    <row r="260" spans="1:7" ht="13" x14ac:dyDescent="0.2">
      <c r="A260" s="211" t="s">
        <v>0</v>
      </c>
      <c r="B260" s="211"/>
      <c r="C260" s="34"/>
      <c r="D260" s="34"/>
      <c r="E260" s="61"/>
      <c r="F260" s="183"/>
      <c r="G260" s="64" t="s">
        <v>18</v>
      </c>
    </row>
    <row r="261" spans="1:7" ht="13" x14ac:dyDescent="0.2">
      <c r="A261" s="104"/>
      <c r="B261" s="13"/>
      <c r="C261" s="34"/>
      <c r="D261" s="34"/>
      <c r="E261" s="61"/>
      <c r="F261" s="183"/>
      <c r="G261" s="62"/>
    </row>
    <row r="262" spans="1:7" ht="13" x14ac:dyDescent="0.2">
      <c r="A262" s="209" t="s">
        <v>2</v>
      </c>
      <c r="B262" s="209"/>
      <c r="C262" s="34"/>
      <c r="D262" s="34"/>
      <c r="E262" s="61"/>
      <c r="F262" s="183"/>
      <c r="G262" s="62"/>
    </row>
    <row r="263" spans="1:7" ht="13" x14ac:dyDescent="0.2">
      <c r="A263" s="104"/>
      <c r="B263" s="13"/>
      <c r="C263" s="34"/>
      <c r="D263" s="34"/>
      <c r="E263" s="61"/>
      <c r="F263" s="183"/>
      <c r="G263" s="62"/>
    </row>
  </sheetData>
  <mergeCells count="6">
    <mergeCell ref="A262:B262"/>
    <mergeCell ref="A260:B260"/>
    <mergeCell ref="A259:B259"/>
    <mergeCell ref="B4:G4"/>
    <mergeCell ref="B5:G5"/>
    <mergeCell ref="B6:G6"/>
  </mergeCells>
  <phoneticPr fontId="1" type="noConversion"/>
  <pageMargins left="0.74803149606299213" right="0.35433070866141736" top="0.78740157480314965" bottom="0.39370078740157483" header="0.31496062992125984" footer="0.19685039370078741"/>
  <pageSetup paperSize="8" scale="74" fitToHeight="0" orientation="portrait" r:id="rId1"/>
  <headerFooter>
    <oddFooter>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="110" zoomScaleNormal="110" zoomScaleSheetLayoutView="125" zoomScalePageLayoutView="125" workbookViewId="0">
      <selection activeCell="B10" sqref="B10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19.5" customHeight="1" x14ac:dyDescent="0.25">
      <c r="A5" s="94" t="s">
        <v>3</v>
      </c>
      <c r="B5" s="207" t="s">
        <v>948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79"/>
      <c r="D7" s="46"/>
      <c r="E7" s="47"/>
      <c r="F7" s="47"/>
      <c r="G7" s="45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485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774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738</v>
      </c>
      <c r="G13" s="54" t="s">
        <v>85</v>
      </c>
    </row>
    <row r="14" spans="1:7" ht="13" x14ac:dyDescent="0.2">
      <c r="A14" s="96" t="s">
        <v>206</v>
      </c>
      <c r="B14" s="135" t="s">
        <v>238</v>
      </c>
      <c r="C14" s="136"/>
      <c r="D14" s="126"/>
      <c r="E14" s="123"/>
      <c r="F14" s="123">
        <f>SUM(F15:F21)</f>
        <v>7</v>
      </c>
      <c r="G14" s="23"/>
    </row>
    <row r="15" spans="1:7" ht="13" x14ac:dyDescent="0.2">
      <c r="A15" s="97" t="s">
        <v>6</v>
      </c>
      <c r="B15" s="14"/>
      <c r="C15" s="137"/>
      <c r="D15" s="120">
        <v>1</v>
      </c>
      <c r="E15" s="121">
        <v>1</v>
      </c>
      <c r="F15" s="121">
        <f t="shared" ref="F15:F21" si="0">D15*E15</f>
        <v>1</v>
      </c>
      <c r="G15" s="16"/>
    </row>
    <row r="16" spans="1:7" ht="13" x14ac:dyDescent="0.2">
      <c r="A16" s="97" t="s">
        <v>15</v>
      </c>
      <c r="B16" s="14"/>
      <c r="C16" s="137"/>
      <c r="D16" s="120">
        <v>1</v>
      </c>
      <c r="E16" s="121">
        <v>1</v>
      </c>
      <c r="F16" s="121">
        <f t="shared" si="0"/>
        <v>1</v>
      </c>
      <c r="G16" s="16"/>
    </row>
    <row r="17" spans="1:7" ht="13" x14ac:dyDescent="0.2">
      <c r="A17" s="97" t="s">
        <v>207</v>
      </c>
      <c r="B17" s="14"/>
      <c r="C17" s="137"/>
      <c r="D17" s="120">
        <v>1</v>
      </c>
      <c r="E17" s="121">
        <v>1</v>
      </c>
      <c r="F17" s="121">
        <f t="shared" si="0"/>
        <v>1</v>
      </c>
      <c r="G17" s="16"/>
    </row>
    <row r="18" spans="1:7" ht="13" x14ac:dyDescent="0.2">
      <c r="A18" s="97" t="s">
        <v>208</v>
      </c>
      <c r="B18" s="14"/>
      <c r="C18" s="138"/>
      <c r="D18" s="120">
        <v>1</v>
      </c>
      <c r="E18" s="121">
        <v>1</v>
      </c>
      <c r="F18" s="121">
        <f t="shared" si="0"/>
        <v>1</v>
      </c>
      <c r="G18" s="16"/>
    </row>
    <row r="19" spans="1:7" ht="13" x14ac:dyDescent="0.2">
      <c r="A19" s="97" t="s">
        <v>239</v>
      </c>
      <c r="B19" s="14"/>
      <c r="C19" s="137"/>
      <c r="D19" s="120">
        <v>1</v>
      </c>
      <c r="E19" s="121">
        <v>1</v>
      </c>
      <c r="F19" s="121">
        <f t="shared" si="0"/>
        <v>1</v>
      </c>
      <c r="G19" s="16"/>
    </row>
    <row r="20" spans="1:7" ht="13" x14ac:dyDescent="0.2">
      <c r="A20" s="97" t="s">
        <v>240</v>
      </c>
      <c r="B20" s="14"/>
      <c r="C20" s="137"/>
      <c r="D20" s="120">
        <v>1</v>
      </c>
      <c r="E20" s="121">
        <v>1</v>
      </c>
      <c r="F20" s="121">
        <f t="shared" si="0"/>
        <v>1</v>
      </c>
      <c r="G20" s="16"/>
    </row>
    <row r="21" spans="1:7" ht="13" x14ac:dyDescent="0.2">
      <c r="A21" s="97" t="s">
        <v>241</v>
      </c>
      <c r="B21" s="14"/>
      <c r="C21" s="137"/>
      <c r="D21" s="120">
        <v>1</v>
      </c>
      <c r="E21" s="121">
        <v>1</v>
      </c>
      <c r="F21" s="121">
        <f t="shared" si="0"/>
        <v>1</v>
      </c>
      <c r="G21" s="16"/>
    </row>
    <row r="22" spans="1:7" ht="14" x14ac:dyDescent="0.2">
      <c r="A22" s="101"/>
      <c r="B22" s="18" t="s">
        <v>24</v>
      </c>
      <c r="C22" s="84"/>
      <c r="D22" s="26"/>
      <c r="E22" s="37"/>
      <c r="F22" s="37">
        <f>F14</f>
        <v>7</v>
      </c>
      <c r="G22" s="18"/>
    </row>
    <row r="23" spans="1:7" ht="12.75" customHeight="1" x14ac:dyDescent="0.2">
      <c r="A23" s="102"/>
      <c r="B23" s="7"/>
      <c r="C23" s="80"/>
      <c r="D23" s="50"/>
      <c r="E23" s="51"/>
      <c r="F23" s="51"/>
      <c r="G23" s="60"/>
    </row>
    <row r="24" spans="1:7" ht="13" x14ac:dyDescent="0.2">
      <c r="A24" s="103"/>
      <c r="B24" s="4"/>
      <c r="C24" s="79"/>
      <c r="D24" s="34"/>
      <c r="E24" s="61"/>
      <c r="F24" s="61"/>
      <c r="G24" s="62"/>
    </row>
    <row r="25" spans="1:7" ht="13" x14ac:dyDescent="0.2">
      <c r="A25" s="103"/>
      <c r="B25" s="4"/>
      <c r="C25" s="79"/>
      <c r="D25" s="34"/>
      <c r="E25" s="61"/>
      <c r="F25" s="61"/>
      <c r="G25" s="63"/>
    </row>
    <row r="26" spans="1:7" ht="13" x14ac:dyDescent="0.2">
      <c r="A26" s="103"/>
      <c r="B26" s="4"/>
      <c r="C26" s="79"/>
      <c r="D26" s="34"/>
      <c r="E26" s="61"/>
      <c r="F26" s="61"/>
      <c r="G26" s="62"/>
    </row>
    <row r="27" spans="1:7" ht="13" x14ac:dyDescent="0.2">
      <c r="A27" s="211" t="s">
        <v>1</v>
      </c>
      <c r="B27" s="211"/>
      <c r="C27" s="79"/>
      <c r="D27" s="34"/>
      <c r="E27" s="61"/>
      <c r="F27" s="61"/>
      <c r="G27" s="62" t="s">
        <v>17</v>
      </c>
    </row>
    <row r="28" spans="1:7" ht="13" x14ac:dyDescent="0.2">
      <c r="A28" s="211" t="s">
        <v>0</v>
      </c>
      <c r="B28" s="211"/>
      <c r="C28" s="79"/>
      <c r="D28" s="34"/>
      <c r="E28" s="61"/>
      <c r="F28" s="61"/>
      <c r="G28" s="64" t="s">
        <v>18</v>
      </c>
    </row>
    <row r="29" spans="1:7" ht="13" x14ac:dyDescent="0.2">
      <c r="A29" s="104"/>
      <c r="B29" s="13"/>
      <c r="C29" s="79"/>
      <c r="D29" s="34"/>
      <c r="E29" s="61"/>
      <c r="F29" s="61"/>
      <c r="G29" s="62"/>
    </row>
    <row r="30" spans="1:7" ht="13" x14ac:dyDescent="0.2">
      <c r="A30" s="209" t="s">
        <v>2</v>
      </c>
      <c r="B30" s="209"/>
      <c r="C30" s="79"/>
      <c r="D30" s="34"/>
      <c r="E30" s="61"/>
      <c r="F30" s="61"/>
      <c r="G30" s="62"/>
    </row>
    <row r="31" spans="1:7" ht="13" x14ac:dyDescent="0.2">
      <c r="A31" s="104"/>
      <c r="B31" s="13"/>
      <c r="C31" s="79"/>
      <c r="D31" s="34"/>
      <c r="E31" s="61"/>
      <c r="F31" s="61"/>
      <c r="G31" s="62"/>
    </row>
  </sheetData>
  <mergeCells count="6">
    <mergeCell ref="A30:B30"/>
    <mergeCell ref="B4:G4"/>
    <mergeCell ref="B5:G5"/>
    <mergeCell ref="B6:G6"/>
    <mergeCell ref="A27:B27"/>
    <mergeCell ref="A28:B28"/>
  </mergeCells>
  <pageMargins left="0.74803149606299213" right="0.35433070866141736" top="0.78740157480314965" bottom="0.39370078740157483" header="0.31496062992125984" footer="0.19685039370078741"/>
  <pageSetup paperSize="8" fitToHeight="0" orientation="landscape" r:id="rId1"/>
  <headerFooter>
    <oddFooter>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8"/>
  <sheetViews>
    <sheetView topLeftCell="A88" zoomScale="120" zoomScaleNormal="120" zoomScaleSheetLayoutView="125" zoomScalePageLayoutView="125" workbookViewId="0">
      <selection activeCell="A51" sqref="A51:A57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18.75" customHeight="1" x14ac:dyDescent="0.25">
      <c r="A5" s="94" t="s">
        <v>3</v>
      </c>
      <c r="B5" s="207" t="s">
        <v>948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79"/>
      <c r="D7" s="46"/>
      <c r="E7" s="47"/>
      <c r="F7" s="47"/>
      <c r="G7" s="45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591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776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738</v>
      </c>
      <c r="G13" s="54" t="s">
        <v>85</v>
      </c>
    </row>
    <row r="14" spans="1:7" ht="13" x14ac:dyDescent="0.2">
      <c r="A14" s="109" t="s">
        <v>206</v>
      </c>
      <c r="B14" s="74" t="s">
        <v>165</v>
      </c>
      <c r="C14" s="192"/>
      <c r="D14" s="193"/>
      <c r="E14" s="194"/>
      <c r="F14" s="189">
        <f>F15+F27</f>
        <v>20</v>
      </c>
      <c r="G14" s="195"/>
    </row>
    <row r="15" spans="1:7" ht="13" x14ac:dyDescent="0.2">
      <c r="A15" s="96" t="s">
        <v>6</v>
      </c>
      <c r="B15" s="135" t="s">
        <v>203</v>
      </c>
      <c r="C15" s="136"/>
      <c r="D15" s="126"/>
      <c r="E15" s="123"/>
      <c r="F15" s="123">
        <f>SUM(F16:F26)</f>
        <v>11</v>
      </c>
      <c r="G15" s="23"/>
    </row>
    <row r="16" spans="1:7" ht="13" x14ac:dyDescent="0.2">
      <c r="A16" s="97" t="s">
        <v>212</v>
      </c>
      <c r="B16" s="190" t="s">
        <v>489</v>
      </c>
      <c r="C16" s="137" t="s">
        <v>76</v>
      </c>
      <c r="D16" s="28">
        <v>1</v>
      </c>
      <c r="E16" s="72">
        <v>1</v>
      </c>
      <c r="F16" s="72">
        <f t="shared" ref="F16:F19" si="0">D16*E16</f>
        <v>1</v>
      </c>
      <c r="G16" s="147"/>
    </row>
    <row r="17" spans="1:8" ht="13" x14ac:dyDescent="0.2">
      <c r="A17" s="97" t="s">
        <v>213</v>
      </c>
      <c r="B17" s="190" t="s">
        <v>490</v>
      </c>
      <c r="C17" s="137" t="s">
        <v>76</v>
      </c>
      <c r="D17" s="28">
        <v>1</v>
      </c>
      <c r="E17" s="72">
        <v>1</v>
      </c>
      <c r="F17" s="72">
        <f t="shared" si="0"/>
        <v>1</v>
      </c>
      <c r="G17" s="147"/>
    </row>
    <row r="18" spans="1:8" ht="13" x14ac:dyDescent="0.2">
      <c r="A18" s="97" t="s">
        <v>214</v>
      </c>
      <c r="B18" s="190" t="s">
        <v>491</v>
      </c>
      <c r="C18" s="137" t="s">
        <v>76</v>
      </c>
      <c r="D18" s="28">
        <v>1</v>
      </c>
      <c r="E18" s="72">
        <v>1</v>
      </c>
      <c r="F18" s="72">
        <f t="shared" si="0"/>
        <v>1</v>
      </c>
      <c r="G18" s="147"/>
    </row>
    <row r="19" spans="1:8" ht="13" x14ac:dyDescent="0.2">
      <c r="A19" s="97" t="s">
        <v>215</v>
      </c>
      <c r="B19" s="190" t="s">
        <v>492</v>
      </c>
      <c r="C19" s="137" t="s">
        <v>76</v>
      </c>
      <c r="D19" s="28">
        <v>1</v>
      </c>
      <c r="E19" s="72">
        <v>1</v>
      </c>
      <c r="F19" s="72">
        <f t="shared" si="0"/>
        <v>1</v>
      </c>
      <c r="G19" s="147"/>
    </row>
    <row r="20" spans="1:8" ht="13" x14ac:dyDescent="0.2">
      <c r="A20" s="97" t="s">
        <v>216</v>
      </c>
      <c r="B20" s="14" t="s">
        <v>95</v>
      </c>
      <c r="C20" s="137" t="s">
        <v>76</v>
      </c>
      <c r="D20" s="120">
        <v>1</v>
      </c>
      <c r="E20" s="121">
        <v>1</v>
      </c>
      <c r="F20" s="121">
        <f t="shared" ref="F20:F26" si="1">D20*E20</f>
        <v>1</v>
      </c>
      <c r="G20" s="16"/>
    </row>
    <row r="21" spans="1:8" ht="13" x14ac:dyDescent="0.2">
      <c r="A21" s="97" t="s">
        <v>217</v>
      </c>
      <c r="B21" s="14" t="s">
        <v>164</v>
      </c>
      <c r="C21" s="137" t="s">
        <v>76</v>
      </c>
      <c r="D21" s="120">
        <v>1</v>
      </c>
      <c r="E21" s="121">
        <v>1</v>
      </c>
      <c r="F21" s="121">
        <f t="shared" si="1"/>
        <v>1</v>
      </c>
      <c r="G21" s="16"/>
    </row>
    <row r="22" spans="1:8" ht="13" x14ac:dyDescent="0.2">
      <c r="A22" s="97" t="s">
        <v>218</v>
      </c>
      <c r="B22" s="14" t="s">
        <v>493</v>
      </c>
      <c r="C22" s="137" t="s">
        <v>76</v>
      </c>
      <c r="D22" s="120">
        <v>1</v>
      </c>
      <c r="E22" s="121">
        <v>1</v>
      </c>
      <c r="F22" s="121">
        <f t="shared" si="1"/>
        <v>1</v>
      </c>
      <c r="G22" s="16"/>
    </row>
    <row r="23" spans="1:8" ht="13" x14ac:dyDescent="0.2">
      <c r="A23" s="97" t="s">
        <v>682</v>
      </c>
      <c r="B23" s="14" t="s">
        <v>514</v>
      </c>
      <c r="C23" s="137" t="s">
        <v>76</v>
      </c>
      <c r="D23" s="120">
        <v>1</v>
      </c>
      <c r="E23" s="121">
        <v>1</v>
      </c>
      <c r="F23" s="121">
        <f t="shared" si="1"/>
        <v>1</v>
      </c>
      <c r="G23" s="16"/>
    </row>
    <row r="24" spans="1:8" ht="26" x14ac:dyDescent="0.2">
      <c r="A24" s="97" t="s">
        <v>582</v>
      </c>
      <c r="B24" s="14" t="s">
        <v>585</v>
      </c>
      <c r="C24" s="137" t="s">
        <v>76</v>
      </c>
      <c r="D24" s="120">
        <v>1</v>
      </c>
      <c r="E24" s="121">
        <v>1</v>
      </c>
      <c r="F24" s="121">
        <f t="shared" si="1"/>
        <v>1</v>
      </c>
      <c r="G24" s="16"/>
    </row>
    <row r="25" spans="1:8" ht="13" x14ac:dyDescent="0.2">
      <c r="A25" s="97" t="s">
        <v>583</v>
      </c>
      <c r="B25" s="191" t="s">
        <v>494</v>
      </c>
      <c r="C25" s="137" t="s">
        <v>76</v>
      </c>
      <c r="D25" s="83">
        <v>1</v>
      </c>
      <c r="E25" s="121">
        <v>1</v>
      </c>
      <c r="F25" s="72">
        <f t="shared" ref="F25" si="2">D25*E25</f>
        <v>1</v>
      </c>
      <c r="G25" s="121"/>
      <c r="H25" s="119"/>
    </row>
    <row r="26" spans="1:8" ht="13" x14ac:dyDescent="0.2">
      <c r="A26" s="97" t="s">
        <v>584</v>
      </c>
      <c r="B26" s="14" t="s">
        <v>495</v>
      </c>
      <c r="C26" s="137" t="s">
        <v>76</v>
      </c>
      <c r="D26" s="120">
        <v>1</v>
      </c>
      <c r="E26" s="121">
        <v>1</v>
      </c>
      <c r="F26" s="121">
        <f t="shared" si="1"/>
        <v>1</v>
      </c>
      <c r="G26" s="16"/>
    </row>
    <row r="27" spans="1:8" ht="13" x14ac:dyDescent="0.2">
      <c r="A27" s="96" t="s">
        <v>15</v>
      </c>
      <c r="B27" s="152" t="s">
        <v>202</v>
      </c>
      <c r="C27" s="196"/>
      <c r="D27" s="197"/>
      <c r="E27" s="122"/>
      <c r="F27" s="123">
        <f>SUM(F28:F36)</f>
        <v>9</v>
      </c>
      <c r="G27" s="198"/>
    </row>
    <row r="28" spans="1:8" ht="13" x14ac:dyDescent="0.2">
      <c r="A28" s="98" t="s">
        <v>219</v>
      </c>
      <c r="B28" s="41" t="s">
        <v>586</v>
      </c>
      <c r="C28" s="83" t="s">
        <v>76</v>
      </c>
      <c r="D28" s="25">
        <v>1</v>
      </c>
      <c r="E28" s="72">
        <v>1</v>
      </c>
      <c r="F28" s="72">
        <f t="shared" ref="F28" si="3">D28*E28</f>
        <v>1</v>
      </c>
      <c r="G28" s="17"/>
    </row>
    <row r="29" spans="1:8" ht="26" x14ac:dyDescent="0.2">
      <c r="A29" s="97" t="s">
        <v>220</v>
      </c>
      <c r="B29" s="14" t="s">
        <v>515</v>
      </c>
      <c r="C29" s="137" t="s">
        <v>76</v>
      </c>
      <c r="D29" s="120">
        <v>1</v>
      </c>
      <c r="E29" s="121">
        <v>1</v>
      </c>
      <c r="F29" s="121">
        <f t="shared" ref="F29:F30" si="4">D29*E29</f>
        <v>1</v>
      </c>
      <c r="G29" s="16"/>
    </row>
    <row r="30" spans="1:8" ht="13" x14ac:dyDescent="0.2">
      <c r="A30" s="97" t="s">
        <v>221</v>
      </c>
      <c r="B30" s="14" t="s">
        <v>502</v>
      </c>
      <c r="C30" s="137" t="s">
        <v>76</v>
      </c>
      <c r="D30" s="120">
        <v>1</v>
      </c>
      <c r="E30" s="121">
        <v>1</v>
      </c>
      <c r="F30" s="121">
        <f t="shared" si="4"/>
        <v>1</v>
      </c>
      <c r="G30" s="16"/>
    </row>
    <row r="31" spans="1:8" ht="26" x14ac:dyDescent="0.2">
      <c r="A31" s="97" t="s">
        <v>222</v>
      </c>
      <c r="B31" s="14" t="s">
        <v>511</v>
      </c>
      <c r="C31" s="137" t="s">
        <v>76</v>
      </c>
      <c r="D31" s="120">
        <v>1</v>
      </c>
      <c r="E31" s="121">
        <v>1</v>
      </c>
      <c r="F31" s="121">
        <f t="shared" ref="F31:F36" si="5">D31*E31</f>
        <v>1</v>
      </c>
      <c r="G31" s="16"/>
    </row>
    <row r="32" spans="1:8" ht="13" x14ac:dyDescent="0.2">
      <c r="A32" s="97" t="s">
        <v>504</v>
      </c>
      <c r="B32" s="14" t="s">
        <v>503</v>
      </c>
      <c r="C32" s="137" t="s">
        <v>76</v>
      </c>
      <c r="D32" s="120">
        <v>1</v>
      </c>
      <c r="E32" s="121">
        <v>1</v>
      </c>
      <c r="F32" s="121">
        <f t="shared" si="5"/>
        <v>1</v>
      </c>
      <c r="G32" s="16"/>
    </row>
    <row r="33" spans="1:7" ht="13" x14ac:dyDescent="0.2">
      <c r="A33" s="97" t="s">
        <v>505</v>
      </c>
      <c r="B33" s="14" t="s">
        <v>733</v>
      </c>
      <c r="C33" s="137" t="s">
        <v>76</v>
      </c>
      <c r="D33" s="120">
        <v>1</v>
      </c>
      <c r="E33" s="121">
        <v>1</v>
      </c>
      <c r="F33" s="121">
        <f t="shared" si="5"/>
        <v>1</v>
      </c>
      <c r="G33" s="16"/>
    </row>
    <row r="34" spans="1:7" ht="13" x14ac:dyDescent="0.2">
      <c r="A34" s="97" t="s">
        <v>506</v>
      </c>
      <c r="B34" s="14" t="s">
        <v>509</v>
      </c>
      <c r="C34" s="137" t="s">
        <v>76</v>
      </c>
      <c r="D34" s="120">
        <v>1</v>
      </c>
      <c r="E34" s="121">
        <v>1</v>
      </c>
      <c r="F34" s="121">
        <f t="shared" si="5"/>
        <v>1</v>
      </c>
      <c r="G34" s="16"/>
    </row>
    <row r="35" spans="1:7" ht="13" x14ac:dyDescent="0.2">
      <c r="A35" s="97" t="s">
        <v>507</v>
      </c>
      <c r="B35" s="14" t="s">
        <v>581</v>
      </c>
      <c r="C35" s="137" t="s">
        <v>76</v>
      </c>
      <c r="D35" s="120">
        <v>1</v>
      </c>
      <c r="E35" s="121">
        <v>1</v>
      </c>
      <c r="F35" s="121">
        <f t="shared" si="5"/>
        <v>1</v>
      </c>
      <c r="G35" s="16"/>
    </row>
    <row r="36" spans="1:7" ht="26" x14ac:dyDescent="0.2">
      <c r="A36" s="97" t="s">
        <v>508</v>
      </c>
      <c r="B36" s="14" t="s">
        <v>779</v>
      </c>
      <c r="C36" s="137" t="s">
        <v>76</v>
      </c>
      <c r="D36" s="120">
        <v>1</v>
      </c>
      <c r="E36" s="121">
        <v>1</v>
      </c>
      <c r="F36" s="121">
        <f t="shared" si="5"/>
        <v>1</v>
      </c>
      <c r="G36" s="16"/>
    </row>
    <row r="37" spans="1:7" ht="13" x14ac:dyDescent="0.2">
      <c r="A37" s="109" t="s">
        <v>235</v>
      </c>
      <c r="B37" s="74" t="s">
        <v>28</v>
      </c>
      <c r="C37" s="187"/>
      <c r="D37" s="188"/>
      <c r="E37" s="189"/>
      <c r="F37" s="189">
        <f>SUM(F38:F49)</f>
        <v>12</v>
      </c>
      <c r="G37" s="145"/>
    </row>
    <row r="38" spans="1:7" ht="26" x14ac:dyDescent="0.2">
      <c r="A38" s="97" t="s">
        <v>236</v>
      </c>
      <c r="B38" s="19" t="s">
        <v>826</v>
      </c>
      <c r="C38" s="138" t="s">
        <v>173</v>
      </c>
      <c r="D38" s="120">
        <v>1</v>
      </c>
      <c r="E38" s="121">
        <v>1</v>
      </c>
      <c r="F38" s="121">
        <f t="shared" ref="F38:F49" si="6">D38*E38</f>
        <v>1</v>
      </c>
      <c r="G38" s="14"/>
    </row>
    <row r="39" spans="1:7" ht="26" x14ac:dyDescent="0.2">
      <c r="A39" s="97" t="s">
        <v>315</v>
      </c>
      <c r="B39" s="19" t="s">
        <v>821</v>
      </c>
      <c r="C39" s="138" t="s">
        <v>81</v>
      </c>
      <c r="D39" s="120">
        <v>1</v>
      </c>
      <c r="E39" s="121">
        <v>1</v>
      </c>
      <c r="F39" s="121">
        <f t="shared" si="6"/>
        <v>1</v>
      </c>
      <c r="G39" s="14"/>
    </row>
    <row r="40" spans="1:7" ht="26" x14ac:dyDescent="0.2">
      <c r="A40" s="97" t="s">
        <v>316</v>
      </c>
      <c r="B40" s="19" t="s">
        <v>818</v>
      </c>
      <c r="C40" s="138" t="s">
        <v>173</v>
      </c>
      <c r="D40" s="120">
        <v>1</v>
      </c>
      <c r="E40" s="121">
        <v>1</v>
      </c>
      <c r="F40" s="121">
        <f t="shared" si="6"/>
        <v>1</v>
      </c>
      <c r="G40" s="14"/>
    </row>
    <row r="41" spans="1:7" ht="13" x14ac:dyDescent="0.2">
      <c r="A41" s="97" t="s">
        <v>317</v>
      </c>
      <c r="B41" s="19" t="s">
        <v>734</v>
      </c>
      <c r="C41" s="138" t="s">
        <v>80</v>
      </c>
      <c r="D41" s="120">
        <v>1</v>
      </c>
      <c r="E41" s="121">
        <v>1</v>
      </c>
      <c r="F41" s="121">
        <f t="shared" si="6"/>
        <v>1</v>
      </c>
      <c r="G41" s="14"/>
    </row>
    <row r="42" spans="1:7" ht="26" x14ac:dyDescent="0.2">
      <c r="A42" s="97" t="s">
        <v>318</v>
      </c>
      <c r="B42" s="19" t="s">
        <v>496</v>
      </c>
      <c r="C42" s="138" t="s">
        <v>172</v>
      </c>
      <c r="D42" s="120">
        <v>1</v>
      </c>
      <c r="E42" s="121">
        <v>1</v>
      </c>
      <c r="F42" s="121">
        <f t="shared" si="6"/>
        <v>1</v>
      </c>
      <c r="G42" s="14"/>
    </row>
    <row r="43" spans="1:7" ht="13.5" x14ac:dyDescent="0.2">
      <c r="A43" s="97" t="s">
        <v>319</v>
      </c>
      <c r="B43" s="19" t="s">
        <v>512</v>
      </c>
      <c r="C43" s="138" t="s">
        <v>172</v>
      </c>
      <c r="D43" s="120">
        <v>1</v>
      </c>
      <c r="E43" s="121">
        <v>1</v>
      </c>
      <c r="F43" s="121">
        <f t="shared" si="6"/>
        <v>1</v>
      </c>
      <c r="G43" s="14"/>
    </row>
    <row r="44" spans="1:7" ht="13.5" x14ac:dyDescent="0.2">
      <c r="A44" s="97" t="s">
        <v>486</v>
      </c>
      <c r="B44" s="19" t="s">
        <v>513</v>
      </c>
      <c r="C44" s="138" t="s">
        <v>172</v>
      </c>
      <c r="D44" s="120">
        <v>1</v>
      </c>
      <c r="E44" s="121">
        <v>1</v>
      </c>
      <c r="F44" s="121">
        <f t="shared" si="6"/>
        <v>1</v>
      </c>
      <c r="G44" s="14"/>
    </row>
    <row r="45" spans="1:7" ht="29.25" customHeight="1" x14ac:dyDescent="0.2">
      <c r="A45" s="97" t="s">
        <v>487</v>
      </c>
      <c r="B45" s="19" t="s">
        <v>953</v>
      </c>
      <c r="C45" s="138" t="s">
        <v>677</v>
      </c>
      <c r="D45" s="120">
        <v>1</v>
      </c>
      <c r="E45" s="121">
        <v>1</v>
      </c>
      <c r="F45" s="121">
        <f t="shared" si="6"/>
        <v>1</v>
      </c>
      <c r="G45" s="14"/>
    </row>
    <row r="46" spans="1:7" ht="13.5" x14ac:dyDescent="0.2">
      <c r="A46" s="97" t="s">
        <v>488</v>
      </c>
      <c r="B46" s="19" t="s">
        <v>587</v>
      </c>
      <c r="C46" s="138" t="s">
        <v>172</v>
      </c>
      <c r="D46" s="120">
        <v>1</v>
      </c>
      <c r="E46" s="121">
        <v>1</v>
      </c>
      <c r="F46" s="121">
        <f t="shared" si="6"/>
        <v>1</v>
      </c>
      <c r="G46" s="14"/>
    </row>
    <row r="47" spans="1:7" ht="13.5" x14ac:dyDescent="0.2">
      <c r="A47" s="97" t="s">
        <v>819</v>
      </c>
      <c r="B47" s="19" t="s">
        <v>735</v>
      </c>
      <c r="C47" s="138" t="s">
        <v>172</v>
      </c>
      <c r="D47" s="120">
        <v>1</v>
      </c>
      <c r="E47" s="121">
        <v>1</v>
      </c>
      <c r="F47" s="121">
        <f t="shared" si="6"/>
        <v>1</v>
      </c>
      <c r="G47" s="147"/>
    </row>
    <row r="48" spans="1:7" ht="13.5" x14ac:dyDescent="0.2">
      <c r="A48" s="97" t="s">
        <v>820</v>
      </c>
      <c r="B48" s="19" t="s">
        <v>497</v>
      </c>
      <c r="C48" s="138" t="s">
        <v>172</v>
      </c>
      <c r="D48" s="120">
        <v>1</v>
      </c>
      <c r="E48" s="121">
        <v>1</v>
      </c>
      <c r="F48" s="121">
        <f t="shared" si="6"/>
        <v>1</v>
      </c>
      <c r="G48" s="14"/>
    </row>
    <row r="49" spans="1:7" ht="13.5" x14ac:dyDescent="0.2">
      <c r="A49" s="97" t="s">
        <v>954</v>
      </c>
      <c r="B49" s="19" t="s">
        <v>498</v>
      </c>
      <c r="C49" s="138" t="s">
        <v>172</v>
      </c>
      <c r="D49" s="120">
        <v>1</v>
      </c>
      <c r="E49" s="121">
        <v>1</v>
      </c>
      <c r="F49" s="121">
        <f t="shared" si="6"/>
        <v>1</v>
      </c>
      <c r="G49" s="14"/>
    </row>
    <row r="50" spans="1:7" ht="13" x14ac:dyDescent="0.2">
      <c r="A50" s="109" t="s">
        <v>107</v>
      </c>
      <c r="B50" s="186" t="s">
        <v>66</v>
      </c>
      <c r="C50" s="187"/>
      <c r="D50" s="188"/>
      <c r="E50" s="189"/>
      <c r="F50" s="189">
        <f>SUM(F51:F57)</f>
        <v>7</v>
      </c>
      <c r="G50" s="145"/>
    </row>
    <row r="51" spans="1:7" ht="13" x14ac:dyDescent="0.2">
      <c r="A51" s="185" t="s">
        <v>87</v>
      </c>
      <c r="B51" s="19" t="s">
        <v>510</v>
      </c>
      <c r="C51" s="137" t="s">
        <v>170</v>
      </c>
      <c r="D51" s="120">
        <v>1</v>
      </c>
      <c r="E51" s="121">
        <v>1</v>
      </c>
      <c r="F51" s="121">
        <f t="shared" ref="F51:F53" si="7">D51*E51</f>
        <v>1</v>
      </c>
      <c r="G51" s="14"/>
    </row>
    <row r="52" spans="1:7" ht="13.5" x14ac:dyDescent="0.2">
      <c r="A52" s="185" t="s">
        <v>88</v>
      </c>
      <c r="B52" s="19" t="s">
        <v>516</v>
      </c>
      <c r="C52" s="138" t="s">
        <v>172</v>
      </c>
      <c r="D52" s="120">
        <v>1</v>
      </c>
      <c r="E52" s="121">
        <v>1</v>
      </c>
      <c r="F52" s="121">
        <f t="shared" si="7"/>
        <v>1</v>
      </c>
      <c r="G52" s="14"/>
    </row>
    <row r="53" spans="1:7" ht="13" x14ac:dyDescent="0.2">
      <c r="A53" s="185" t="s">
        <v>89</v>
      </c>
      <c r="B53" s="19" t="s">
        <v>521</v>
      </c>
      <c r="C53" s="137" t="s">
        <v>170</v>
      </c>
      <c r="D53" s="120">
        <v>1</v>
      </c>
      <c r="E53" s="121">
        <v>1</v>
      </c>
      <c r="F53" s="121">
        <f t="shared" si="7"/>
        <v>1</v>
      </c>
      <c r="G53" s="14"/>
    </row>
    <row r="54" spans="1:7" ht="13" x14ac:dyDescent="0.2">
      <c r="A54" s="185" t="s">
        <v>167</v>
      </c>
      <c r="B54" s="19" t="s">
        <v>619</v>
      </c>
      <c r="C54" s="137" t="s">
        <v>170</v>
      </c>
      <c r="D54" s="120">
        <v>1</v>
      </c>
      <c r="E54" s="121">
        <v>1</v>
      </c>
      <c r="F54" s="121">
        <f t="shared" ref="F54:F57" si="8">D54*E54</f>
        <v>1</v>
      </c>
      <c r="G54" s="14"/>
    </row>
    <row r="55" spans="1:7" ht="13" x14ac:dyDescent="0.2">
      <c r="A55" s="185" t="s">
        <v>168</v>
      </c>
      <c r="B55" s="19" t="s">
        <v>622</v>
      </c>
      <c r="C55" s="137" t="s">
        <v>76</v>
      </c>
      <c r="D55" s="120">
        <v>1</v>
      </c>
      <c r="E55" s="121">
        <v>1</v>
      </c>
      <c r="F55" s="121">
        <f t="shared" si="8"/>
        <v>1</v>
      </c>
      <c r="G55" s="14"/>
    </row>
    <row r="56" spans="1:7" ht="13" x14ac:dyDescent="0.2">
      <c r="A56" s="185" t="s">
        <v>620</v>
      </c>
      <c r="B56" s="19" t="s">
        <v>983</v>
      </c>
      <c r="C56" s="137" t="s">
        <v>76</v>
      </c>
      <c r="D56" s="120">
        <v>1</v>
      </c>
      <c r="E56" s="121">
        <v>1</v>
      </c>
      <c r="F56" s="121">
        <f t="shared" si="8"/>
        <v>1</v>
      </c>
      <c r="G56" s="14"/>
    </row>
    <row r="57" spans="1:7" ht="13" x14ac:dyDescent="0.2">
      <c r="A57" s="185" t="s">
        <v>621</v>
      </c>
      <c r="B57" s="19" t="s">
        <v>517</v>
      </c>
      <c r="C57" s="137" t="s">
        <v>76</v>
      </c>
      <c r="D57" s="120">
        <v>1</v>
      </c>
      <c r="E57" s="121">
        <v>1</v>
      </c>
      <c r="F57" s="121">
        <f t="shared" si="8"/>
        <v>1</v>
      </c>
      <c r="G57" s="14"/>
    </row>
    <row r="58" spans="1:7" s="3" customFormat="1" ht="13" x14ac:dyDescent="0.2">
      <c r="A58" s="99" t="s">
        <v>16</v>
      </c>
      <c r="B58" s="69" t="s">
        <v>520</v>
      </c>
      <c r="C58" s="201"/>
      <c r="D58" s="43"/>
      <c r="E58" s="55"/>
      <c r="F58" s="55">
        <f>F59+F63</f>
        <v>6</v>
      </c>
      <c r="G58" s="159"/>
    </row>
    <row r="59" spans="1:7" s="3" customFormat="1" ht="13" x14ac:dyDescent="0.2">
      <c r="A59" s="99" t="s">
        <v>21</v>
      </c>
      <c r="B59" s="73" t="s">
        <v>580</v>
      </c>
      <c r="C59" s="201"/>
      <c r="D59" s="43"/>
      <c r="E59" s="55"/>
      <c r="F59" s="55">
        <f>SUM(F60:F62)</f>
        <v>3</v>
      </c>
      <c r="G59" s="159"/>
    </row>
    <row r="60" spans="1:7" ht="39" x14ac:dyDescent="0.2">
      <c r="A60" s="185" t="s">
        <v>113</v>
      </c>
      <c r="B60" s="14" t="s">
        <v>588</v>
      </c>
      <c r="C60" s="137" t="s">
        <v>76</v>
      </c>
      <c r="D60" s="120">
        <v>1</v>
      </c>
      <c r="E60" s="121">
        <v>1</v>
      </c>
      <c r="F60" s="121">
        <f t="shared" ref="F60:F62" si="9">D60*E60</f>
        <v>1</v>
      </c>
      <c r="G60" s="14"/>
    </row>
    <row r="61" spans="1:7" ht="13" x14ac:dyDescent="0.2">
      <c r="A61" s="185" t="s">
        <v>115</v>
      </c>
      <c r="B61" s="14" t="s">
        <v>736</v>
      </c>
      <c r="C61" s="137" t="s">
        <v>76</v>
      </c>
      <c r="D61" s="120">
        <v>1</v>
      </c>
      <c r="E61" s="121">
        <v>1</v>
      </c>
      <c r="F61" s="121">
        <f t="shared" si="9"/>
        <v>1</v>
      </c>
      <c r="G61" s="14"/>
    </row>
    <row r="62" spans="1:7" ht="13" x14ac:dyDescent="0.2">
      <c r="A62" s="185" t="s">
        <v>518</v>
      </c>
      <c r="B62" s="14" t="s">
        <v>589</v>
      </c>
      <c r="C62" s="137" t="s">
        <v>76</v>
      </c>
      <c r="D62" s="120">
        <v>1</v>
      </c>
      <c r="E62" s="121">
        <v>1</v>
      </c>
      <c r="F62" s="121">
        <f t="shared" si="9"/>
        <v>1</v>
      </c>
      <c r="G62" s="14"/>
    </row>
    <row r="63" spans="1:7" s="3" customFormat="1" ht="13" x14ac:dyDescent="0.2">
      <c r="A63" s="99" t="s">
        <v>22</v>
      </c>
      <c r="B63" s="73" t="s">
        <v>499</v>
      </c>
      <c r="C63" s="201"/>
      <c r="D63" s="43"/>
      <c r="E63" s="55"/>
      <c r="F63" s="55">
        <f>SUM(F64:F66)</f>
        <v>3</v>
      </c>
      <c r="G63" s="159"/>
    </row>
    <row r="64" spans="1:7" ht="13" x14ac:dyDescent="0.2">
      <c r="A64" s="185" t="s">
        <v>118</v>
      </c>
      <c r="B64" s="14" t="s">
        <v>500</v>
      </c>
      <c r="C64" s="137" t="s">
        <v>76</v>
      </c>
      <c r="D64" s="120">
        <v>1</v>
      </c>
      <c r="E64" s="121">
        <v>1</v>
      </c>
      <c r="F64" s="121">
        <f t="shared" ref="F64:F66" si="10">D64*E64</f>
        <v>1</v>
      </c>
      <c r="G64" s="14"/>
    </row>
    <row r="65" spans="1:7" ht="13.5" x14ac:dyDescent="0.2">
      <c r="A65" s="185" t="s">
        <v>119</v>
      </c>
      <c r="B65" s="14" t="s">
        <v>501</v>
      </c>
      <c r="C65" s="138" t="s">
        <v>173</v>
      </c>
      <c r="D65" s="120">
        <v>1</v>
      </c>
      <c r="E65" s="121">
        <v>1</v>
      </c>
      <c r="F65" s="121">
        <f t="shared" si="10"/>
        <v>1</v>
      </c>
      <c r="G65" s="14"/>
    </row>
    <row r="66" spans="1:7" ht="13" x14ac:dyDescent="0.2">
      <c r="A66" s="185" t="s">
        <v>519</v>
      </c>
      <c r="B66" s="14" t="s">
        <v>590</v>
      </c>
      <c r="C66" s="137" t="s">
        <v>76</v>
      </c>
      <c r="D66" s="120">
        <v>1</v>
      </c>
      <c r="E66" s="121">
        <v>1</v>
      </c>
      <c r="F66" s="121">
        <f t="shared" si="10"/>
        <v>1</v>
      </c>
      <c r="G66" s="14"/>
    </row>
    <row r="67" spans="1:7" s="3" customFormat="1" ht="13" x14ac:dyDescent="0.2">
      <c r="A67" s="99" t="s">
        <v>522</v>
      </c>
      <c r="B67" s="69" t="s">
        <v>523</v>
      </c>
      <c r="C67" s="201"/>
      <c r="D67" s="43"/>
      <c r="E67" s="55"/>
      <c r="F67" s="55">
        <f>F68+F72+F74+F77+F79+F81+F83+F86+F89+F91+F94+F96+F98+F101+F103+F105+F107</f>
        <v>24</v>
      </c>
      <c r="G67" s="159"/>
    </row>
    <row r="68" spans="1:7" s="3" customFormat="1" ht="13" x14ac:dyDescent="0.2">
      <c r="A68" s="99" t="s">
        <v>11</v>
      </c>
      <c r="B68" s="73" t="s">
        <v>524</v>
      </c>
      <c r="C68" s="201"/>
      <c r="D68" s="43"/>
      <c r="E68" s="55"/>
      <c r="F68" s="55">
        <f>SUM(F69:F71)</f>
        <v>3</v>
      </c>
      <c r="G68" s="159"/>
    </row>
    <row r="69" spans="1:7" ht="13" x14ac:dyDescent="0.2">
      <c r="A69" s="185" t="s">
        <v>120</v>
      </c>
      <c r="B69" s="14" t="s">
        <v>526</v>
      </c>
      <c r="C69" s="137" t="s">
        <v>170</v>
      </c>
      <c r="D69" s="120">
        <v>1</v>
      </c>
      <c r="E69" s="121">
        <v>1</v>
      </c>
      <c r="F69" s="121">
        <f t="shared" ref="F69:F71" si="11">D69*E69</f>
        <v>1</v>
      </c>
      <c r="G69" s="14"/>
    </row>
    <row r="70" spans="1:7" ht="13" x14ac:dyDescent="0.2">
      <c r="A70" s="185" t="s">
        <v>121</v>
      </c>
      <c r="B70" s="14" t="s">
        <v>545</v>
      </c>
      <c r="C70" s="137" t="s">
        <v>170</v>
      </c>
      <c r="D70" s="120">
        <v>1</v>
      </c>
      <c r="E70" s="121">
        <v>1</v>
      </c>
      <c r="F70" s="121">
        <f t="shared" si="11"/>
        <v>1</v>
      </c>
      <c r="G70" s="14"/>
    </row>
    <row r="71" spans="1:7" ht="26" x14ac:dyDescent="0.2">
      <c r="A71" s="185" t="s">
        <v>122</v>
      </c>
      <c r="B71" s="14" t="s">
        <v>525</v>
      </c>
      <c r="C71" s="137" t="s">
        <v>76</v>
      </c>
      <c r="D71" s="120">
        <v>1</v>
      </c>
      <c r="E71" s="121">
        <v>1</v>
      </c>
      <c r="F71" s="121">
        <f t="shared" si="11"/>
        <v>1</v>
      </c>
      <c r="G71" s="14"/>
    </row>
    <row r="72" spans="1:7" s="3" customFormat="1" ht="13" x14ac:dyDescent="0.2">
      <c r="A72" s="99" t="s">
        <v>12</v>
      </c>
      <c r="B72" s="73" t="s">
        <v>527</v>
      </c>
      <c r="C72" s="201"/>
      <c r="D72" s="43"/>
      <c r="E72" s="55"/>
      <c r="F72" s="55">
        <f>F73</f>
        <v>1</v>
      </c>
      <c r="G72" s="159"/>
    </row>
    <row r="73" spans="1:7" ht="13" x14ac:dyDescent="0.2">
      <c r="A73" s="185" t="s">
        <v>125</v>
      </c>
      <c r="B73" s="14" t="s">
        <v>528</v>
      </c>
      <c r="C73" s="137" t="s">
        <v>170</v>
      </c>
      <c r="D73" s="120">
        <v>1</v>
      </c>
      <c r="E73" s="121">
        <v>1</v>
      </c>
      <c r="F73" s="121">
        <f t="shared" ref="F73" si="12">D73*E73</f>
        <v>1</v>
      </c>
      <c r="G73" s="14"/>
    </row>
    <row r="74" spans="1:7" s="3" customFormat="1" ht="13" x14ac:dyDescent="0.2">
      <c r="A74" s="99" t="s">
        <v>13</v>
      </c>
      <c r="B74" s="73" t="s">
        <v>529</v>
      </c>
      <c r="C74" s="201"/>
      <c r="D74" s="43"/>
      <c r="E74" s="55"/>
      <c r="F74" s="55">
        <f>SUM(F75:F76)</f>
        <v>2</v>
      </c>
      <c r="G74" s="159"/>
    </row>
    <row r="75" spans="1:7" ht="26" x14ac:dyDescent="0.2">
      <c r="A75" s="185" t="s">
        <v>126</v>
      </c>
      <c r="B75" s="14" t="s">
        <v>530</v>
      </c>
      <c r="C75" s="137" t="s">
        <v>170</v>
      </c>
      <c r="D75" s="120">
        <v>1</v>
      </c>
      <c r="E75" s="121">
        <v>1</v>
      </c>
      <c r="F75" s="121">
        <f t="shared" ref="F75:F76" si="13">D75*E75</f>
        <v>1</v>
      </c>
      <c r="G75" s="14"/>
    </row>
    <row r="76" spans="1:7" ht="26" x14ac:dyDescent="0.2">
      <c r="A76" s="185" t="s">
        <v>127</v>
      </c>
      <c r="B76" s="14" t="s">
        <v>531</v>
      </c>
      <c r="C76" s="137" t="s">
        <v>76</v>
      </c>
      <c r="D76" s="120">
        <v>1</v>
      </c>
      <c r="E76" s="121">
        <v>1</v>
      </c>
      <c r="F76" s="121">
        <f t="shared" si="13"/>
        <v>1</v>
      </c>
      <c r="G76" s="14"/>
    </row>
    <row r="77" spans="1:7" s="3" customFormat="1" ht="13" x14ac:dyDescent="0.2">
      <c r="A77" s="99" t="s">
        <v>532</v>
      </c>
      <c r="B77" s="73" t="s">
        <v>579</v>
      </c>
      <c r="C77" s="201"/>
      <c r="D77" s="43"/>
      <c r="E77" s="55"/>
      <c r="F77" s="55">
        <f>F78</f>
        <v>1</v>
      </c>
      <c r="G77" s="159"/>
    </row>
    <row r="78" spans="1:7" ht="13" x14ac:dyDescent="0.2">
      <c r="A78" s="185" t="s">
        <v>534</v>
      </c>
      <c r="B78" s="14" t="s">
        <v>533</v>
      </c>
      <c r="C78" s="137" t="s">
        <v>76</v>
      </c>
      <c r="D78" s="120">
        <v>1</v>
      </c>
      <c r="E78" s="121">
        <v>1</v>
      </c>
      <c r="F78" s="121">
        <f t="shared" ref="F78" si="14">D78*E78</f>
        <v>1</v>
      </c>
      <c r="G78" s="14"/>
    </row>
    <row r="79" spans="1:7" s="3" customFormat="1" ht="13" x14ac:dyDescent="0.2">
      <c r="A79" s="99" t="s">
        <v>535</v>
      </c>
      <c r="B79" s="73" t="s">
        <v>536</v>
      </c>
      <c r="C79" s="201"/>
      <c r="D79" s="43"/>
      <c r="E79" s="55"/>
      <c r="F79" s="55">
        <f>F80</f>
        <v>1</v>
      </c>
      <c r="G79" s="159"/>
    </row>
    <row r="80" spans="1:7" ht="26" x14ac:dyDescent="0.2">
      <c r="A80" s="185" t="s">
        <v>537</v>
      </c>
      <c r="B80" s="14" t="s">
        <v>546</v>
      </c>
      <c r="C80" s="137" t="s">
        <v>170</v>
      </c>
      <c r="D80" s="120">
        <v>1</v>
      </c>
      <c r="E80" s="121">
        <v>1</v>
      </c>
      <c r="F80" s="121">
        <f t="shared" ref="F80" si="15">D80*E80</f>
        <v>1</v>
      </c>
      <c r="G80" s="14"/>
    </row>
    <row r="81" spans="1:7" s="3" customFormat="1" ht="13" x14ac:dyDescent="0.2">
      <c r="A81" s="99" t="s">
        <v>539</v>
      </c>
      <c r="B81" s="73" t="s">
        <v>538</v>
      </c>
      <c r="C81" s="201"/>
      <c r="D81" s="43"/>
      <c r="E81" s="55"/>
      <c r="F81" s="55">
        <f>F82</f>
        <v>1</v>
      </c>
      <c r="G81" s="159"/>
    </row>
    <row r="82" spans="1:7" ht="26" x14ac:dyDescent="0.2">
      <c r="A82" s="185" t="s">
        <v>541</v>
      </c>
      <c r="B82" s="14" t="s">
        <v>540</v>
      </c>
      <c r="C82" s="137" t="s">
        <v>76</v>
      </c>
      <c r="D82" s="120">
        <v>1</v>
      </c>
      <c r="E82" s="121">
        <v>1</v>
      </c>
      <c r="F82" s="121">
        <f t="shared" ref="F82" si="16">D82*E82</f>
        <v>1</v>
      </c>
      <c r="G82" s="14"/>
    </row>
    <row r="83" spans="1:7" s="3" customFormat="1" ht="13" x14ac:dyDescent="0.2">
      <c r="A83" s="99" t="s">
        <v>543</v>
      </c>
      <c r="B83" s="73" t="s">
        <v>542</v>
      </c>
      <c r="C83" s="201"/>
      <c r="D83" s="43"/>
      <c r="E83" s="55"/>
      <c r="F83" s="55">
        <f>SUM(F84:F85)</f>
        <v>2</v>
      </c>
      <c r="G83" s="159"/>
    </row>
    <row r="84" spans="1:7" ht="13" x14ac:dyDescent="0.2">
      <c r="A84" s="185" t="s">
        <v>550</v>
      </c>
      <c r="B84" s="14" t="s">
        <v>544</v>
      </c>
      <c r="C84" s="137" t="s">
        <v>76</v>
      </c>
      <c r="D84" s="120">
        <v>1</v>
      </c>
      <c r="E84" s="121">
        <v>1</v>
      </c>
      <c r="F84" s="121">
        <f t="shared" ref="F84:F85" si="17">D84*E84</f>
        <v>1</v>
      </c>
      <c r="G84" s="14"/>
    </row>
    <row r="85" spans="1:7" ht="25.5" customHeight="1" x14ac:dyDescent="0.2">
      <c r="A85" s="185" t="s">
        <v>551</v>
      </c>
      <c r="B85" s="14" t="s">
        <v>547</v>
      </c>
      <c r="C85" s="137" t="s">
        <v>170</v>
      </c>
      <c r="D85" s="120">
        <v>1</v>
      </c>
      <c r="E85" s="121">
        <v>1</v>
      </c>
      <c r="F85" s="121">
        <f t="shared" si="17"/>
        <v>1</v>
      </c>
      <c r="G85" s="14"/>
    </row>
    <row r="86" spans="1:7" s="3" customFormat="1" ht="13" x14ac:dyDescent="0.2">
      <c r="A86" s="99" t="s">
        <v>548</v>
      </c>
      <c r="B86" s="73" t="s">
        <v>549</v>
      </c>
      <c r="C86" s="201"/>
      <c r="D86" s="43"/>
      <c r="E86" s="55"/>
      <c r="F86" s="55">
        <f>SUM(F87:F88)</f>
        <v>2</v>
      </c>
      <c r="G86" s="159"/>
    </row>
    <row r="87" spans="1:7" ht="13" x14ac:dyDescent="0.2">
      <c r="A87" s="185" t="s">
        <v>552</v>
      </c>
      <c r="B87" s="14" t="s">
        <v>544</v>
      </c>
      <c r="C87" s="137" t="s">
        <v>170</v>
      </c>
      <c r="D87" s="120">
        <v>1</v>
      </c>
      <c r="E87" s="121">
        <v>1</v>
      </c>
      <c r="F87" s="121">
        <f t="shared" ref="F87:F88" si="18">D87*E87</f>
        <v>1</v>
      </c>
      <c r="G87" s="14"/>
    </row>
    <row r="88" spans="1:7" ht="24.75" customHeight="1" x14ac:dyDescent="0.2">
      <c r="A88" s="185" t="s">
        <v>553</v>
      </c>
      <c r="B88" s="14" t="s">
        <v>547</v>
      </c>
      <c r="C88" s="137" t="s">
        <v>170</v>
      </c>
      <c r="D88" s="120">
        <v>1</v>
      </c>
      <c r="E88" s="121">
        <v>1</v>
      </c>
      <c r="F88" s="121">
        <f t="shared" si="18"/>
        <v>1</v>
      </c>
      <c r="G88" s="14"/>
    </row>
    <row r="89" spans="1:7" s="3" customFormat="1" ht="13" x14ac:dyDescent="0.2">
      <c r="A89" s="99" t="s">
        <v>554</v>
      </c>
      <c r="B89" s="73" t="s">
        <v>555</v>
      </c>
      <c r="C89" s="201"/>
      <c r="D89" s="43"/>
      <c r="E89" s="55"/>
      <c r="F89" s="55">
        <f>F90</f>
        <v>1</v>
      </c>
      <c r="G89" s="159"/>
    </row>
    <row r="90" spans="1:7" ht="27.75" customHeight="1" x14ac:dyDescent="0.2">
      <c r="A90" s="185" t="s">
        <v>556</v>
      </c>
      <c r="B90" s="14" t="s">
        <v>547</v>
      </c>
      <c r="C90" s="137" t="s">
        <v>170</v>
      </c>
      <c r="D90" s="120">
        <v>1</v>
      </c>
      <c r="E90" s="121">
        <v>1</v>
      </c>
      <c r="F90" s="121">
        <f t="shared" ref="F90" si="19">D90*E90</f>
        <v>1</v>
      </c>
      <c r="G90" s="14"/>
    </row>
    <row r="91" spans="1:7" s="3" customFormat="1" ht="13" x14ac:dyDescent="0.2">
      <c r="A91" s="99" t="s">
        <v>557</v>
      </c>
      <c r="B91" s="73" t="s">
        <v>558</v>
      </c>
      <c r="C91" s="201"/>
      <c r="D91" s="43"/>
      <c r="E91" s="55"/>
      <c r="F91" s="55">
        <f>SUM(F92:F93)</f>
        <v>2</v>
      </c>
      <c r="G91" s="159"/>
    </row>
    <row r="92" spans="1:7" ht="13" x14ac:dyDescent="0.2">
      <c r="A92" s="185" t="s">
        <v>561</v>
      </c>
      <c r="B92" s="14" t="s">
        <v>559</v>
      </c>
      <c r="C92" s="137" t="s">
        <v>170</v>
      </c>
      <c r="D92" s="120">
        <v>1</v>
      </c>
      <c r="E92" s="121">
        <v>1</v>
      </c>
      <c r="F92" s="121">
        <f t="shared" ref="F92:F93" si="20">D92*E92</f>
        <v>1</v>
      </c>
      <c r="G92" s="14"/>
    </row>
    <row r="93" spans="1:7" ht="26" x14ac:dyDescent="0.2">
      <c r="A93" s="185" t="s">
        <v>562</v>
      </c>
      <c r="B93" s="14" t="s">
        <v>560</v>
      </c>
      <c r="C93" s="137" t="s">
        <v>76</v>
      </c>
      <c r="D93" s="120">
        <v>1</v>
      </c>
      <c r="E93" s="121">
        <v>1</v>
      </c>
      <c r="F93" s="121">
        <f t="shared" si="20"/>
        <v>1</v>
      </c>
      <c r="G93" s="14"/>
    </row>
    <row r="94" spans="1:7" ht="13" x14ac:dyDescent="0.2">
      <c r="A94" s="96" t="s">
        <v>563</v>
      </c>
      <c r="B94" s="152" t="s">
        <v>564</v>
      </c>
      <c r="C94" s="196"/>
      <c r="D94" s="126"/>
      <c r="E94" s="123"/>
      <c r="F94" s="123">
        <f>F95</f>
        <v>1</v>
      </c>
      <c r="G94" s="150"/>
    </row>
    <row r="95" spans="1:7" ht="29.25" customHeight="1" x14ac:dyDescent="0.2">
      <c r="A95" s="185" t="s">
        <v>565</v>
      </c>
      <c r="B95" s="14" t="s">
        <v>547</v>
      </c>
      <c r="C95" s="137" t="s">
        <v>170</v>
      </c>
      <c r="D95" s="120">
        <v>1</v>
      </c>
      <c r="E95" s="121">
        <v>1</v>
      </c>
      <c r="F95" s="121">
        <f t="shared" ref="F95:F100" si="21">D95*E95</f>
        <v>1</v>
      </c>
      <c r="G95" s="14"/>
    </row>
    <row r="96" spans="1:7" s="3" customFormat="1" ht="13" x14ac:dyDescent="0.2">
      <c r="A96" s="99" t="s">
        <v>566</v>
      </c>
      <c r="B96" s="73" t="s">
        <v>567</v>
      </c>
      <c r="C96" s="201"/>
      <c r="D96" s="43"/>
      <c r="E96" s="55"/>
      <c r="F96" s="55">
        <f>F97</f>
        <v>1</v>
      </c>
      <c r="G96" s="159"/>
    </row>
    <row r="97" spans="1:7" ht="13" x14ac:dyDescent="0.2">
      <c r="A97" s="185" t="s">
        <v>568</v>
      </c>
      <c r="B97" s="14" t="s">
        <v>544</v>
      </c>
      <c r="C97" s="137" t="s">
        <v>170</v>
      </c>
      <c r="D97" s="120">
        <v>1</v>
      </c>
      <c r="E97" s="121">
        <v>1</v>
      </c>
      <c r="F97" s="121">
        <f t="shared" si="21"/>
        <v>1</v>
      </c>
      <c r="G97" s="14"/>
    </row>
    <row r="98" spans="1:7" s="3" customFormat="1" ht="13" x14ac:dyDescent="0.2">
      <c r="A98" s="99" t="s">
        <v>569</v>
      </c>
      <c r="B98" s="73" t="s">
        <v>570</v>
      </c>
      <c r="C98" s="201"/>
      <c r="D98" s="43">
        <v>1</v>
      </c>
      <c r="E98" s="55">
        <v>1</v>
      </c>
      <c r="F98" s="55">
        <f>SUM(F99:F100)</f>
        <v>2</v>
      </c>
      <c r="G98" s="159"/>
    </row>
    <row r="99" spans="1:7" ht="13" x14ac:dyDescent="0.2">
      <c r="A99" s="97" t="s">
        <v>572</v>
      </c>
      <c r="B99" s="14" t="s">
        <v>544</v>
      </c>
      <c r="C99" s="137" t="s">
        <v>170</v>
      </c>
      <c r="D99" s="120">
        <v>1</v>
      </c>
      <c r="E99" s="121">
        <v>1</v>
      </c>
      <c r="F99" s="121">
        <f t="shared" si="21"/>
        <v>1</v>
      </c>
      <c r="G99" s="14"/>
    </row>
    <row r="100" spans="1:7" ht="13" x14ac:dyDescent="0.2">
      <c r="A100" s="97" t="s">
        <v>573</v>
      </c>
      <c r="B100" s="14" t="s">
        <v>571</v>
      </c>
      <c r="C100" s="137" t="s">
        <v>170</v>
      </c>
      <c r="D100" s="120">
        <v>1</v>
      </c>
      <c r="E100" s="121">
        <v>1</v>
      </c>
      <c r="F100" s="121">
        <f t="shared" si="21"/>
        <v>1</v>
      </c>
      <c r="G100" s="14"/>
    </row>
    <row r="101" spans="1:7" s="3" customFormat="1" ht="13" x14ac:dyDescent="0.2">
      <c r="A101" s="99" t="s">
        <v>574</v>
      </c>
      <c r="B101" s="73" t="s">
        <v>958</v>
      </c>
      <c r="C101" s="201"/>
      <c r="D101" s="43"/>
      <c r="E101" s="55"/>
      <c r="F101" s="55">
        <f>F102</f>
        <v>1</v>
      </c>
      <c r="G101" s="159"/>
    </row>
    <row r="102" spans="1:7" ht="13" x14ac:dyDescent="0.2">
      <c r="A102" s="97" t="s">
        <v>575</v>
      </c>
      <c r="B102" s="14" t="s">
        <v>544</v>
      </c>
      <c r="C102" s="137" t="s">
        <v>170</v>
      </c>
      <c r="D102" s="120">
        <v>1</v>
      </c>
      <c r="E102" s="121">
        <v>1</v>
      </c>
      <c r="F102" s="121">
        <f t="shared" ref="F102" si="22">D102*E102</f>
        <v>1</v>
      </c>
      <c r="G102" s="14"/>
    </row>
    <row r="103" spans="1:7" s="3" customFormat="1" ht="13" x14ac:dyDescent="0.2">
      <c r="A103" s="99" t="s">
        <v>577</v>
      </c>
      <c r="B103" s="73" t="s">
        <v>957</v>
      </c>
      <c r="C103" s="201"/>
      <c r="D103" s="43"/>
      <c r="E103" s="55"/>
      <c r="F103" s="55">
        <f>F104</f>
        <v>1</v>
      </c>
      <c r="G103" s="159"/>
    </row>
    <row r="104" spans="1:7" ht="13" x14ac:dyDescent="0.2">
      <c r="A104" s="97" t="s">
        <v>578</v>
      </c>
      <c r="B104" s="14" t="s">
        <v>576</v>
      </c>
      <c r="C104" s="137" t="s">
        <v>170</v>
      </c>
      <c r="D104" s="120">
        <v>1</v>
      </c>
      <c r="E104" s="121">
        <v>1</v>
      </c>
      <c r="F104" s="121">
        <f t="shared" ref="F104" si="23">D104*E104</f>
        <v>1</v>
      </c>
      <c r="G104" s="14"/>
    </row>
    <row r="105" spans="1:7" ht="13" x14ac:dyDescent="0.2">
      <c r="A105" s="96" t="s">
        <v>955</v>
      </c>
      <c r="B105" s="152" t="s">
        <v>956</v>
      </c>
      <c r="C105" s="196"/>
      <c r="D105" s="126"/>
      <c r="E105" s="123"/>
      <c r="F105" s="123">
        <f>F106</f>
        <v>1</v>
      </c>
      <c r="G105" s="150"/>
    </row>
    <row r="106" spans="1:7" ht="13" x14ac:dyDescent="0.2">
      <c r="A106" s="97" t="s">
        <v>959</v>
      </c>
      <c r="B106" s="14" t="s">
        <v>544</v>
      </c>
      <c r="C106" s="137" t="s">
        <v>170</v>
      </c>
      <c r="D106" s="120">
        <v>1</v>
      </c>
      <c r="E106" s="121">
        <v>1</v>
      </c>
      <c r="F106" s="121">
        <f>D106*E106</f>
        <v>1</v>
      </c>
      <c r="G106" s="14"/>
    </row>
    <row r="107" spans="1:7" ht="13" x14ac:dyDescent="0.2">
      <c r="A107" s="96" t="s">
        <v>960</v>
      </c>
      <c r="B107" s="152" t="s">
        <v>989</v>
      </c>
      <c r="C107" s="196"/>
      <c r="D107" s="126"/>
      <c r="E107" s="123"/>
      <c r="F107" s="123">
        <f>F108</f>
        <v>1</v>
      </c>
      <c r="G107" s="150"/>
    </row>
    <row r="108" spans="1:7" ht="13" x14ac:dyDescent="0.2">
      <c r="A108" s="97" t="s">
        <v>961</v>
      </c>
      <c r="B108" s="14" t="s">
        <v>962</v>
      </c>
      <c r="C108" s="137" t="s">
        <v>76</v>
      </c>
      <c r="D108" s="120">
        <v>1</v>
      </c>
      <c r="E108" s="121">
        <v>1</v>
      </c>
      <c r="F108" s="121">
        <f>D108*E108</f>
        <v>1</v>
      </c>
      <c r="G108" s="14"/>
    </row>
    <row r="109" spans="1:7" ht="14" x14ac:dyDescent="0.2">
      <c r="A109" s="101"/>
      <c r="B109" s="18" t="s">
        <v>24</v>
      </c>
      <c r="C109" s="84"/>
      <c r="D109" s="26"/>
      <c r="E109" s="37"/>
      <c r="F109" s="37">
        <f>F14+F37+F50+F58+F67</f>
        <v>69</v>
      </c>
      <c r="G109" s="18"/>
    </row>
    <row r="110" spans="1:7" ht="12.75" customHeight="1" x14ac:dyDescent="0.2">
      <c r="A110" s="102"/>
      <c r="B110" s="7"/>
      <c r="C110" s="80"/>
      <c r="D110" s="50"/>
      <c r="E110" s="51"/>
      <c r="F110" s="51"/>
      <c r="G110" s="60"/>
    </row>
    <row r="111" spans="1:7" ht="13" x14ac:dyDescent="0.2">
      <c r="A111" s="103"/>
      <c r="B111" s="4"/>
      <c r="C111" s="79"/>
      <c r="D111" s="34"/>
      <c r="E111" s="61"/>
      <c r="F111" s="61"/>
      <c r="G111" s="62"/>
    </row>
    <row r="112" spans="1:7" ht="13" x14ac:dyDescent="0.2">
      <c r="A112" s="103"/>
      <c r="B112" s="4"/>
      <c r="C112" s="79"/>
      <c r="D112" s="34"/>
      <c r="E112" s="61"/>
      <c r="F112" s="61"/>
      <c r="G112" s="63"/>
    </row>
    <row r="113" spans="1:7" ht="13" x14ac:dyDescent="0.2">
      <c r="A113" s="103"/>
      <c r="B113" s="4"/>
      <c r="C113" s="79"/>
      <c r="D113" s="34"/>
      <c r="E113" s="61"/>
      <c r="F113" s="61"/>
      <c r="G113" s="62"/>
    </row>
    <row r="114" spans="1:7" ht="13" x14ac:dyDescent="0.2">
      <c r="A114" s="211" t="s">
        <v>1</v>
      </c>
      <c r="B114" s="211"/>
      <c r="C114" s="79"/>
      <c r="D114" s="34"/>
      <c r="E114" s="61"/>
      <c r="F114" s="61"/>
      <c r="G114" s="62" t="s">
        <v>17</v>
      </c>
    </row>
    <row r="115" spans="1:7" ht="13" x14ac:dyDescent="0.2">
      <c r="A115" s="211" t="s">
        <v>0</v>
      </c>
      <c r="B115" s="211"/>
      <c r="C115" s="79"/>
      <c r="D115" s="34"/>
      <c r="E115" s="61"/>
      <c r="F115" s="61"/>
      <c r="G115" s="64" t="s">
        <v>18</v>
      </c>
    </row>
    <row r="116" spans="1:7" ht="13" x14ac:dyDescent="0.2">
      <c r="A116" s="104"/>
      <c r="B116" s="13"/>
      <c r="C116" s="79"/>
      <c r="D116" s="34"/>
      <c r="E116" s="61"/>
      <c r="F116" s="61"/>
      <c r="G116" s="62"/>
    </row>
    <row r="117" spans="1:7" ht="13" x14ac:dyDescent="0.2">
      <c r="A117" s="209" t="s">
        <v>2</v>
      </c>
      <c r="B117" s="209"/>
      <c r="C117" s="79"/>
      <c r="D117" s="34"/>
      <c r="E117" s="61"/>
      <c r="F117" s="61"/>
      <c r="G117" s="62"/>
    </row>
    <row r="118" spans="1:7" ht="13" x14ac:dyDescent="0.2">
      <c r="A118" s="104"/>
      <c r="B118" s="13"/>
      <c r="C118" s="79"/>
      <c r="D118" s="34"/>
      <c r="E118" s="61"/>
      <c r="F118" s="61"/>
      <c r="G118" s="62"/>
    </row>
  </sheetData>
  <mergeCells count="6">
    <mergeCell ref="A117:B117"/>
    <mergeCell ref="B4:G4"/>
    <mergeCell ref="B5:G5"/>
    <mergeCell ref="B6:G6"/>
    <mergeCell ref="A114:B114"/>
    <mergeCell ref="A115:B115"/>
  </mergeCells>
  <phoneticPr fontId="1" type="noConversion"/>
  <pageMargins left="0.74803149606299213" right="0.35433070866141736" top="0.78740157480314965" bottom="0.39370078740157483" header="0.31496062992125984" footer="0.19685039370078741"/>
  <pageSetup paperSize="8" scale="74" fitToHeight="0" orientation="portrait" r:id="rId1"/>
  <headerFooter>
    <oddFooter>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zoomScale="110" zoomScaleNormal="110" zoomScaleSheetLayoutView="125" zoomScalePageLayoutView="125" workbookViewId="0">
      <selection activeCell="J15" sqref="J15"/>
    </sheetView>
  </sheetViews>
  <sheetFormatPr defaultColWidth="8.7265625" defaultRowHeight="12.5" x14ac:dyDescent="0.2"/>
  <cols>
    <col min="1" max="1" width="13.81640625" style="105" customWidth="1"/>
    <col min="2" max="2" width="84.54296875" style="8" customWidth="1"/>
    <col min="3" max="3" width="15.7265625" style="85" customWidth="1"/>
    <col min="4" max="4" width="15.7265625" style="35" customWidth="1"/>
    <col min="5" max="6" width="15.7265625" style="65" customWidth="1"/>
    <col min="7" max="7" width="20.453125" style="66" customWidth="1"/>
    <col min="8" max="10" width="8.7265625" style="1"/>
    <col min="11" max="11" width="8.7265625" style="1" customWidth="1"/>
    <col min="12" max="16384" width="8.7265625" style="1"/>
  </cols>
  <sheetData>
    <row r="1" spans="1:7" s="10" customFormat="1" ht="15" customHeight="1" x14ac:dyDescent="0.25">
      <c r="A1" s="93"/>
      <c r="B1" s="9"/>
      <c r="C1" s="79"/>
      <c r="D1" s="31"/>
      <c r="E1" s="44"/>
      <c r="F1" s="44"/>
      <c r="G1" s="45"/>
    </row>
    <row r="2" spans="1:7" s="10" customFormat="1" ht="15" customHeight="1" x14ac:dyDescent="0.25">
      <c r="A2" s="93" t="s">
        <v>5</v>
      </c>
      <c r="B2" s="9"/>
      <c r="C2" s="79"/>
      <c r="D2" s="31"/>
      <c r="E2" s="44"/>
      <c r="F2" s="44"/>
      <c r="G2" s="45"/>
    </row>
    <row r="3" spans="1:7" s="10" customFormat="1" ht="18.75" customHeight="1" x14ac:dyDescent="0.25">
      <c r="A3" s="113" t="s">
        <v>19</v>
      </c>
      <c r="B3" s="11"/>
      <c r="C3" s="79"/>
      <c r="D3" s="31"/>
      <c r="E3" s="44"/>
      <c r="F3" s="44"/>
      <c r="G3" s="45"/>
    </row>
    <row r="4" spans="1:7" s="10" customFormat="1" ht="25.5" customHeight="1" x14ac:dyDescent="0.25">
      <c r="A4" s="94"/>
      <c r="B4" s="207"/>
      <c r="C4" s="207"/>
      <c r="D4" s="207"/>
      <c r="E4" s="207"/>
      <c r="F4" s="207"/>
      <c r="G4" s="207"/>
    </row>
    <row r="5" spans="1:7" s="10" customFormat="1" ht="21" customHeight="1" x14ac:dyDescent="0.25">
      <c r="A5" s="94" t="s">
        <v>3</v>
      </c>
      <c r="B5" s="207" t="s">
        <v>948</v>
      </c>
      <c r="C5" s="207"/>
      <c r="D5" s="207"/>
      <c r="E5" s="207"/>
      <c r="F5" s="207"/>
      <c r="G5" s="207"/>
    </row>
    <row r="6" spans="1:7" s="10" customFormat="1" ht="15" customHeight="1" x14ac:dyDescent="0.25">
      <c r="A6" s="95" t="s">
        <v>4</v>
      </c>
      <c r="B6" s="207" t="s">
        <v>949</v>
      </c>
      <c r="C6" s="207"/>
      <c r="D6" s="207"/>
      <c r="E6" s="207"/>
      <c r="F6" s="207"/>
      <c r="G6" s="207"/>
    </row>
    <row r="7" spans="1:7" s="10" customFormat="1" ht="25.15" customHeight="1" x14ac:dyDescent="0.25">
      <c r="A7" s="93" t="s">
        <v>25</v>
      </c>
      <c r="B7" s="12" t="s">
        <v>20</v>
      </c>
      <c r="C7" s="79"/>
      <c r="D7" s="46"/>
      <c r="E7" s="47"/>
      <c r="F7" s="47"/>
      <c r="G7" s="45"/>
    </row>
    <row r="8" spans="1:7" s="10" customFormat="1" ht="15" customHeight="1" x14ac:dyDescent="0.25">
      <c r="A8" s="93"/>
      <c r="B8" s="12"/>
      <c r="C8" s="79"/>
      <c r="D8" s="46"/>
      <c r="E8" s="47"/>
      <c r="F8" s="47"/>
      <c r="G8" s="45"/>
    </row>
    <row r="9" spans="1:7" s="10" customFormat="1" ht="15" customHeight="1" x14ac:dyDescent="0.25">
      <c r="A9" s="93"/>
      <c r="B9" s="12"/>
      <c r="C9" s="79"/>
      <c r="D9" s="46"/>
      <c r="E9" s="47"/>
      <c r="F9" s="47"/>
      <c r="G9" s="45"/>
    </row>
    <row r="10" spans="1:7" s="10" customFormat="1" ht="36" x14ac:dyDescent="0.25">
      <c r="A10" s="93"/>
      <c r="B10" s="160" t="s">
        <v>592</v>
      </c>
      <c r="C10" s="80"/>
      <c r="D10" s="48"/>
      <c r="E10" s="49"/>
      <c r="F10" s="49"/>
      <c r="G10" s="45"/>
    </row>
    <row r="11" spans="1:7" s="10" customFormat="1" ht="18" x14ac:dyDescent="0.25">
      <c r="A11" s="93"/>
      <c r="B11" s="160" t="s">
        <v>777</v>
      </c>
      <c r="C11" s="80"/>
      <c r="D11" s="48"/>
      <c r="E11" s="49"/>
      <c r="F11" s="49"/>
      <c r="G11" s="45"/>
    </row>
    <row r="12" spans="1:7" ht="18" customHeight="1" x14ac:dyDescent="0.2">
      <c r="A12" s="5"/>
      <c r="B12" s="6"/>
      <c r="C12" s="80"/>
      <c r="D12" s="50"/>
      <c r="E12" s="51"/>
      <c r="F12" s="51"/>
      <c r="G12" s="52"/>
    </row>
    <row r="13" spans="1:7" ht="31" x14ac:dyDescent="0.2">
      <c r="A13" s="15" t="s">
        <v>14</v>
      </c>
      <c r="B13" s="15" t="s">
        <v>86</v>
      </c>
      <c r="C13" s="81" t="s">
        <v>69</v>
      </c>
      <c r="D13" s="39" t="s">
        <v>77</v>
      </c>
      <c r="E13" s="40" t="s">
        <v>70</v>
      </c>
      <c r="F13" s="40" t="s">
        <v>737</v>
      </c>
      <c r="G13" s="54" t="s">
        <v>85</v>
      </c>
    </row>
    <row r="14" spans="1:7" ht="13" x14ac:dyDescent="0.2">
      <c r="A14" s="96" t="s">
        <v>206</v>
      </c>
      <c r="B14" s="135" t="s">
        <v>238</v>
      </c>
      <c r="C14" s="136"/>
      <c r="D14" s="126"/>
      <c r="E14" s="123"/>
      <c r="F14" s="123">
        <f>SUM(F15:F21)</f>
        <v>7</v>
      </c>
      <c r="G14" s="23"/>
    </row>
    <row r="15" spans="1:7" ht="13" x14ac:dyDescent="0.2">
      <c r="A15" s="97" t="s">
        <v>6</v>
      </c>
      <c r="B15" s="14"/>
      <c r="C15" s="137"/>
      <c r="D15" s="120">
        <v>1</v>
      </c>
      <c r="E15" s="121">
        <v>1</v>
      </c>
      <c r="F15" s="121">
        <f t="shared" ref="F15:F21" si="0">D15*E15</f>
        <v>1</v>
      </c>
      <c r="G15" s="16"/>
    </row>
    <row r="16" spans="1:7" ht="13" x14ac:dyDescent="0.2">
      <c r="A16" s="97" t="s">
        <v>15</v>
      </c>
      <c r="B16" s="14"/>
      <c r="C16" s="137"/>
      <c r="D16" s="120">
        <v>1</v>
      </c>
      <c r="E16" s="121">
        <v>1</v>
      </c>
      <c r="F16" s="121">
        <f t="shared" si="0"/>
        <v>1</v>
      </c>
      <c r="G16" s="16"/>
    </row>
    <row r="17" spans="1:7" ht="13" x14ac:dyDescent="0.2">
      <c r="A17" s="97" t="s">
        <v>207</v>
      </c>
      <c r="B17" s="14"/>
      <c r="C17" s="137"/>
      <c r="D17" s="120">
        <v>1</v>
      </c>
      <c r="E17" s="121">
        <v>1</v>
      </c>
      <c r="F17" s="121">
        <f t="shared" si="0"/>
        <v>1</v>
      </c>
      <c r="G17" s="16"/>
    </row>
    <row r="18" spans="1:7" ht="13" x14ac:dyDescent="0.2">
      <c r="A18" s="97" t="s">
        <v>208</v>
      </c>
      <c r="B18" s="14"/>
      <c r="C18" s="138"/>
      <c r="D18" s="120">
        <v>1</v>
      </c>
      <c r="E18" s="121">
        <v>1</v>
      </c>
      <c r="F18" s="121">
        <f t="shared" si="0"/>
        <v>1</v>
      </c>
      <c r="G18" s="16"/>
    </row>
    <row r="19" spans="1:7" ht="13" x14ac:dyDescent="0.2">
      <c r="A19" s="97" t="s">
        <v>239</v>
      </c>
      <c r="B19" s="14"/>
      <c r="C19" s="137"/>
      <c r="D19" s="120">
        <v>1</v>
      </c>
      <c r="E19" s="121">
        <v>1</v>
      </c>
      <c r="F19" s="121">
        <f t="shared" si="0"/>
        <v>1</v>
      </c>
      <c r="G19" s="16"/>
    </row>
    <row r="20" spans="1:7" ht="13" x14ac:dyDescent="0.2">
      <c r="A20" s="97" t="s">
        <v>240</v>
      </c>
      <c r="B20" s="14"/>
      <c r="C20" s="137"/>
      <c r="D20" s="120">
        <v>1</v>
      </c>
      <c r="E20" s="121">
        <v>1</v>
      </c>
      <c r="F20" s="121">
        <f t="shared" si="0"/>
        <v>1</v>
      </c>
      <c r="G20" s="16"/>
    </row>
    <row r="21" spans="1:7" ht="13" x14ac:dyDescent="0.2">
      <c r="A21" s="97" t="s">
        <v>241</v>
      </c>
      <c r="B21" s="14"/>
      <c r="C21" s="137"/>
      <c r="D21" s="120">
        <v>1</v>
      </c>
      <c r="E21" s="121">
        <v>1</v>
      </c>
      <c r="F21" s="121">
        <f t="shared" si="0"/>
        <v>1</v>
      </c>
      <c r="G21" s="16"/>
    </row>
    <row r="22" spans="1:7" ht="14" x14ac:dyDescent="0.2">
      <c r="A22" s="101"/>
      <c r="B22" s="18" t="s">
        <v>24</v>
      </c>
      <c r="C22" s="84"/>
      <c r="D22" s="26"/>
      <c r="E22" s="37"/>
      <c r="F22" s="37">
        <f>F14</f>
        <v>7</v>
      </c>
      <c r="G22" s="18"/>
    </row>
    <row r="23" spans="1:7" ht="12.75" customHeight="1" x14ac:dyDescent="0.2">
      <c r="A23" s="102"/>
      <c r="B23" s="7"/>
      <c r="C23" s="80"/>
      <c r="D23" s="50"/>
      <c r="E23" s="51"/>
      <c r="F23" s="51"/>
      <c r="G23" s="60"/>
    </row>
    <row r="24" spans="1:7" ht="13" x14ac:dyDescent="0.2">
      <c r="A24" s="103"/>
      <c r="B24" s="4"/>
      <c r="C24" s="79"/>
      <c r="D24" s="34"/>
      <c r="E24" s="61"/>
      <c r="F24" s="61"/>
      <c r="G24" s="62"/>
    </row>
    <row r="25" spans="1:7" ht="13" x14ac:dyDescent="0.2">
      <c r="A25" s="103"/>
      <c r="B25" s="4"/>
      <c r="C25" s="79"/>
      <c r="D25" s="34"/>
      <c r="E25" s="61"/>
      <c r="F25" s="61"/>
      <c r="G25" s="63"/>
    </row>
    <row r="26" spans="1:7" ht="13" x14ac:dyDescent="0.2">
      <c r="A26" s="103"/>
      <c r="B26" s="4"/>
      <c r="C26" s="79"/>
      <c r="D26" s="34"/>
      <c r="E26" s="61"/>
      <c r="F26" s="61"/>
      <c r="G26" s="62"/>
    </row>
    <row r="27" spans="1:7" ht="13" x14ac:dyDescent="0.2">
      <c r="A27" s="211" t="s">
        <v>1</v>
      </c>
      <c r="B27" s="211"/>
      <c r="C27" s="79"/>
      <c r="D27" s="34"/>
      <c r="E27" s="61"/>
      <c r="F27" s="61"/>
      <c r="G27" s="62" t="s">
        <v>17</v>
      </c>
    </row>
    <row r="28" spans="1:7" ht="13" x14ac:dyDescent="0.2">
      <c r="A28" s="211" t="s">
        <v>0</v>
      </c>
      <c r="B28" s="211"/>
      <c r="C28" s="79"/>
      <c r="D28" s="34"/>
      <c r="E28" s="61"/>
      <c r="F28" s="61"/>
      <c r="G28" s="64" t="s">
        <v>18</v>
      </c>
    </row>
    <row r="29" spans="1:7" ht="13" x14ac:dyDescent="0.2">
      <c r="A29" s="104"/>
      <c r="B29" s="13"/>
      <c r="C29" s="79"/>
      <c r="D29" s="34"/>
      <c r="E29" s="61"/>
      <c r="F29" s="61"/>
      <c r="G29" s="62"/>
    </row>
    <row r="30" spans="1:7" ht="13" x14ac:dyDescent="0.2">
      <c r="A30" s="209" t="s">
        <v>2</v>
      </c>
      <c r="B30" s="209"/>
      <c r="C30" s="79"/>
      <c r="D30" s="34"/>
      <c r="E30" s="61"/>
      <c r="F30" s="61"/>
      <c r="G30" s="62"/>
    </row>
    <row r="31" spans="1:7" ht="13" x14ac:dyDescent="0.2">
      <c r="A31" s="104"/>
      <c r="B31" s="13"/>
      <c r="C31" s="79"/>
      <c r="D31" s="34"/>
      <c r="E31" s="61"/>
      <c r="F31" s="61"/>
      <c r="G31" s="62"/>
    </row>
  </sheetData>
  <mergeCells count="6">
    <mergeCell ref="A30:B30"/>
    <mergeCell ref="B4:G4"/>
    <mergeCell ref="B5:G5"/>
    <mergeCell ref="B6:G6"/>
    <mergeCell ref="A27:B27"/>
    <mergeCell ref="A28:B28"/>
  </mergeCells>
  <phoneticPr fontId="1" type="noConversion"/>
  <pageMargins left="0.74803149606299213" right="0.35433070866141736" top="0.78740157480314965" bottom="0.39370078740157483" header="0.31496062992125984" footer="0.19685039370078741"/>
  <pageSetup paperSize="8" fitToHeight="0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8</vt:i4>
      </vt:variant>
    </vt:vector>
  </HeadingPairs>
  <TitlesOfParts>
    <vt:vector size="16" baseType="lpstr">
      <vt:lpstr>Zestawienie</vt:lpstr>
      <vt:lpstr>Koszty ogólne</vt:lpstr>
      <vt:lpstr>Hala CROSS-DOCK</vt:lpstr>
      <vt:lpstr>Hala CD_nieujęte w ZERB</vt:lpstr>
      <vt:lpstr>Hala Montażu</vt:lpstr>
      <vt:lpstr>HM_nieujęte w ZERB</vt:lpstr>
      <vt:lpstr>PZT, SIECI I PRZYŁĄCZA</vt:lpstr>
      <vt:lpstr>PZT_nieujęte w ZERB</vt:lpstr>
      <vt:lpstr>'Hala CD_nieujęte w ZERB'!Obszar_wydruku</vt:lpstr>
      <vt:lpstr>'Hala CROSS-DOCK'!Obszar_wydruku</vt:lpstr>
      <vt:lpstr>'Hala Montażu'!Obszar_wydruku</vt:lpstr>
      <vt:lpstr>'HM_nieujęte w ZERB'!Obszar_wydruku</vt:lpstr>
      <vt:lpstr>'Koszty ogólne'!Obszar_wydruku</vt:lpstr>
      <vt:lpstr>'PZT, SIECI I PRZYŁĄCZA'!Obszar_wydruku</vt:lpstr>
      <vt:lpstr>'PZT_nieujęte w ZERB'!Obszar_wydruku</vt:lpstr>
      <vt:lpstr>Zestawienie!Obszar_wydruku</vt:lpstr>
    </vt:vector>
  </TitlesOfParts>
  <Company>PNB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Dokumentacja przetargowa Consultron</dc:title>
  <dc:creator>PNB</dc:creator>
  <cp:lastModifiedBy>Natalia Brzeska</cp:lastModifiedBy>
  <cp:lastPrinted>2024-12-06T09:44:58Z</cp:lastPrinted>
  <dcterms:created xsi:type="dcterms:W3CDTF">2012-01-17T08:03:20Z</dcterms:created>
  <dcterms:modified xsi:type="dcterms:W3CDTF">2025-01-17T11:47:45Z</dcterms:modified>
</cp:coreProperties>
</file>