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trategor.sharepoint.com/sites/rozliczenia/Shared Documents/7. Postępowania ofertowe/Postęp/2. Fotowoltaika (rethink)/Dokumenty robocze/OneDrive_1_10.01.2025/Wymagania techniczne uzupełniające/"/>
    </mc:Choice>
  </mc:AlternateContent>
  <xr:revisionPtr revIDLastSave="4" documentId="13_ncr:1_{DACF2919-B940-459E-BCB8-C02D8E4E9AE3}" xr6:coauthVersionLast="47" xr6:coauthVersionMax="47" xr10:uidLastSave="{8AA0A076-E600-418A-8012-19D53401CA2A}"/>
  <bookViews>
    <workbookView xWindow="-108" yWindow="-108" windowWidth="23256" windowHeight="12456" tabRatio="647" xr2:uid="{103EE20B-213A-4E8F-91F0-ADB61745B505}"/>
  </bookViews>
  <sheets>
    <sheet name="INSTALACJE ELEKTR" sheetId="5"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4" i="5" l="1"/>
  <c r="G179" i="5"/>
  <c r="G178" i="5"/>
  <c r="G177" i="5"/>
  <c r="G176" i="5"/>
  <c r="G175" i="5"/>
  <c r="G173" i="5"/>
  <c r="G56" i="5"/>
  <c r="G120" i="5"/>
  <c r="G67" i="5"/>
  <c r="G122" i="5"/>
  <c r="G116" i="5"/>
  <c r="G113" i="5"/>
  <c r="G34" i="5"/>
  <c r="G133" i="5"/>
  <c r="G165" i="5"/>
  <c r="D83" i="5"/>
  <c r="G168" i="5"/>
  <c r="G167" i="5"/>
  <c r="G166" i="5"/>
  <c r="G163" i="5"/>
  <c r="G162" i="5"/>
  <c r="G161" i="5"/>
  <c r="G160" i="5"/>
  <c r="G159" i="5"/>
  <c r="G158" i="5"/>
  <c r="G157" i="5"/>
  <c r="G156" i="5"/>
  <c r="G155" i="5"/>
  <c r="G154" i="5"/>
  <c r="G153" i="5"/>
  <c r="G152" i="5"/>
  <c r="G151" i="5"/>
  <c r="G150" i="5"/>
  <c r="G149" i="5"/>
  <c r="G148" i="5"/>
  <c r="G147" i="5"/>
  <c r="G146" i="5"/>
  <c r="G145" i="5"/>
  <c r="G144" i="5"/>
  <c r="G143" i="5"/>
  <c r="G142" i="5"/>
  <c r="G131" i="5"/>
  <c r="G137" i="5"/>
  <c r="G130" i="5"/>
  <c r="G171" i="5" l="1"/>
  <c r="G119" i="5"/>
  <c r="G90" i="5"/>
  <c r="G89" i="5"/>
  <c r="G88" i="5"/>
  <c r="G87" i="5"/>
  <c r="G86" i="5" l="1"/>
  <c r="G85" i="5"/>
  <c r="G115" i="5"/>
  <c r="G114" i="5"/>
  <c r="G112" i="5"/>
  <c r="G111" i="5"/>
  <c r="G110" i="5"/>
  <c r="G99" i="5"/>
  <c r="G84" i="5"/>
  <c r="D82" i="5"/>
  <c r="G81" i="5"/>
  <c r="G63" i="5"/>
  <c r="G62" i="5"/>
  <c r="G79" i="5"/>
  <c r="G78" i="5"/>
  <c r="G77" i="5"/>
  <c r="D76" i="5"/>
  <c r="G75" i="5"/>
  <c r="G69" i="5"/>
  <c r="G70" i="5"/>
  <c r="G68" i="5"/>
  <c r="G66" i="5"/>
  <c r="G65" i="5"/>
  <c r="G64" i="5"/>
  <c r="G61" i="5"/>
  <c r="G42" i="5"/>
  <c r="G30" i="5"/>
  <c r="G38" i="5"/>
  <c r="G39" i="5"/>
  <c r="G60" i="5"/>
  <c r="G59" i="5"/>
  <c r="G58" i="5"/>
  <c r="G57" i="5"/>
  <c r="G50" i="5"/>
  <c r="G49" i="5"/>
  <c r="G48" i="5"/>
  <c r="G17" i="5"/>
  <c r="G33" i="5"/>
  <c r="G47" i="5"/>
  <c r="D44" i="5"/>
  <c r="G44" i="5" s="1"/>
  <c r="D45" i="5"/>
  <c r="G45" i="5" s="1"/>
  <c r="D29" i="5"/>
  <c r="D31" i="5" s="1"/>
  <c r="G32" i="5" s="1"/>
  <c r="G19" i="5"/>
  <c r="G23" i="5"/>
  <c r="G26" i="5"/>
  <c r="G25" i="5"/>
  <c r="G24" i="5"/>
  <c r="G22" i="5"/>
  <c r="G21" i="5"/>
  <c r="G15" i="5"/>
  <c r="G20" i="5"/>
  <c r="G18" i="5"/>
  <c r="G16" i="5"/>
  <c r="G12" i="5"/>
  <c r="G9" i="5"/>
  <c r="G13" i="5"/>
  <c r="G11" i="5"/>
  <c r="G14" i="5"/>
  <c r="G10" i="5"/>
  <c r="G8" i="5"/>
  <c r="G46" i="5"/>
  <c r="D43" i="5"/>
  <c r="G169" i="5" l="1"/>
  <c r="G138" i="5"/>
  <c r="G121" i="5"/>
  <c r="G135" i="5" l="1"/>
  <c r="G134" i="5"/>
  <c r="G136" i="5"/>
  <c r="G139" i="5"/>
  <c r="G129" i="5"/>
  <c r="G132" i="5"/>
  <c r="G123" i="5" l="1"/>
  <c r="G118" i="5"/>
  <c r="G117" i="5"/>
  <c r="G35" i="5"/>
  <c r="G91" i="5"/>
  <c r="G29" i="5"/>
  <c r="G31" i="5"/>
  <c r="G170" i="5"/>
  <c r="G140" i="5" s="1"/>
  <c r="G83" i="5"/>
  <c r="G82" i="5"/>
  <c r="G80" i="5"/>
  <c r="G76" i="5"/>
  <c r="G74" i="5"/>
  <c r="G73" i="5"/>
  <c r="G55" i="5"/>
  <c r="G53" i="5" s="1"/>
  <c r="G52" i="5"/>
  <c r="G51" i="5"/>
  <c r="G43" i="5"/>
  <c r="G41" i="5"/>
  <c r="G40" i="5"/>
  <c r="G37" i="5"/>
  <c r="G36" i="5"/>
  <c r="G7" i="5"/>
  <c r="G5" i="5" s="1"/>
  <c r="G27" i="5" l="1"/>
  <c r="G71" i="5"/>
  <c r="G4" i="5" l="1"/>
</calcChain>
</file>

<file path=xl/sharedStrings.xml><?xml version="1.0" encoding="utf-8"?>
<sst xmlns="http://schemas.openxmlformats.org/spreadsheetml/2006/main" count="338" uniqueCount="172">
  <si>
    <t>szt.</t>
  </si>
  <si>
    <t>Nr poz.</t>
  </si>
  <si>
    <t>J.m.</t>
  </si>
  <si>
    <t>Ilość</t>
  </si>
  <si>
    <t>Ilość wg
Oferenta</t>
  </si>
  <si>
    <t>Cena jed.
netto 
PLN</t>
  </si>
  <si>
    <t>Wartość 
netto 
PLN</t>
  </si>
  <si>
    <t>Uwaga</t>
  </si>
  <si>
    <t>kpl</t>
  </si>
  <si>
    <t xml:space="preserve">Elementy nie wycenione w tej części, a konieczne do wykonania prac. </t>
  </si>
  <si>
    <t>m</t>
  </si>
  <si>
    <t>kpl.</t>
  </si>
  <si>
    <t>mb.</t>
  </si>
  <si>
    <t>Panel 19-calowy zasilający 8x230V/16A, 1U z włącznikiem, Szary</t>
  </si>
  <si>
    <t>Panel 19-calowy z wieszakami, 1U</t>
  </si>
  <si>
    <t>Taśma/folia czerwona do znakowania 200mm 100mb</t>
  </si>
  <si>
    <t>Wykonawcza i powykonawcza obsługa geodezyjna</t>
  </si>
  <si>
    <t>Oznaczniki kablowe grawerowane wraz z opaskami</t>
  </si>
  <si>
    <t xml:space="preserve">Elementy niewymienione w tej części, a konieczne do wykonania prac. </t>
  </si>
  <si>
    <t>Uszczelnienie rur - np. masa/piana Cellpack</t>
  </si>
  <si>
    <t>Kolano dla trudnych warunków terenowych KFS160 45st.</t>
  </si>
  <si>
    <t>Taśma/folia niebieska do znakowania 200mm 100mb</t>
  </si>
  <si>
    <t>Dostawa, montaż i uruchomienie oświetlenia zewnętrznego</t>
  </si>
  <si>
    <t>Pomiary, dokumnetacja powykonawcza</t>
  </si>
  <si>
    <t>Panel wentylatorowy z termostatem</t>
  </si>
  <si>
    <t>Kabel YKY3x2,5 mm2 - wnętrze słupa</t>
  </si>
  <si>
    <t xml:space="preserve">Bednarka Fe/Zn 30x4mm </t>
  </si>
  <si>
    <t>1. Prace w obrębie stacji transformatorowej K/E 02-1525</t>
  </si>
  <si>
    <t>1.1. PRACE W OBRĘBIE STACJI K/E 02-1525</t>
  </si>
  <si>
    <t>Dostawa i montaż kompletnej  tablicy pośredniego pomiaru energii elektrycznej wg standardu Enea Operator</t>
  </si>
  <si>
    <t>Dostawa i montaż kompletnej  tablicy analizatora klasy A wg standardu Enea Operator</t>
  </si>
  <si>
    <t>Okablowanie obwodów wtórnych przekładników prądowych i napięciowych dla układu pomiarowo-rozliczeniowego oraz analizatora klasy A</t>
  </si>
  <si>
    <t>Wykonanie uziomu i połączeń wyrównawczych w obrębie stacji transformatorowej</t>
  </si>
  <si>
    <t>Wykonanie linii kablowej pomiędzy polem P5 a polem liniowym nowej rozdzielnicy wraz z głowicami kablowymi, trasą kablową.</t>
  </si>
  <si>
    <t>Dostawa i montaż kompletnej  rozdzielnicy SN 2x pole liniowe, 1x pole transformatorowe wraz z ramą</t>
  </si>
  <si>
    <t>Wykonanie zasilania 230V  dla tablic pomiarowych i szafki komunikacji sieciowej</t>
  </si>
  <si>
    <t>Demontaże istniejącej infrastruktury technicznej</t>
  </si>
  <si>
    <t xml:space="preserve">Wykonanie pomiarów rozdzielnic SN, kabli SN, okablowania nn, uziomu, okablowania światłowodowego </t>
  </si>
  <si>
    <t>Wykonanie linii kablowej pomiędzy polem transformatorowym nowej rozdzielnicy SN a istniejącym transformatorem  wraz z głowicami kablowymi, trasą kablową, uchwytami kablowymi.</t>
  </si>
  <si>
    <t>Opracowanie dokumentacji powykonawczej wraz z kompletem protokołów pomiaru</t>
  </si>
  <si>
    <t>Wykonanie niezbędnych robót budowlanych związanych z kanałem kablowym dla rozdzielnicy SN wraz z przewiertami, rozbiórkami, utylizacją, odtworzeniem powierzchni i przegród, wykonaniem przepustów wodo i gazoszczelnych, wykonanie przewiertów i przepustów p.poż pomiędzy pomieszczeniami rozdzielnic SN istniejacej i nowoprojektowanej oraz komory transformatora, wykonanie tras kablowych, wykonanie niezbędnych robót towarzyszących</t>
  </si>
  <si>
    <t>1.2. Linie kablowe pomiedzy stacją K/E 02-1525 a farmą fotowoltaiczną Postęp PV</t>
  </si>
  <si>
    <t>Wraz z tabelą przetargową należy przekazać karty katalogowe zastosowanych urządzeń</t>
  </si>
  <si>
    <t xml:space="preserve">Kabel YHAKXS 1x120/50 12/20kV - dostawa, ułożenie w wykopie i przecisku, </t>
  </si>
  <si>
    <t>Rura osłonowa czerwona gładka  RHDPEp fi 160/8 min 750N, sztywność obwodowa &gt;=8kN/m2, 6m, np. Arot SRS-G dedykowana dla przecisków</t>
  </si>
  <si>
    <t>Wykonanie  linii kablowej SN oraz światłowodowej  ułożonych w ziemi  od stacji K/E 02-1525 poprzez teren utwardzony do stacji transformatorowej farmy Postęp PV :
• należy wykonać  linię kablową SN w rurach osłonowych czerwonych min. fi=160 odpornych na duże obciążenia drogowe min N750, - znaczący odcinek linii kablowych będzie znajdował sie pod drogą wewnętrzną i placem magazynowym.  Poprzez teren placu utwardzonego przed halą produkcyjną należy wykonać przecisk sterowany dla ułożenia kabli SN jak również światłowodowych - przed przystąpieniem do robót należy wykonać profil geodezyjny uwzględniający istniejącą infrastrukturę uzbrojenia terenu w celu wyeliminowania uszkodzeń
• od strony obu stacji należy wykonać  przepusty  wodo- i gazoszczelne oraz pozostawić zapasy kablowe  umożliwiające wprowadzenie kabli poprzez kanały kablowe w pola liniowe obu  rozdzielnic SN, końce kabli zabezpieczyć kapturkami przed działaniem wilgoci i uszkodzeniem mechanicznym do czasu wykonania głowic kablowych. Skoordynować na etapie realizacji dokładne wejście linii kablowych do stacji transformatorowych
• w miejscu zagęszczenia istniejącej infrastruktury sieciowej   uzbrojenia terenu należy wykopy prowadzic ręcznie                                                                                 • w zakres prac wchodzą roboty rozbiórkowe utwardzeń, przekopy próbne, odtworzenie podbudowy i nawierzchi, prace geodezyjne, utylizacja urobku, itp..</t>
  </si>
  <si>
    <t>Dostawa i montaż przekładników prądowych  wraz z modernizacją torów, wsporników i łączników szyn</t>
  </si>
  <si>
    <t>Dostawa i montaż  przekładników napięciowych wraz z modernizacją torów, wsporników i łączników szyn</t>
  </si>
  <si>
    <t>Wykop pod linie kablowe  SN oraz  kable światłowodowe wraz z niezbędną dostawą piasku, utylizacją urobku, rozbiórką i odtworzeniem nawierzchni, zagęszczeniem warstw gruntu potwierdzonym badaniem</t>
  </si>
  <si>
    <t>Wykonanie przecisku sterowanego dla linii kablowej SN wraz z przekopami kontrolnymi i technologicznymi</t>
  </si>
  <si>
    <t>Wykonanie przecisku sterowanego dla linii światłowodowych  wraz z przekopami kontrolnymi i technologicznymi</t>
  </si>
  <si>
    <t>Kabel światłowodowy zewnętrzny jednomodowy 8J na potrzeby monitoringu i wewnetrznej  komunikacji sieciowej pomiędzy K/E 02-525 oraz Postęp PV</t>
  </si>
  <si>
    <t>Kabel światłowodowy zewnętrzny jednomodowy 8J na potrzeby telemechaniki i komunikacji sieciowej pomiędzy K/E 02-525 oraz Postęp PV wraz z rurą osłonową fi 40 HDPE</t>
  </si>
  <si>
    <t>Rura osłonowa OPTO fi 40  dla światłowodu (dedykowana dla przecisków ) telemechaniki</t>
  </si>
  <si>
    <t>Rura osłonowa OPTO fi 40  dla światłowodu (dedykowana dla przecisków ) monitoringu</t>
  </si>
  <si>
    <t>Wykonanie szafki połączeń sieciowych i komunikacji układu telemechaniki - kompletna (z panelami, spawami, pigtailami, kablami krosowymi swiatłowodowymi i  miedzianymi, mediakonwerterami, switchami przemysłowymi MOXA, przekażnikiem sygnałów I/O, zasilaczami, itp.</t>
  </si>
  <si>
    <t>Wykonanie szafki połączeń sieciowych monitoringu  i komunikacji wewnętrznej kompletna (z panelami, spawami, pigtailami, kablami krosowymi swiatłowodowymi i  miedzianymi, mediakonwerterami, switchami przemysłowymi Moxa , zasilaczami, itp..)</t>
  </si>
  <si>
    <t>Przepusty kablowe od strony  stacji Postęp PV wraz z wkładami uszczelniającymi dla kabli 3xYHAKXS 1x120/50 (240/50)  12/20kV np. hauff-technik wraz z odwiertem, odtworzeniem hydroizolacji, itp.</t>
  </si>
  <si>
    <t>Oznaczniki kablowe grawerowane wraz z opaskami dla swiatłowodów</t>
  </si>
  <si>
    <t>Taśma/folia pomarańczowa do znakowania 200mm 100mb</t>
  </si>
  <si>
    <t>Głowice kablowe kątowe kompletne od strony K/e 02-1525 oraz Postęp PV - dostawa i montaz (typ zależny od rodzaju rozdzielnicy SN sprawdzić ) komplet dla 3 żył</t>
  </si>
  <si>
    <t>Przepusty kablowe od strony K/E 02-1525 wraz z wkładami uszczelniającymi dla kabli 3xYHAKXS 1x120/50 (240/50)  12/20kV np. hauff-technik wraz z odwiertem, odtworzeniem hydroizolacji, itp.</t>
  </si>
  <si>
    <t>Przepusty kablowe od strony K/E 02-1525 wraz z wkładami uszczelniającymi dla kabli światłoowdowych 2x8J np. hauff-technik wraz z odwiertem, odtworzeniem hydroizolacji, itp.</t>
  </si>
  <si>
    <t>1.3. Stacja transformatorowa Postęp PV</t>
  </si>
  <si>
    <t>1.4. Farma fotowoltaiczna Postęp PV</t>
  </si>
  <si>
    <t>Dostawa, montaż i uruchomienie - Falownik HUAWEI SUN2000-50KTL-M3 4MPPT 50kW/55kVA</t>
  </si>
  <si>
    <t>Dostawa, montaż i uruchomienie - Panel fotowoltaiczny bifacialny JinKo 565Wp JKM565N-72HL4-BDV</t>
  </si>
  <si>
    <t>Panel fotowoltaiczny zapasowy  bifacialny JinKo 565Wp JKM565N-72HL4-BDV</t>
  </si>
  <si>
    <t>Próby wyrywania przeprowadzone przed wdrożeniem konstrukcji do produkcji potwierdzajace głębokość wbijania, ilość stężeń, dobór wszystkich elementów składowych konstrukcji wsporczej</t>
  </si>
  <si>
    <t>Okablowanie przycisków wyłączenia bezpieczeństwa  wewnątrz stacji oraz okablowanie zewnętrzne dla przycisku w obrębie bramy wjazdowej od ul. Wronieckiej</t>
  </si>
  <si>
    <t>Dostawa, montaż  - Konstrukcja wsporcza wbijana BAKS, stal magnelis, W-H4G2-BI dla paneli 32 bifacialnych</t>
  </si>
  <si>
    <t>Dostawa, montaż  - Konstrukcja wsporcza wbijana BAKS, stal magnelis, W-H4G2-BI dla paneli 24 bifacialnych</t>
  </si>
  <si>
    <t>Uziom farmy fotowoltaicznej wykonany z bednarki 30x4 oraz pilonów 6m pionowych wraz ze wszyskimi elementami łączeniowymi, złączmi i studzienkami/skrzynkami  kontrolno-pomiarowymi</t>
  </si>
  <si>
    <t>Uziom złączy kablowych i rozdzielnic nn zewnętrznych wykonany z bednarki 30x4 oraz pilonów 6m pionowych wraz ze wszyskimi elementami łączeniowymi, złączmi i studzienkami/skrzynkami  kontrolno-pomiarowymi</t>
  </si>
  <si>
    <t>Szyna wyrónania potencjału OBO</t>
  </si>
  <si>
    <t>Okablowanie połączeń wyrównawczych LgY1x16mm2 wraz z końcówkami w obrębie szafki DC</t>
  </si>
  <si>
    <t xml:space="preserve">Szafka DC </t>
  </si>
  <si>
    <t>Obudowa instal. NOARK , natynk., IP65, 4 rząd, 4x12 modułów DC 1000 V wyposażona we wkładkę z kluczem  - 1 szt.</t>
  </si>
  <si>
    <t>Rozłącznik bezpiecznikowy  - 101767 Podstawy bezpiecznikowe Ex9FP 2P 30A - 8 szt.</t>
  </si>
  <si>
    <t>Wkładka PV Wkładka topikowa solarna CF10-PV , DC, 25A - 16 szt.</t>
  </si>
  <si>
    <t>Ogranicznik przepięć RST Solar PV T1+T2 Y | 1200V DC - 8 szt.</t>
  </si>
  <si>
    <t>WTYK PANELOWY MC4 (-) PV-ADS4-EVO2 4 mm2 lub 6 mm2 - 16 szt.</t>
  </si>
  <si>
    <t>WTYK PANELOWY MC4 (+) PV-ADS4-EVO2 4 mm2 lub 6 mm2 - 16 szt.</t>
  </si>
  <si>
    <t>Prefabrykacja z okablowaniem wewnętrznym - 1 kpl</t>
  </si>
  <si>
    <t xml:space="preserve">Szafka AC </t>
  </si>
  <si>
    <t>Obudowa instal. NOARK , natynk., IP65, 4 rząd, 18 modułów AC 690 V wyposażona we wkładkę z kluczem - 1 szt.</t>
  </si>
  <si>
    <t>Rozłącznik izolacyjny Ex9I125 3P 125A 100879 - 1 szt.</t>
  </si>
  <si>
    <t>Ogranicznik przepięć RST Power T1+T2 4+0 275V - 1 szt.</t>
  </si>
  <si>
    <t>Blok rozdzielczy odgałęźny Al/Cu (max. 35mm2) na szynę TH35 brązowy SCB 35 SIMBLOCK SIMET - 1 szt.</t>
  </si>
  <si>
    <t>Blok rozdzielczy odgałęźny Al/Cu (max. 35mm2) na czarnyTH35 czarny SCB 35 SIMBLOCK SIMET - 1 szt.</t>
  </si>
  <si>
    <t>Blok rozdzielczy odgałęźny Al/Cu (max. 35mm2) na szynę TH35 szarySCB 35 SIMBLOCK SIMET - 1 szt.</t>
  </si>
  <si>
    <t>Blok rozdzielczy odgałęźny Al/Cu (max. 35mm2) na czarnyTH35 niebieski SCB 35 SIMBLOCK SIMET - 1 szt.</t>
  </si>
  <si>
    <t>Blok rozdzielczy odgałęźny Al/Cu (max. 35mm2) na czarnyTH35 żółto zielony SCB 35 SIMBLOCK SIMET - 1 szt.</t>
  </si>
  <si>
    <t>Złącze kablowe -rozdzielnica terenu zewnętrznego STZ  - zewnętrzne z fundamentem, rozłącznikami bezpiecznikowymi, wkładkami bezpiecznikowymi, blokami rozdzielczymi, itp. - dostawa, montaż, uruchomienie, pomiary</t>
  </si>
  <si>
    <t>Złącze kablowe zewnętrzne z fundamentem, rozłącznikami bezpiecznikowymi, wkładkami bezpiecznikowymi, blokami rozdzielczymi, gniazdem serwisowym, itp. - dostawa, montaż, uruchomienie, pomiary</t>
  </si>
  <si>
    <t>Linie kablowe 2x(4xYAKXS1x185mm2) - od złącz kablowych ZK do rozdzielnicy nn stacji Postęp PV , wraz z końcówkami kablowymi, oznacznikami - dostawa, montaż, ułożenie, podłączenie, rozruch, pomiary.</t>
  </si>
  <si>
    <t>Linie kablowe komunikacyjne RS485 - od falowników do SmartLoggera wraz z końcówkami kablowymi, oznacznikami - dostawa, montaż, ułożenie, podłączenie, rozruch, pomiary.</t>
  </si>
  <si>
    <t>Linie kablowe</t>
  </si>
  <si>
    <t>WTYK PANELOWY MC4 (-) PV-ADS4-EVO2 4 mm2 lub 6 mm2  Staubli MultiContact</t>
  </si>
  <si>
    <t>WTYK PANELOWY MC4 (+) PV-ADS4-EVO2 4 mm2 lub 6 mm2  Staubli MultiContact</t>
  </si>
  <si>
    <t>Przewód PV BIT SOLAR 1x6mm2 czerwony</t>
  </si>
  <si>
    <t>Przewód PV BIT SOLAR 1x6mm2 czarny</t>
  </si>
  <si>
    <t>Opaski kablowe, rury osłonowe</t>
  </si>
  <si>
    <t>Peszel UV black 20/16</t>
  </si>
  <si>
    <t>Dostawa, montaż  - Konstrukcja wsporcza wbijana BAKS, stal magnelis, W-H4G2-BI dla paneli 40 bifacialnych wraz ze stelażem dla montażu falownika i rozdzielnic DC AC</t>
  </si>
  <si>
    <t>Wykonanie otworowania, zabezpieczenie antykorozyjne i przepustem gumowym otworu dla wyprowadzenia okablowania kamer CCTV -  słupy istniejące</t>
  </si>
  <si>
    <t>Linia kablowa YKXS4x25mm2</t>
  </si>
  <si>
    <t>1.5.  Oświetlenie terenu zewnętrznego</t>
  </si>
  <si>
    <t>Projekt oświetlenia terenu, symulacja, obliczenia, schematy szafek zasilająco sterujących</t>
  </si>
  <si>
    <t>Kamera IP DAHUA, 4Mpix, bullet, Starlight+, WDR140dB, f=2.8mm,  IP67, IR 50m, ePoE, IPC-HFW5442E-SE-0280B</t>
  </si>
  <si>
    <t>Ogranicznik przepięć dla urządzeń Gigabit Ethernet 10/100/1000 Mbps oraz PoE PASSIVE / 802.3af / 802.3at, 1 kanał, IPP-1-20-HS</t>
  </si>
  <si>
    <t>Switch 10 portowy DAHUA (8xPoE, 1x1Gb, 1xSFP), ePoE, LR2110-8ET-120</t>
  </si>
  <si>
    <t xml:space="preserve">BiTLAN U/UTPf cat.5e outdoor 200 MHZ </t>
  </si>
  <si>
    <t>Rejestrator NVR 16xIP AI FR 256Mb/s 16Mpix 2xHDD NVR4216-EI DAHUA</t>
  </si>
  <si>
    <t>Dysk Seagate 10TB SkyHawk AI ST10000VE001 SEAGATE</t>
  </si>
  <si>
    <t>UCHWYT NA SŁUP PFA152-E DAHUA</t>
  </si>
  <si>
    <t>PUSZKA KAMERY PFA130-E DAHUA</t>
  </si>
  <si>
    <t>Monitor iiyama ProLite XU2493HS-B6 - 23.8'' | IPS | Full HD | 100Hz</t>
  </si>
  <si>
    <t xml:space="preserve">Kabel HDMI 1.4 High Speed Full HD  7,5m </t>
  </si>
  <si>
    <t>Mysz bezprzewodowa</t>
  </si>
  <si>
    <t>Switch TP-Link TL-SG3210 8x1Gb, 2xSFP</t>
  </si>
  <si>
    <t>Szafa Rack stojąca 42U 600x800</t>
  </si>
  <si>
    <t>Panel rozdzielczy kat.5e, UTP, 24xRJ45 19"/1U</t>
  </si>
  <si>
    <t>Płyta czołowa z prowadnicami kabla 19"/1U, szara</t>
  </si>
  <si>
    <t>Patchcord 0,5m</t>
  </si>
  <si>
    <t>UPS Power Walker VFI 2000 CRM LCD + Zestaw bateryjny Battery Pack A48R-8x9Ah PowerWalker BP 10134014</t>
  </si>
  <si>
    <t xml:space="preserve">Rura Arot DVR75 jako przepust dla okablowania  kamer na słupach </t>
  </si>
  <si>
    <t>Komponenty miedziane (moduły RJ45, adaptery, kable krosowe, itp.)</t>
  </si>
  <si>
    <t xml:space="preserve">Uszczelnienia </t>
  </si>
  <si>
    <t>Materiały pomocnicze, elementy montażowe, oznaczniki</t>
  </si>
  <si>
    <t>Wykonanie prac instalacyjnych w tym spawów istniejących kabli światłowodowych</t>
  </si>
  <si>
    <t>1.6. INSTALACJA monitoringu CCTV</t>
  </si>
  <si>
    <t xml:space="preserve">Dostawa, montaż i uruchomienie systemu CCTV </t>
  </si>
  <si>
    <t>Zakres robót elektrycznych, teletechnicznych i konstrukcyjnych</t>
  </si>
  <si>
    <t>Okablowanie połączeń wyrównawczych LgY1x25mm2 wraz z końcówkami od falownika do szyny LSU, od szafki DC do szyny LSU, od szafki AC do szyny LSU, pomiędzy stołami PV</t>
  </si>
  <si>
    <t>Uwaga: Niniejsze tabele mają charakter tylko poglądowy i informacyjny - w zakresie Wykonawcy na etapie  przetargowym wymagane jest sprawdzenie i zabezpieczenie wymaganej do realizacji zadania ilości urządzeń, długości kabli i przewodów, rur, osłon i przepustów kablowych, materiałów instalacyjnych (tj, puszki, opsaki kablowe, uchwyty, wkręty, podkładki, nakrętki, śruby,  złączki, mufy, oznaczniki), wykopów, zastosowanego sprzętu (koparki, kafary, dźwigi, maszyna do przecisków sterowanych, pojazdy dostawcze, narzędzia i elektronarzędzia itp.)</t>
  </si>
  <si>
    <t>Szafka STZ z fundamentem i osprzętem elektrycznym z zegarem astronomicznym i przyciskami do sterowania oświetleniem zewnętrznym</t>
  </si>
  <si>
    <t>Zasilanie szafki STZ sprzed wyłącznika QPV (z rozdzieonicy potrzeb własnych stacji transformatorowej)-okablowanie, bazezpieczenia, osprzęt YKY5x50mm2</t>
  </si>
  <si>
    <t>Złaczka do rur OPTO fi 40</t>
  </si>
  <si>
    <t>Linie kablowe ONPD 5x25mm2 - od szafek AC do Inwerterów, wraz z końcówkami kablowymi, oznacznikami - dostawa, montaż, ułożenie, podłączenie, rozruch, pomiary.</t>
  </si>
  <si>
    <t>Linie kablowe YKXS 5x25mm2 - od szafek AC do złącz kablowych ZK , wraz z końcówkami kablowymi, oznacznikami - dostawa, montaż, ułożenie, podłączenie, rozruch, pomiary.</t>
  </si>
  <si>
    <t xml:space="preserve">Złącza izolowane słupowe IZK-4 fazowe bezpiecznikowe + N </t>
  </si>
  <si>
    <t>Słupy stalowe ocynk  4m , wysięgnik W NT-025 ST 1r/1m/15st/Fi60 , nachylenie 15st., z fundamentem  i elementem montażowym np.. Elektromontaż Rzeszów + otworowanie i przpusty dla okablowania kamer CCTV</t>
  </si>
  <si>
    <t>Oprawa Oświetleniowa Luxiona Streetpark small LED Premium HO15000 STREET-M E IP66</t>
  </si>
  <si>
    <t>Linia kablowa do PWP YKY 5x2,5mm2</t>
  </si>
  <si>
    <t>Słupy stalowe ocynk  3m z fundamentem  i elementem montażowym np.. Elektromontaż Rzeszów + otworowanie i przpusty dla okablowania kamer CCTV</t>
  </si>
  <si>
    <t>Zasilanie szafki/rejestratora/komponentów aktywnych sprzed wyłącznika QPV (z rozdzieonicy potrzeb własnych stacji transformatorowej)-okablowanie, zabezpieczenia, osprzęt</t>
  </si>
  <si>
    <t xml:space="preserve">Warunki techniczne uzupełniające - Farma fotowoltaiczna "Postęp PV" </t>
  </si>
  <si>
    <r>
      <t xml:space="preserve">W zakres prac wchodzi: demontaż, dostawa i montaż urządzeń infrastruktury energetycznej, elektrycznej, telemechaniki i telekomunikacyjnej, kabli SN, przewodów nn,  pomiary, dokumentacja powykonawcza, wszelkie uzgodnienia formalno-prawne, zgłoszenia i koordynacja prac z Enea Operator w tytm </t>
    </r>
    <r>
      <rPr>
        <b/>
        <i/>
        <sz val="8"/>
        <rFont val="Arial"/>
        <family val="2"/>
        <charset val="238"/>
      </rPr>
      <t>UZYSKANIE Z ENEA POTWIERDZENIA PRZYŁĄCZENIA INSTALACJI KONSUMENCKIEJ</t>
    </r>
    <r>
      <rPr>
        <i/>
        <sz val="8"/>
        <rFont val="Arial"/>
        <family val="2"/>
        <charset val="238"/>
      </rPr>
      <t xml:space="preserve"> ”  Wszelkie prace przygotowawcze należy tak przygotować, aby zminimalizować czas wyłączenia zasilania zakładu. 
</t>
    </r>
  </si>
  <si>
    <t>Opracowanie dokumentacji - schematów warszatowych uszczegóławiajacych przyjęte rozwiązania wymagane przez Enea Operator podczas procesu realizacji i odbiorów</t>
  </si>
  <si>
    <t>Wykonawcza i powykonawcza obsługa i prace geodezyjne oraz geotechniczne</t>
  </si>
  <si>
    <t>Przygotowanie terenu pod infrastrukturę techniczną wraz z pracami geotechnicznymi i  geodezyjnymi</t>
  </si>
  <si>
    <t>Opracowanie dokumentacji - schematów warszatowych uszczegóławiajacych przyjęte rozwiązania wymagane przez Enea Operator oraz Urzędy podczas procesu realizacji i odbiorów</t>
  </si>
  <si>
    <t>Doposażenia istniejacego pola liniowego P1 w styki pomocnicze dla rozłącznika i uziemnika - sygnały do układu telemechaniki (istniejąca rozdzielnica SAREL)</t>
  </si>
  <si>
    <t>Przygotowanie terenu pod infrastrukturę techniczną/stację transformatorową  wraz z pracami geotechnicznymi i  geodezyjnymi w tym stabilizacja gruntu pod stację kontenerową</t>
  </si>
  <si>
    <t>Wykonanie wykopu, stabiliazacji/zagęszczenia  gruntu wymaganego dla kontenera stacji, wykonanie utwardzenia-opaski o szerokości 1m z obrzeży betonowych i kostki betonowej 6cm wokół stacji transformatorowej.</t>
  </si>
  <si>
    <t>Dostawa, montaż i uruchomienie kompletnej farmy fotowoltaicznej Postęp PV wraz z konstrukcją nośna, panelami, okablowaniem DC, okablowaniem AC, liniami kablowymi ziemnymi, liniami kablowymi komunikacyjnymi, rozdzielnicami, inwerterami, uziomami i połączeniami wyrównawczymi oraz kwestiami formalnymi związanymi z budową, jak uzyskanie dziennika budowy oraz jego prowadzenie,  uzgodnienia urzędowe z właściwymi organami, czynności odbiorowe wraz z wymaganą dokumentacją, urzędowe zgłoszenie zakończenia budowy,uzyskanie pozwolenia na użytkowanie,  przeprowadzenie wymaganych prób i testów uruchomieniowych wymaganych przez Enea Operator oraz Inwestora  itp.</t>
  </si>
  <si>
    <t>Dostawa, posadowienie,  montaż oraz uruchomienie kompletnej stacji transformatorowej na potrzeby PV i potrzeb własnych farmy Postęp PV wraz z szafkami komunikacji sieciowej dla telemechaniki i monitoringu, uzyskanie bezusterkowego odbioru z Enea Operator</t>
  </si>
  <si>
    <t>Pomiary, dokumnetacja powykonawcza, próby i testy odbiorowe. Opracowanie dokumentacji - schematów warszatowych uszczegóławiajacych przyjęte rozwiązania wymagane przez Enea Operator podczas procesu realizacji, odbiorów i eksploatacji</t>
  </si>
  <si>
    <t>Uzgodnienia z Enea Operator w zakresie wyłączeń, przełączeń i ponowych załączeń zasilania, odbiorów układu pomiarowo rozliczeniowego i analizatora sieci, opracowanie i uzgodnienia instrukcji eksploatacji i wpółpracy ruchowej Enea Operato oraz UZYSKANIE Z ENEA POTWIERDZENIA PRZYŁĄCZENIA i BEZUSTERKOWEGO ODBIORU KOŃCOWEGO INSTALACJI KONSUMENCKIEJ WRAZ Z PRZEKAZANIEM DO EKSPLOATACJI ”a także , wszelkich innych kwestii formalnych związanych z ustaleniem terminów wyłączeń, przełączeń zasilania, odbiorów częściowych i końcowych.</t>
  </si>
  <si>
    <t>Dostawa, posadowienie, montaż i uruchomienie kompletnej stacji transformatorowej LAMEL wg uzgodnionego projektu  farmy Postęp PV wraz z sterownikiem e2Tango800 i modułem MSG-701, stacją pogody, SmartLoggerem oraz niezbędną infrastrukturą zasilajacą i  towarzyszącą, transformatorem ALTRAFO 1000kVA 15,75.042kV serii PV. Programowanie i uruchomienie układu telemechaniki, wprowadzenie nastaw w zabezpieczniach i sterownikach, systemie SCADA Enea Operator.</t>
  </si>
  <si>
    <t xml:space="preserve">Przyciski PWP SPAMEL PWP1-W01-A-20-2LED7 podwójne styki (montaż 1 szt. na elewacji stacji Postęp PV, montaż 1 szt na podkonstrukcji (słupku) wolnostojącej w terenie </t>
  </si>
  <si>
    <t>1.7. Ogrodzenie</t>
  </si>
  <si>
    <t>Dostawa, montaż i oznakowanie</t>
  </si>
  <si>
    <t xml:space="preserve">Oznakowanie BHP montowane na ogrodzeniu informujące o zagrożeniu piorażeniem prądem elektrycznym </t>
  </si>
  <si>
    <t>1.8. INNE</t>
  </si>
  <si>
    <t>Akcesoria montażowe systemowe dedykowane - obejmy, uchwyty, wkręty, śruby, nakrętki, opaski, itp.. - wg zapotrzebowania wynikającego z instrukcji montażu</t>
  </si>
  <si>
    <t xml:space="preserve">Brama panelowa 6m dwuskrzydłowa h=180mm z słupkami do zabetonowania </t>
  </si>
  <si>
    <t>Furtka panelowa 1m h=180mm z zamkiem zamykana na klucz</t>
  </si>
  <si>
    <t>Słupek do płotu panelowego do zabetonowania</t>
  </si>
  <si>
    <t xml:space="preserve">Płot Panelowy 3D 5mm h-1730 mm montowany 0,2m od powierzchni gruntu, </t>
  </si>
  <si>
    <t>Jeśli wskazana powyżej tabela zawiera jakiekolwiek odniesienia do znaków towarowych, patentów lub pochodzenia, źródła lub szczególnego procesu, który charakteryzuje produkty lub usługi dostarczane przez konkretnego wykonawcę należy je traktować wyłącznie jako rozwiązania przykładowe. Zamawiający dopuszcza możliwość złożenia oferty w oparciu o zastosowanie rozwiązań równoważnych w stosunku do wynikających z powyższej tabeli, z zachowaniem tych samych standardów technicznych i jakościowych niezbędnych do prawidłowego funkcjonowania zamawianej inwestycji. Poprzez pojęcie materiałów i urządzeń równoważnych należy rozumieć materiały gwarantujące realizację robót zgodnie z projektem, oraz zapewniające uzyskanie parametrów technicznych, jakościowych i użytkowych nie gorszych niż założone w dokumentacji projektowej i specyfikacji technicznej wykonania i odbioru robót, a ponadto muszą to być materiały i urządzenia dopuszczone do obrotu i stosowania zgodnie z obowiązującym prawem. Wykonawca nie musi w złożonej ofercie udowadniać równoważności zaoferowanych rozwiązań.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</si>
</sst>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1"/>
      <color theme="1"/>
      <name val="Calibri"/>
      <family val="2"/>
      <charset val="238"/>
      <scheme val="minor"/>
    </font>
    <font>
      <sz val="10"/>
      <name val="Arial CE"/>
      <charset val="238"/>
    </font>
    <font>
      <sz val="10"/>
      <name val="Arial"/>
      <family val="2"/>
      <charset val="238"/>
    </font>
    <font>
      <sz val="9"/>
      <name val="Arial"/>
      <family val="2"/>
      <charset val="238"/>
    </font>
    <font>
      <b/>
      <sz val="14"/>
      <color indexed="64"/>
      <name val="Arial"/>
      <family val="2"/>
      <charset val="238"/>
    </font>
    <font>
      <b/>
      <sz val="8"/>
      <name val="Arial"/>
      <family val="2"/>
      <charset val="238"/>
    </font>
    <font>
      <sz val="8"/>
      <name val="Arial"/>
      <family val="2"/>
      <charset val="238"/>
    </font>
    <font>
      <b/>
      <sz val="8"/>
      <color indexed="64"/>
      <name val="Arial"/>
      <family val="2"/>
      <charset val="238"/>
    </font>
    <font>
      <b/>
      <sz val="10"/>
      <name val="Arial"/>
      <family val="2"/>
      <charset val="238"/>
    </font>
    <font>
      <sz val="10"/>
      <name val="Arial CE"/>
      <family val="2"/>
      <charset val="238"/>
    </font>
    <font>
      <i/>
      <sz val="8"/>
      <color indexed="62"/>
      <name val="Arial"/>
      <family val="2"/>
      <charset val="238"/>
    </font>
    <font>
      <sz val="8"/>
      <color rgb="FFFF0000"/>
      <name val="Arial"/>
      <family val="2"/>
      <charset val="238"/>
    </font>
    <font>
      <sz val="11"/>
      <color indexed="8"/>
      <name val="Calibri"/>
      <family val="2"/>
      <charset val="238"/>
    </font>
    <font>
      <sz val="10"/>
      <color rgb="FFFF0000"/>
      <name val="Arial"/>
      <family val="2"/>
      <charset val="238"/>
    </font>
    <font>
      <sz val="10"/>
      <color rgb="FF00B050"/>
      <name val="Arial"/>
      <family val="2"/>
      <charset val="238"/>
    </font>
    <font>
      <i/>
      <sz val="8"/>
      <name val="Arial"/>
      <family val="2"/>
      <charset val="238"/>
    </font>
    <font>
      <b/>
      <i/>
      <sz val="8"/>
      <name val="Arial"/>
      <family val="2"/>
      <charset val="238"/>
    </font>
    <font>
      <b/>
      <sz val="11"/>
      <color theme="1"/>
      <name val="Calibri"/>
      <family val="2"/>
      <charset val="238"/>
    </font>
    <font>
      <strike/>
      <sz val="10"/>
      <name val="Arial"/>
      <family val="2"/>
      <charset val="238"/>
    </font>
  </fonts>
  <fills count="8">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rgb="FF00B050"/>
        <bgColor indexed="64"/>
      </patternFill>
    </fill>
    <fill>
      <patternFill patternType="solid">
        <fgColor rgb="FFFFFF00"/>
        <bgColor indexed="64"/>
      </patternFill>
    </fill>
    <fill>
      <patternFill patternType="solid">
        <fgColor theme="2" tint="-0.249977111117893"/>
        <bgColor indexed="64"/>
      </patternFill>
    </fill>
    <fill>
      <patternFill patternType="solid">
        <fgColor rgb="FF00FF00"/>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44" fontId="1" fillId="0" borderId="0" applyFont="0" applyFill="0" applyBorder="0" applyAlignment="0" applyProtection="0"/>
    <xf numFmtId="0" fontId="9" fillId="0" borderId="0"/>
    <xf numFmtId="0" fontId="2" fillId="0" borderId="0"/>
    <xf numFmtId="0" fontId="2" fillId="0" borderId="0"/>
    <xf numFmtId="0" fontId="12" fillId="0" borderId="0"/>
    <xf numFmtId="44" fontId="1" fillId="0" borderId="0" applyFont="0" applyFill="0" applyBorder="0" applyAlignment="0" applyProtection="0"/>
  </cellStyleXfs>
  <cellXfs count="77">
    <xf numFmtId="0" fontId="0" fillId="0" borderId="0" xfId="0"/>
    <xf numFmtId="0" fontId="2" fillId="0" borderId="0" xfId="1" applyFont="1" applyAlignment="1">
      <alignment horizontal="center" vertical="center"/>
    </xf>
    <xf numFmtId="0" fontId="2" fillId="0" borderId="0" xfId="1" applyFont="1" applyAlignment="1">
      <alignment vertical="center"/>
    </xf>
    <xf numFmtId="0" fontId="3" fillId="0" borderId="0" xfId="1" applyFont="1" applyAlignment="1">
      <alignment horizontal="center" vertical="center"/>
    </xf>
    <xf numFmtId="1" fontId="3" fillId="0" borderId="0" xfId="1" applyNumberFormat="1" applyFont="1" applyAlignment="1">
      <alignment horizontal="center" vertical="center"/>
    </xf>
    <xf numFmtId="3" fontId="3" fillId="0" borderId="0" xfId="1" applyNumberFormat="1" applyFont="1" applyAlignment="1">
      <alignment horizontal="center" vertical="center"/>
    </xf>
    <xf numFmtId="4" fontId="3" fillId="0" borderId="0" xfId="1" applyNumberFormat="1" applyFont="1" applyAlignment="1">
      <alignment horizontal="center" vertical="center"/>
    </xf>
    <xf numFmtId="0" fontId="3" fillId="0" borderId="0" xfId="1" applyFont="1" applyAlignment="1">
      <alignment vertical="center"/>
    </xf>
    <xf numFmtId="0" fontId="7"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1" fontId="5" fillId="2" borderId="3" xfId="1" applyNumberFormat="1" applyFont="1" applyFill="1" applyBorder="1" applyAlignment="1">
      <alignment horizontal="center" vertical="center" wrapText="1"/>
    </xf>
    <xf numFmtId="3" fontId="5" fillId="2" borderId="2" xfId="1" applyNumberFormat="1" applyFont="1" applyFill="1" applyBorder="1" applyAlignment="1">
      <alignment horizontal="center" vertical="center" wrapText="1"/>
    </xf>
    <xf numFmtId="0" fontId="7" fillId="2" borderId="4" xfId="1" applyFont="1" applyFill="1" applyBorder="1" applyAlignment="1">
      <alignment horizontal="center" vertical="center" wrapText="1"/>
    </xf>
    <xf numFmtId="0" fontId="8" fillId="0" borderId="0" xfId="1" applyFont="1" applyAlignment="1">
      <alignment vertical="center"/>
    </xf>
    <xf numFmtId="0" fontId="5" fillId="3" borderId="5" xfId="3" applyFont="1" applyFill="1" applyBorder="1" applyAlignment="1">
      <alignment horizontal="center" vertical="center" wrapText="1"/>
    </xf>
    <xf numFmtId="0" fontId="5" fillId="3" borderId="6" xfId="3" applyFont="1" applyFill="1" applyBorder="1" applyAlignment="1">
      <alignment horizontal="left" vertical="center" wrapText="1"/>
    </xf>
    <xf numFmtId="0" fontId="5" fillId="3" borderId="6" xfId="3" applyFont="1" applyFill="1" applyBorder="1" applyAlignment="1">
      <alignment horizontal="center" vertical="center" wrapText="1"/>
    </xf>
    <xf numFmtId="1" fontId="5" fillId="3" borderId="6" xfId="3" applyNumberFormat="1" applyFont="1" applyFill="1" applyBorder="1" applyAlignment="1">
      <alignment horizontal="center" vertical="center" wrapText="1"/>
    </xf>
    <xf numFmtId="3" fontId="5" fillId="3" borderId="6" xfId="3" applyNumberFormat="1" applyFont="1" applyFill="1" applyBorder="1" applyAlignment="1">
      <alignment horizontal="center" vertical="center" wrapText="1"/>
    </xf>
    <xf numFmtId="4" fontId="6" fillId="3" borderId="6" xfId="3" applyNumberFormat="1" applyFont="1" applyFill="1" applyBorder="1" applyAlignment="1">
      <alignment horizontal="right" vertical="center" wrapText="1"/>
    </xf>
    <xf numFmtId="4" fontId="5" fillId="3" borderId="7" xfId="3" applyNumberFormat="1" applyFont="1" applyFill="1" applyBorder="1" applyAlignment="1">
      <alignment horizontal="right" vertical="center" wrapText="1"/>
    </xf>
    <xf numFmtId="0" fontId="2" fillId="0" borderId="0" xfId="3" applyFont="1" applyAlignment="1">
      <alignment vertical="center"/>
    </xf>
    <xf numFmtId="0" fontId="6" fillId="0" borderId="2" xfId="4" applyFont="1" applyBorder="1" applyAlignment="1">
      <alignment horizontal="center" vertical="center"/>
    </xf>
    <xf numFmtId="1" fontId="6" fillId="0" borderId="2" xfId="4" applyNumberFormat="1" applyFont="1" applyBorder="1" applyAlignment="1">
      <alignment horizontal="center" vertical="center"/>
    </xf>
    <xf numFmtId="3" fontId="6" fillId="0" borderId="2" xfId="4" applyNumberFormat="1" applyFont="1" applyBorder="1" applyAlignment="1">
      <alignment horizontal="center" vertical="center"/>
    </xf>
    <xf numFmtId="4" fontId="6" fillId="0" borderId="2" xfId="4" applyNumberFormat="1" applyFont="1" applyBorder="1" applyAlignment="1">
      <alignment horizontal="right" vertical="center"/>
    </xf>
    <xf numFmtId="4" fontId="6" fillId="0" borderId="4" xfId="3" applyNumberFormat="1" applyFont="1" applyBorder="1" applyAlignment="1">
      <alignment horizontal="right" vertical="center"/>
    </xf>
    <xf numFmtId="0" fontId="5" fillId="3" borderId="5" xfId="1" applyFont="1" applyFill="1" applyBorder="1" applyAlignment="1">
      <alignment vertical="center" wrapText="1"/>
    </xf>
    <xf numFmtId="0" fontId="5" fillId="3" borderId="6" xfId="1" applyFont="1" applyFill="1" applyBorder="1" applyAlignment="1">
      <alignment horizontal="left" vertical="center" wrapText="1"/>
    </xf>
    <xf numFmtId="0" fontId="5" fillId="3" borderId="6" xfId="1" applyFont="1" applyFill="1" applyBorder="1" applyAlignment="1">
      <alignment vertical="center" wrapText="1"/>
    </xf>
    <xf numFmtId="1" fontId="5" fillId="3" borderId="6" xfId="1" applyNumberFormat="1" applyFont="1" applyFill="1" applyBorder="1" applyAlignment="1">
      <alignment horizontal="center" vertical="center" wrapText="1"/>
    </xf>
    <xf numFmtId="3" fontId="5" fillId="3" borderId="6" xfId="1" applyNumberFormat="1" applyFont="1" applyFill="1" applyBorder="1" applyAlignment="1">
      <alignment horizontal="center" vertical="center" wrapText="1"/>
    </xf>
    <xf numFmtId="4" fontId="5" fillId="3" borderId="6" xfId="1" applyNumberFormat="1" applyFont="1" applyFill="1" applyBorder="1" applyAlignment="1">
      <alignment horizontal="right" vertical="center" wrapText="1"/>
    </xf>
    <xf numFmtId="4" fontId="5" fillId="3" borderId="7" xfId="1" applyNumberFormat="1" applyFont="1" applyFill="1" applyBorder="1" applyAlignment="1">
      <alignment horizontal="right" vertical="center" wrapText="1"/>
    </xf>
    <xf numFmtId="4" fontId="6" fillId="0" borderId="4" xfId="1" applyNumberFormat="1" applyFont="1" applyBorder="1" applyAlignment="1">
      <alignment horizontal="right" vertical="center"/>
    </xf>
    <xf numFmtId="4" fontId="5" fillId="0" borderId="2" xfId="4" applyNumberFormat="1" applyFont="1" applyBorder="1" applyAlignment="1">
      <alignment horizontal="right" vertical="center"/>
    </xf>
    <xf numFmtId="0" fontId="10" fillId="4" borderId="5" xfId="3" applyFont="1" applyFill="1" applyBorder="1" applyAlignment="1">
      <alignment horizontal="center" vertical="center" wrapText="1"/>
    </xf>
    <xf numFmtId="0" fontId="6" fillId="4" borderId="1" xfId="3" applyFont="1" applyFill="1" applyBorder="1" applyAlignment="1">
      <alignment horizontal="center" vertical="center"/>
    </xf>
    <xf numFmtId="0" fontId="11" fillId="0" borderId="0" xfId="3" applyFont="1" applyAlignment="1">
      <alignment vertical="center"/>
    </xf>
    <xf numFmtId="0" fontId="10" fillId="4" borderId="5" xfId="1" applyFont="1" applyFill="1" applyBorder="1" applyAlignment="1">
      <alignment horizontal="center" vertical="center" wrapText="1"/>
    </xf>
    <xf numFmtId="0" fontId="6" fillId="4" borderId="1" xfId="1" applyFont="1" applyFill="1" applyBorder="1" applyAlignment="1">
      <alignment horizontal="center" vertical="center"/>
    </xf>
    <xf numFmtId="0" fontId="11" fillId="0" borderId="0" xfId="1" applyFont="1" applyAlignment="1">
      <alignment vertical="center"/>
    </xf>
    <xf numFmtId="0" fontId="5" fillId="6" borderId="5" xfId="1" applyFont="1" applyFill="1" applyBorder="1" applyAlignment="1">
      <alignment vertical="center" wrapText="1"/>
    </xf>
    <xf numFmtId="0" fontId="5" fillId="6" borderId="6" xfId="1" applyFont="1" applyFill="1" applyBorder="1" applyAlignment="1">
      <alignment horizontal="left" vertical="center" wrapText="1"/>
    </xf>
    <xf numFmtId="0" fontId="5" fillId="6" borderId="6" xfId="1" applyFont="1" applyFill="1" applyBorder="1" applyAlignment="1">
      <alignment vertical="center" wrapText="1"/>
    </xf>
    <xf numFmtId="1" fontId="5" fillId="6" borderId="6" xfId="1" applyNumberFormat="1" applyFont="1" applyFill="1" applyBorder="1" applyAlignment="1">
      <alignment horizontal="center" vertical="center" wrapText="1"/>
    </xf>
    <xf numFmtId="3" fontId="5" fillId="6" borderId="6" xfId="1" applyNumberFormat="1" applyFont="1" applyFill="1" applyBorder="1" applyAlignment="1">
      <alignment horizontal="center" vertical="center" wrapText="1"/>
    </xf>
    <xf numFmtId="4" fontId="5" fillId="6" borderId="6" xfId="1" applyNumberFormat="1" applyFont="1" applyFill="1" applyBorder="1" applyAlignment="1">
      <alignment horizontal="right" vertical="center" wrapText="1"/>
    </xf>
    <xf numFmtId="4" fontId="5" fillId="6" borderId="7" xfId="1" applyNumberFormat="1" applyFont="1" applyFill="1" applyBorder="1" applyAlignment="1">
      <alignment horizontal="right" vertical="center" wrapText="1"/>
    </xf>
    <xf numFmtId="0" fontId="14" fillId="0" borderId="0" xfId="1" applyFont="1" applyAlignment="1">
      <alignment vertical="center"/>
    </xf>
    <xf numFmtId="0" fontId="14" fillId="0" borderId="0" xfId="3" applyFont="1" applyAlignment="1">
      <alignment vertical="center"/>
    </xf>
    <xf numFmtId="0" fontId="6" fillId="0" borderId="0" xfId="1" applyFont="1" applyAlignment="1">
      <alignment vertical="center"/>
    </xf>
    <xf numFmtId="0" fontId="15" fillId="0" borderId="6" xfId="3" applyFont="1" applyBorder="1" applyAlignment="1">
      <alignment horizontal="left" vertical="center" wrapText="1"/>
    </xf>
    <xf numFmtId="0" fontId="6" fillId="0" borderId="2" xfId="3" applyFont="1" applyBorder="1" applyAlignment="1">
      <alignment horizontal="left" vertical="center" wrapText="1"/>
    </xf>
    <xf numFmtId="0" fontId="15" fillId="0" borderId="6" xfId="1" applyFont="1" applyBorder="1" applyAlignment="1">
      <alignment horizontal="left" vertical="center" wrapText="1"/>
    </xf>
    <xf numFmtId="0" fontId="6" fillId="0" borderId="2" xfId="1" applyFont="1" applyBorder="1" applyAlignment="1">
      <alignment horizontal="left" vertical="center" wrapText="1"/>
    </xf>
    <xf numFmtId="0" fontId="6" fillId="0" borderId="2" xfId="0" applyFont="1" applyBorder="1" applyAlignment="1">
      <alignment wrapText="1"/>
    </xf>
    <xf numFmtId="0" fontId="6" fillId="0" borderId="2" xfId="0" applyFont="1" applyBorder="1"/>
    <xf numFmtId="0" fontId="5" fillId="0" borderId="2" xfId="1"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vertical="center"/>
    </xf>
    <xf numFmtId="0" fontId="6" fillId="0" borderId="2" xfId="0" applyFont="1" applyBorder="1" applyAlignment="1">
      <alignment horizontal="center"/>
    </xf>
    <xf numFmtId="3" fontId="6" fillId="0" borderId="2" xfId="1" applyNumberFormat="1" applyFont="1" applyBorder="1" applyAlignment="1">
      <alignment horizontal="center" vertical="center"/>
    </xf>
    <xf numFmtId="1" fontId="6" fillId="0" borderId="2" xfId="5" applyNumberFormat="1" applyFont="1" applyBorder="1" applyAlignment="1">
      <alignment horizontal="center" vertical="center"/>
    </xf>
    <xf numFmtId="3" fontId="6" fillId="0" borderId="2" xfId="5" applyNumberFormat="1" applyFont="1" applyBorder="1" applyAlignment="1">
      <alignment horizontal="center" vertical="center"/>
    </xf>
    <xf numFmtId="0" fontId="6" fillId="0" borderId="2" xfId="1" applyFont="1" applyBorder="1" applyAlignment="1">
      <alignment horizontal="center" vertical="center"/>
    </xf>
    <xf numFmtId="1" fontId="6" fillId="0" borderId="2" xfId="1" applyNumberFormat="1" applyFont="1" applyBorder="1" applyAlignment="1">
      <alignment horizontal="center" vertical="center"/>
    </xf>
    <xf numFmtId="0" fontId="18" fillId="0" borderId="0" xfId="3" applyFont="1" applyAlignment="1">
      <alignment vertical="center"/>
    </xf>
    <xf numFmtId="0" fontId="4" fillId="0" borderId="0" xfId="0" applyFont="1" applyAlignment="1">
      <alignment horizontal="center" vertical="center" wrapText="1"/>
    </xf>
    <xf numFmtId="0" fontId="5" fillId="0" borderId="2" xfId="1" applyFont="1" applyBorder="1" applyAlignment="1">
      <alignment horizontal="center" vertical="center" wrapText="1"/>
    </xf>
    <xf numFmtId="0" fontId="13" fillId="5" borderId="2" xfId="1" applyFont="1" applyFill="1" applyBorder="1" applyAlignment="1">
      <alignment horizontal="left" vertical="center" wrapText="1"/>
    </xf>
    <xf numFmtId="0" fontId="13" fillId="5" borderId="8" xfId="1" applyFont="1" applyFill="1" applyBorder="1" applyAlignment="1">
      <alignment horizontal="left" vertical="center"/>
    </xf>
    <xf numFmtId="0" fontId="13" fillId="5" borderId="9" xfId="1" applyFont="1" applyFill="1" applyBorder="1" applyAlignment="1">
      <alignment horizontal="left" vertical="center"/>
    </xf>
    <xf numFmtId="0" fontId="13" fillId="5" borderId="10" xfId="1" applyFont="1" applyFill="1" applyBorder="1" applyAlignment="1">
      <alignment horizontal="left" vertical="center"/>
    </xf>
    <xf numFmtId="0" fontId="17" fillId="7" borderId="0" xfId="0" applyFont="1" applyFill="1" applyAlignment="1">
      <alignment horizontal="left" vertical="top" wrapText="1"/>
    </xf>
  </cellXfs>
  <cellStyles count="8">
    <cellStyle name="Normal_Tesco Ruda_Slska_BQMainTender_version_sent_11_04_2002_with_quantities_and_ amendments_dated_16_04_2002" xfId="5" xr:uid="{4C6E2CAC-6BA7-42B4-9B83-AE82D080DF66}"/>
    <cellStyle name="Normalny" xfId="0" builtinId="0"/>
    <cellStyle name="Normalny 11" xfId="6" xr:uid="{C7722091-835C-4A86-83E2-AD754CDF8091}"/>
    <cellStyle name="Normalny 2" xfId="1" xr:uid="{8A438B51-B390-46BE-811B-5BD4C837F250}"/>
    <cellStyle name="Normalny 3" xfId="3" xr:uid="{0F32E0E9-DCE6-470A-BE4F-34D8340F2BC9}"/>
    <cellStyle name="Normalny_BQ Tesco Ruda Slaska - ELEKTR_11Apr02 2" xfId="4" xr:uid="{62CE8AD2-994C-498D-AE6C-DE58E294B431}"/>
    <cellStyle name="Walutowy 2" xfId="2" xr:uid="{21C1FEE7-F1B7-4AC3-B16E-EF386AB82642}"/>
    <cellStyle name="Walutowy 2 2" xfId="7" xr:uid="{07A2DF8A-3EB3-4DF4-8B32-E2547CBD434B}"/>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B83B-C7DF-4BB8-B0A0-3C140D5F50E7}">
  <dimension ref="A1:L198"/>
  <sheetViews>
    <sheetView tabSelected="1" topLeftCell="A77" zoomScale="120" zoomScaleNormal="120" workbookViewId="0">
      <selection activeCell="I195" sqref="I195"/>
    </sheetView>
  </sheetViews>
  <sheetFormatPr defaultColWidth="9.109375" defaultRowHeight="13.2" outlineLevelRow="1" x14ac:dyDescent="0.3"/>
  <cols>
    <col min="1" max="1" width="6" style="1" customWidth="1"/>
    <col min="2" max="2" width="60.44140625" style="2" customWidth="1"/>
    <col min="3" max="3" width="6" style="3" customWidth="1"/>
    <col min="4" max="4" width="11" style="4" customWidth="1"/>
    <col min="5" max="5" width="11" style="5" customWidth="1"/>
    <col min="6" max="6" width="11.33203125" style="6" customWidth="1"/>
    <col min="7" max="7" width="11.88671875" style="7" customWidth="1"/>
    <col min="8" max="249" width="9.109375" style="2"/>
    <col min="250" max="250" width="6" style="2" customWidth="1"/>
    <col min="251" max="251" width="69.77734375" style="2" customWidth="1"/>
    <col min="252" max="252" width="6" style="2" customWidth="1"/>
    <col min="253" max="254" width="11" style="2" customWidth="1"/>
    <col min="255" max="255" width="11.33203125" style="2" customWidth="1"/>
    <col min="256" max="256" width="11.88671875" style="2" customWidth="1"/>
    <col min="257" max="257" width="6" style="2" customWidth="1"/>
    <col min="258" max="258" width="39.88671875" style="2" customWidth="1"/>
    <col min="259" max="259" width="6" style="2" customWidth="1"/>
    <col min="260" max="260" width="11" style="2" customWidth="1"/>
    <col min="261" max="261" width="11.33203125" style="2" customWidth="1"/>
    <col min="262" max="263" width="11.88671875" style="2" customWidth="1"/>
    <col min="264" max="505" width="9.109375" style="2"/>
    <col min="506" max="506" width="6" style="2" customWidth="1"/>
    <col min="507" max="507" width="69.77734375" style="2" customWidth="1"/>
    <col min="508" max="508" width="6" style="2" customWidth="1"/>
    <col min="509" max="510" width="11" style="2" customWidth="1"/>
    <col min="511" max="511" width="11.33203125" style="2" customWidth="1"/>
    <col min="512" max="512" width="11.88671875" style="2" customWidth="1"/>
    <col min="513" max="513" width="6" style="2" customWidth="1"/>
    <col min="514" max="514" width="39.88671875" style="2" customWidth="1"/>
    <col min="515" max="515" width="6" style="2" customWidth="1"/>
    <col min="516" max="516" width="11" style="2" customWidth="1"/>
    <col min="517" max="517" width="11.33203125" style="2" customWidth="1"/>
    <col min="518" max="519" width="11.88671875" style="2" customWidth="1"/>
    <col min="520" max="761" width="9.109375" style="2"/>
    <col min="762" max="762" width="6" style="2" customWidth="1"/>
    <col min="763" max="763" width="69.77734375" style="2" customWidth="1"/>
    <col min="764" max="764" width="6" style="2" customWidth="1"/>
    <col min="765" max="766" width="11" style="2" customWidth="1"/>
    <col min="767" max="767" width="11.33203125" style="2" customWidth="1"/>
    <col min="768" max="768" width="11.88671875" style="2" customWidth="1"/>
    <col min="769" max="769" width="6" style="2" customWidth="1"/>
    <col min="770" max="770" width="39.88671875" style="2" customWidth="1"/>
    <col min="771" max="771" width="6" style="2" customWidth="1"/>
    <col min="772" max="772" width="11" style="2" customWidth="1"/>
    <col min="773" max="773" width="11.33203125" style="2" customWidth="1"/>
    <col min="774" max="775" width="11.88671875" style="2" customWidth="1"/>
    <col min="776" max="1017" width="9.109375" style="2"/>
    <col min="1018" max="1018" width="6" style="2" customWidth="1"/>
    <col min="1019" max="1019" width="69.77734375" style="2" customWidth="1"/>
    <col min="1020" max="1020" width="6" style="2" customWidth="1"/>
    <col min="1021" max="1022" width="11" style="2" customWidth="1"/>
    <col min="1023" max="1023" width="11.33203125" style="2" customWidth="1"/>
    <col min="1024" max="1024" width="11.88671875" style="2" customWidth="1"/>
    <col min="1025" max="1025" width="6" style="2" customWidth="1"/>
    <col min="1026" max="1026" width="39.88671875" style="2" customWidth="1"/>
    <col min="1027" max="1027" width="6" style="2" customWidth="1"/>
    <col min="1028" max="1028" width="11" style="2" customWidth="1"/>
    <col min="1029" max="1029" width="11.33203125" style="2" customWidth="1"/>
    <col min="1030" max="1031" width="11.88671875" style="2" customWidth="1"/>
    <col min="1032" max="1273" width="9.109375" style="2"/>
    <col min="1274" max="1274" width="6" style="2" customWidth="1"/>
    <col min="1275" max="1275" width="69.77734375" style="2" customWidth="1"/>
    <col min="1276" max="1276" width="6" style="2" customWidth="1"/>
    <col min="1277" max="1278" width="11" style="2" customWidth="1"/>
    <col min="1279" max="1279" width="11.33203125" style="2" customWidth="1"/>
    <col min="1280" max="1280" width="11.88671875" style="2" customWidth="1"/>
    <col min="1281" max="1281" width="6" style="2" customWidth="1"/>
    <col min="1282" max="1282" width="39.88671875" style="2" customWidth="1"/>
    <col min="1283" max="1283" width="6" style="2" customWidth="1"/>
    <col min="1284" max="1284" width="11" style="2" customWidth="1"/>
    <col min="1285" max="1285" width="11.33203125" style="2" customWidth="1"/>
    <col min="1286" max="1287" width="11.88671875" style="2" customWidth="1"/>
    <col min="1288" max="1529" width="9.109375" style="2"/>
    <col min="1530" max="1530" width="6" style="2" customWidth="1"/>
    <col min="1531" max="1531" width="69.77734375" style="2" customWidth="1"/>
    <col min="1532" max="1532" width="6" style="2" customWidth="1"/>
    <col min="1533" max="1534" width="11" style="2" customWidth="1"/>
    <col min="1535" max="1535" width="11.33203125" style="2" customWidth="1"/>
    <col min="1536" max="1536" width="11.88671875" style="2" customWidth="1"/>
    <col min="1537" max="1537" width="6" style="2" customWidth="1"/>
    <col min="1538" max="1538" width="39.88671875" style="2" customWidth="1"/>
    <col min="1539" max="1539" width="6" style="2" customWidth="1"/>
    <col min="1540" max="1540" width="11" style="2" customWidth="1"/>
    <col min="1541" max="1541" width="11.33203125" style="2" customWidth="1"/>
    <col min="1542" max="1543" width="11.88671875" style="2" customWidth="1"/>
    <col min="1544" max="1785" width="9.109375" style="2"/>
    <col min="1786" max="1786" width="6" style="2" customWidth="1"/>
    <col min="1787" max="1787" width="69.77734375" style="2" customWidth="1"/>
    <col min="1788" max="1788" width="6" style="2" customWidth="1"/>
    <col min="1789" max="1790" width="11" style="2" customWidth="1"/>
    <col min="1791" max="1791" width="11.33203125" style="2" customWidth="1"/>
    <col min="1792" max="1792" width="11.88671875" style="2" customWidth="1"/>
    <col min="1793" max="1793" width="6" style="2" customWidth="1"/>
    <col min="1794" max="1794" width="39.88671875" style="2" customWidth="1"/>
    <col min="1795" max="1795" width="6" style="2" customWidth="1"/>
    <col min="1796" max="1796" width="11" style="2" customWidth="1"/>
    <col min="1797" max="1797" width="11.33203125" style="2" customWidth="1"/>
    <col min="1798" max="1799" width="11.88671875" style="2" customWidth="1"/>
    <col min="1800" max="2041" width="9.109375" style="2"/>
    <col min="2042" max="2042" width="6" style="2" customWidth="1"/>
    <col min="2043" max="2043" width="69.77734375" style="2" customWidth="1"/>
    <col min="2044" max="2044" width="6" style="2" customWidth="1"/>
    <col min="2045" max="2046" width="11" style="2" customWidth="1"/>
    <col min="2047" max="2047" width="11.33203125" style="2" customWidth="1"/>
    <col min="2048" max="2048" width="11.88671875" style="2" customWidth="1"/>
    <col min="2049" max="2049" width="6" style="2" customWidth="1"/>
    <col min="2050" max="2050" width="39.88671875" style="2" customWidth="1"/>
    <col min="2051" max="2051" width="6" style="2" customWidth="1"/>
    <col min="2052" max="2052" width="11" style="2" customWidth="1"/>
    <col min="2053" max="2053" width="11.33203125" style="2" customWidth="1"/>
    <col min="2054" max="2055" width="11.88671875" style="2" customWidth="1"/>
    <col min="2056" max="2297" width="9.109375" style="2"/>
    <col min="2298" max="2298" width="6" style="2" customWidth="1"/>
    <col min="2299" max="2299" width="69.77734375" style="2" customWidth="1"/>
    <col min="2300" max="2300" width="6" style="2" customWidth="1"/>
    <col min="2301" max="2302" width="11" style="2" customWidth="1"/>
    <col min="2303" max="2303" width="11.33203125" style="2" customWidth="1"/>
    <col min="2304" max="2304" width="11.88671875" style="2" customWidth="1"/>
    <col min="2305" max="2305" width="6" style="2" customWidth="1"/>
    <col min="2306" max="2306" width="39.88671875" style="2" customWidth="1"/>
    <col min="2307" max="2307" width="6" style="2" customWidth="1"/>
    <col min="2308" max="2308" width="11" style="2" customWidth="1"/>
    <col min="2309" max="2309" width="11.33203125" style="2" customWidth="1"/>
    <col min="2310" max="2311" width="11.88671875" style="2" customWidth="1"/>
    <col min="2312" max="2553" width="9.109375" style="2"/>
    <col min="2554" max="2554" width="6" style="2" customWidth="1"/>
    <col min="2555" max="2555" width="69.77734375" style="2" customWidth="1"/>
    <col min="2556" max="2556" width="6" style="2" customWidth="1"/>
    <col min="2557" max="2558" width="11" style="2" customWidth="1"/>
    <col min="2559" max="2559" width="11.33203125" style="2" customWidth="1"/>
    <col min="2560" max="2560" width="11.88671875" style="2" customWidth="1"/>
    <col min="2561" max="2561" width="6" style="2" customWidth="1"/>
    <col min="2562" max="2562" width="39.88671875" style="2" customWidth="1"/>
    <col min="2563" max="2563" width="6" style="2" customWidth="1"/>
    <col min="2564" max="2564" width="11" style="2" customWidth="1"/>
    <col min="2565" max="2565" width="11.33203125" style="2" customWidth="1"/>
    <col min="2566" max="2567" width="11.88671875" style="2" customWidth="1"/>
    <col min="2568" max="2809" width="9.109375" style="2"/>
    <col min="2810" max="2810" width="6" style="2" customWidth="1"/>
    <col min="2811" max="2811" width="69.77734375" style="2" customWidth="1"/>
    <col min="2812" max="2812" width="6" style="2" customWidth="1"/>
    <col min="2813" max="2814" width="11" style="2" customWidth="1"/>
    <col min="2815" max="2815" width="11.33203125" style="2" customWidth="1"/>
    <col min="2816" max="2816" width="11.88671875" style="2" customWidth="1"/>
    <col min="2817" max="2817" width="6" style="2" customWidth="1"/>
    <col min="2818" max="2818" width="39.88671875" style="2" customWidth="1"/>
    <col min="2819" max="2819" width="6" style="2" customWidth="1"/>
    <col min="2820" max="2820" width="11" style="2" customWidth="1"/>
    <col min="2821" max="2821" width="11.33203125" style="2" customWidth="1"/>
    <col min="2822" max="2823" width="11.88671875" style="2" customWidth="1"/>
    <col min="2824" max="3065" width="9.109375" style="2"/>
    <col min="3066" max="3066" width="6" style="2" customWidth="1"/>
    <col min="3067" max="3067" width="69.77734375" style="2" customWidth="1"/>
    <col min="3068" max="3068" width="6" style="2" customWidth="1"/>
    <col min="3069" max="3070" width="11" style="2" customWidth="1"/>
    <col min="3071" max="3071" width="11.33203125" style="2" customWidth="1"/>
    <col min="3072" max="3072" width="11.88671875" style="2" customWidth="1"/>
    <col min="3073" max="3073" width="6" style="2" customWidth="1"/>
    <col min="3074" max="3074" width="39.88671875" style="2" customWidth="1"/>
    <col min="3075" max="3075" width="6" style="2" customWidth="1"/>
    <col min="3076" max="3076" width="11" style="2" customWidth="1"/>
    <col min="3077" max="3077" width="11.33203125" style="2" customWidth="1"/>
    <col min="3078" max="3079" width="11.88671875" style="2" customWidth="1"/>
    <col min="3080" max="3321" width="9.109375" style="2"/>
    <col min="3322" max="3322" width="6" style="2" customWidth="1"/>
    <col min="3323" max="3323" width="69.77734375" style="2" customWidth="1"/>
    <col min="3324" max="3324" width="6" style="2" customWidth="1"/>
    <col min="3325" max="3326" width="11" style="2" customWidth="1"/>
    <col min="3327" max="3327" width="11.33203125" style="2" customWidth="1"/>
    <col min="3328" max="3328" width="11.88671875" style="2" customWidth="1"/>
    <col min="3329" max="3329" width="6" style="2" customWidth="1"/>
    <col min="3330" max="3330" width="39.88671875" style="2" customWidth="1"/>
    <col min="3331" max="3331" width="6" style="2" customWidth="1"/>
    <col min="3332" max="3332" width="11" style="2" customWidth="1"/>
    <col min="3333" max="3333" width="11.33203125" style="2" customWidth="1"/>
    <col min="3334" max="3335" width="11.88671875" style="2" customWidth="1"/>
    <col min="3336" max="3577" width="9.109375" style="2"/>
    <col min="3578" max="3578" width="6" style="2" customWidth="1"/>
    <col min="3579" max="3579" width="69.77734375" style="2" customWidth="1"/>
    <col min="3580" max="3580" width="6" style="2" customWidth="1"/>
    <col min="3581" max="3582" width="11" style="2" customWidth="1"/>
    <col min="3583" max="3583" width="11.33203125" style="2" customWidth="1"/>
    <col min="3584" max="3584" width="11.88671875" style="2" customWidth="1"/>
    <col min="3585" max="3585" width="6" style="2" customWidth="1"/>
    <col min="3586" max="3586" width="39.88671875" style="2" customWidth="1"/>
    <col min="3587" max="3587" width="6" style="2" customWidth="1"/>
    <col min="3588" max="3588" width="11" style="2" customWidth="1"/>
    <col min="3589" max="3589" width="11.33203125" style="2" customWidth="1"/>
    <col min="3590" max="3591" width="11.88671875" style="2" customWidth="1"/>
    <col min="3592" max="3833" width="9.109375" style="2"/>
    <col min="3834" max="3834" width="6" style="2" customWidth="1"/>
    <col min="3835" max="3835" width="69.77734375" style="2" customWidth="1"/>
    <col min="3836" max="3836" width="6" style="2" customWidth="1"/>
    <col min="3837" max="3838" width="11" style="2" customWidth="1"/>
    <col min="3839" max="3839" width="11.33203125" style="2" customWidth="1"/>
    <col min="3840" max="3840" width="11.88671875" style="2" customWidth="1"/>
    <col min="3841" max="3841" width="6" style="2" customWidth="1"/>
    <col min="3842" max="3842" width="39.88671875" style="2" customWidth="1"/>
    <col min="3843" max="3843" width="6" style="2" customWidth="1"/>
    <col min="3844" max="3844" width="11" style="2" customWidth="1"/>
    <col min="3845" max="3845" width="11.33203125" style="2" customWidth="1"/>
    <col min="3846" max="3847" width="11.88671875" style="2" customWidth="1"/>
    <col min="3848" max="4089" width="9.109375" style="2"/>
    <col min="4090" max="4090" width="6" style="2" customWidth="1"/>
    <col min="4091" max="4091" width="69.77734375" style="2" customWidth="1"/>
    <col min="4092" max="4092" width="6" style="2" customWidth="1"/>
    <col min="4093" max="4094" width="11" style="2" customWidth="1"/>
    <col min="4095" max="4095" width="11.33203125" style="2" customWidth="1"/>
    <col min="4096" max="4096" width="11.88671875" style="2" customWidth="1"/>
    <col min="4097" max="4097" width="6" style="2" customWidth="1"/>
    <col min="4098" max="4098" width="39.88671875" style="2" customWidth="1"/>
    <col min="4099" max="4099" width="6" style="2" customWidth="1"/>
    <col min="4100" max="4100" width="11" style="2" customWidth="1"/>
    <col min="4101" max="4101" width="11.33203125" style="2" customWidth="1"/>
    <col min="4102" max="4103" width="11.88671875" style="2" customWidth="1"/>
    <col min="4104" max="4345" width="9.109375" style="2"/>
    <col min="4346" max="4346" width="6" style="2" customWidth="1"/>
    <col min="4347" max="4347" width="69.77734375" style="2" customWidth="1"/>
    <col min="4348" max="4348" width="6" style="2" customWidth="1"/>
    <col min="4349" max="4350" width="11" style="2" customWidth="1"/>
    <col min="4351" max="4351" width="11.33203125" style="2" customWidth="1"/>
    <col min="4352" max="4352" width="11.88671875" style="2" customWidth="1"/>
    <col min="4353" max="4353" width="6" style="2" customWidth="1"/>
    <col min="4354" max="4354" width="39.88671875" style="2" customWidth="1"/>
    <col min="4355" max="4355" width="6" style="2" customWidth="1"/>
    <col min="4356" max="4356" width="11" style="2" customWidth="1"/>
    <col min="4357" max="4357" width="11.33203125" style="2" customWidth="1"/>
    <col min="4358" max="4359" width="11.88671875" style="2" customWidth="1"/>
    <col min="4360" max="4601" width="9.109375" style="2"/>
    <col min="4602" max="4602" width="6" style="2" customWidth="1"/>
    <col min="4603" max="4603" width="69.77734375" style="2" customWidth="1"/>
    <col min="4604" max="4604" width="6" style="2" customWidth="1"/>
    <col min="4605" max="4606" width="11" style="2" customWidth="1"/>
    <col min="4607" max="4607" width="11.33203125" style="2" customWidth="1"/>
    <col min="4608" max="4608" width="11.88671875" style="2" customWidth="1"/>
    <col min="4609" max="4609" width="6" style="2" customWidth="1"/>
    <col min="4610" max="4610" width="39.88671875" style="2" customWidth="1"/>
    <col min="4611" max="4611" width="6" style="2" customWidth="1"/>
    <col min="4612" max="4612" width="11" style="2" customWidth="1"/>
    <col min="4613" max="4613" width="11.33203125" style="2" customWidth="1"/>
    <col min="4614" max="4615" width="11.88671875" style="2" customWidth="1"/>
    <col min="4616" max="4857" width="9.109375" style="2"/>
    <col min="4858" max="4858" width="6" style="2" customWidth="1"/>
    <col min="4859" max="4859" width="69.77734375" style="2" customWidth="1"/>
    <col min="4860" max="4860" width="6" style="2" customWidth="1"/>
    <col min="4861" max="4862" width="11" style="2" customWidth="1"/>
    <col min="4863" max="4863" width="11.33203125" style="2" customWidth="1"/>
    <col min="4864" max="4864" width="11.88671875" style="2" customWidth="1"/>
    <col min="4865" max="4865" width="6" style="2" customWidth="1"/>
    <col min="4866" max="4866" width="39.88671875" style="2" customWidth="1"/>
    <col min="4867" max="4867" width="6" style="2" customWidth="1"/>
    <col min="4868" max="4868" width="11" style="2" customWidth="1"/>
    <col min="4869" max="4869" width="11.33203125" style="2" customWidth="1"/>
    <col min="4870" max="4871" width="11.88671875" style="2" customWidth="1"/>
    <col min="4872" max="5113" width="9.109375" style="2"/>
    <col min="5114" max="5114" width="6" style="2" customWidth="1"/>
    <col min="5115" max="5115" width="69.77734375" style="2" customWidth="1"/>
    <col min="5116" max="5116" width="6" style="2" customWidth="1"/>
    <col min="5117" max="5118" width="11" style="2" customWidth="1"/>
    <col min="5119" max="5119" width="11.33203125" style="2" customWidth="1"/>
    <col min="5120" max="5120" width="11.88671875" style="2" customWidth="1"/>
    <col min="5121" max="5121" width="6" style="2" customWidth="1"/>
    <col min="5122" max="5122" width="39.88671875" style="2" customWidth="1"/>
    <col min="5123" max="5123" width="6" style="2" customWidth="1"/>
    <col min="5124" max="5124" width="11" style="2" customWidth="1"/>
    <col min="5125" max="5125" width="11.33203125" style="2" customWidth="1"/>
    <col min="5126" max="5127" width="11.88671875" style="2" customWidth="1"/>
    <col min="5128" max="5369" width="9.109375" style="2"/>
    <col min="5370" max="5370" width="6" style="2" customWidth="1"/>
    <col min="5371" max="5371" width="69.77734375" style="2" customWidth="1"/>
    <col min="5372" max="5372" width="6" style="2" customWidth="1"/>
    <col min="5373" max="5374" width="11" style="2" customWidth="1"/>
    <col min="5375" max="5375" width="11.33203125" style="2" customWidth="1"/>
    <col min="5376" max="5376" width="11.88671875" style="2" customWidth="1"/>
    <col min="5377" max="5377" width="6" style="2" customWidth="1"/>
    <col min="5378" max="5378" width="39.88671875" style="2" customWidth="1"/>
    <col min="5379" max="5379" width="6" style="2" customWidth="1"/>
    <col min="5380" max="5380" width="11" style="2" customWidth="1"/>
    <col min="5381" max="5381" width="11.33203125" style="2" customWidth="1"/>
    <col min="5382" max="5383" width="11.88671875" style="2" customWidth="1"/>
    <col min="5384" max="5625" width="9.109375" style="2"/>
    <col min="5626" max="5626" width="6" style="2" customWidth="1"/>
    <col min="5627" max="5627" width="69.77734375" style="2" customWidth="1"/>
    <col min="5628" max="5628" width="6" style="2" customWidth="1"/>
    <col min="5629" max="5630" width="11" style="2" customWidth="1"/>
    <col min="5631" max="5631" width="11.33203125" style="2" customWidth="1"/>
    <col min="5632" max="5632" width="11.88671875" style="2" customWidth="1"/>
    <col min="5633" max="5633" width="6" style="2" customWidth="1"/>
    <col min="5634" max="5634" width="39.88671875" style="2" customWidth="1"/>
    <col min="5635" max="5635" width="6" style="2" customWidth="1"/>
    <col min="5636" max="5636" width="11" style="2" customWidth="1"/>
    <col min="5637" max="5637" width="11.33203125" style="2" customWidth="1"/>
    <col min="5638" max="5639" width="11.88671875" style="2" customWidth="1"/>
    <col min="5640" max="5881" width="9.109375" style="2"/>
    <col min="5882" max="5882" width="6" style="2" customWidth="1"/>
    <col min="5883" max="5883" width="69.77734375" style="2" customWidth="1"/>
    <col min="5884" max="5884" width="6" style="2" customWidth="1"/>
    <col min="5885" max="5886" width="11" style="2" customWidth="1"/>
    <col min="5887" max="5887" width="11.33203125" style="2" customWidth="1"/>
    <col min="5888" max="5888" width="11.88671875" style="2" customWidth="1"/>
    <col min="5889" max="5889" width="6" style="2" customWidth="1"/>
    <col min="5890" max="5890" width="39.88671875" style="2" customWidth="1"/>
    <col min="5891" max="5891" width="6" style="2" customWidth="1"/>
    <col min="5892" max="5892" width="11" style="2" customWidth="1"/>
    <col min="5893" max="5893" width="11.33203125" style="2" customWidth="1"/>
    <col min="5894" max="5895" width="11.88671875" style="2" customWidth="1"/>
    <col min="5896" max="6137" width="9.109375" style="2"/>
    <col min="6138" max="6138" width="6" style="2" customWidth="1"/>
    <col min="6139" max="6139" width="69.77734375" style="2" customWidth="1"/>
    <col min="6140" max="6140" width="6" style="2" customWidth="1"/>
    <col min="6141" max="6142" width="11" style="2" customWidth="1"/>
    <col min="6143" max="6143" width="11.33203125" style="2" customWidth="1"/>
    <col min="6144" max="6144" width="11.88671875" style="2" customWidth="1"/>
    <col min="6145" max="6145" width="6" style="2" customWidth="1"/>
    <col min="6146" max="6146" width="39.88671875" style="2" customWidth="1"/>
    <col min="6147" max="6147" width="6" style="2" customWidth="1"/>
    <col min="6148" max="6148" width="11" style="2" customWidth="1"/>
    <col min="6149" max="6149" width="11.33203125" style="2" customWidth="1"/>
    <col min="6150" max="6151" width="11.88671875" style="2" customWidth="1"/>
    <col min="6152" max="6393" width="9.109375" style="2"/>
    <col min="6394" max="6394" width="6" style="2" customWidth="1"/>
    <col min="6395" max="6395" width="69.77734375" style="2" customWidth="1"/>
    <col min="6396" max="6396" width="6" style="2" customWidth="1"/>
    <col min="6397" max="6398" width="11" style="2" customWidth="1"/>
    <col min="6399" max="6399" width="11.33203125" style="2" customWidth="1"/>
    <col min="6400" max="6400" width="11.88671875" style="2" customWidth="1"/>
    <col min="6401" max="6401" width="6" style="2" customWidth="1"/>
    <col min="6402" max="6402" width="39.88671875" style="2" customWidth="1"/>
    <col min="6403" max="6403" width="6" style="2" customWidth="1"/>
    <col min="6404" max="6404" width="11" style="2" customWidth="1"/>
    <col min="6405" max="6405" width="11.33203125" style="2" customWidth="1"/>
    <col min="6406" max="6407" width="11.88671875" style="2" customWidth="1"/>
    <col min="6408" max="6649" width="9.109375" style="2"/>
    <col min="6650" max="6650" width="6" style="2" customWidth="1"/>
    <col min="6651" max="6651" width="69.77734375" style="2" customWidth="1"/>
    <col min="6652" max="6652" width="6" style="2" customWidth="1"/>
    <col min="6653" max="6654" width="11" style="2" customWidth="1"/>
    <col min="6655" max="6655" width="11.33203125" style="2" customWidth="1"/>
    <col min="6656" max="6656" width="11.88671875" style="2" customWidth="1"/>
    <col min="6657" max="6657" width="6" style="2" customWidth="1"/>
    <col min="6658" max="6658" width="39.88671875" style="2" customWidth="1"/>
    <col min="6659" max="6659" width="6" style="2" customWidth="1"/>
    <col min="6660" max="6660" width="11" style="2" customWidth="1"/>
    <col min="6661" max="6661" width="11.33203125" style="2" customWidth="1"/>
    <col min="6662" max="6663" width="11.88671875" style="2" customWidth="1"/>
    <col min="6664" max="6905" width="9.109375" style="2"/>
    <col min="6906" max="6906" width="6" style="2" customWidth="1"/>
    <col min="6907" max="6907" width="69.77734375" style="2" customWidth="1"/>
    <col min="6908" max="6908" width="6" style="2" customWidth="1"/>
    <col min="6909" max="6910" width="11" style="2" customWidth="1"/>
    <col min="6911" max="6911" width="11.33203125" style="2" customWidth="1"/>
    <col min="6912" max="6912" width="11.88671875" style="2" customWidth="1"/>
    <col min="6913" max="6913" width="6" style="2" customWidth="1"/>
    <col min="6914" max="6914" width="39.88671875" style="2" customWidth="1"/>
    <col min="6915" max="6915" width="6" style="2" customWidth="1"/>
    <col min="6916" max="6916" width="11" style="2" customWidth="1"/>
    <col min="6917" max="6917" width="11.33203125" style="2" customWidth="1"/>
    <col min="6918" max="6919" width="11.88671875" style="2" customWidth="1"/>
    <col min="6920" max="7161" width="9.109375" style="2"/>
    <col min="7162" max="7162" width="6" style="2" customWidth="1"/>
    <col min="7163" max="7163" width="69.77734375" style="2" customWidth="1"/>
    <col min="7164" max="7164" width="6" style="2" customWidth="1"/>
    <col min="7165" max="7166" width="11" style="2" customWidth="1"/>
    <col min="7167" max="7167" width="11.33203125" style="2" customWidth="1"/>
    <col min="7168" max="7168" width="11.88671875" style="2" customWidth="1"/>
    <col min="7169" max="7169" width="6" style="2" customWidth="1"/>
    <col min="7170" max="7170" width="39.88671875" style="2" customWidth="1"/>
    <col min="7171" max="7171" width="6" style="2" customWidth="1"/>
    <col min="7172" max="7172" width="11" style="2" customWidth="1"/>
    <col min="7173" max="7173" width="11.33203125" style="2" customWidth="1"/>
    <col min="7174" max="7175" width="11.88671875" style="2" customWidth="1"/>
    <col min="7176" max="7417" width="9.109375" style="2"/>
    <col min="7418" max="7418" width="6" style="2" customWidth="1"/>
    <col min="7419" max="7419" width="69.77734375" style="2" customWidth="1"/>
    <col min="7420" max="7420" width="6" style="2" customWidth="1"/>
    <col min="7421" max="7422" width="11" style="2" customWidth="1"/>
    <col min="7423" max="7423" width="11.33203125" style="2" customWidth="1"/>
    <col min="7424" max="7424" width="11.88671875" style="2" customWidth="1"/>
    <col min="7425" max="7425" width="6" style="2" customWidth="1"/>
    <col min="7426" max="7426" width="39.88671875" style="2" customWidth="1"/>
    <col min="7427" max="7427" width="6" style="2" customWidth="1"/>
    <col min="7428" max="7428" width="11" style="2" customWidth="1"/>
    <col min="7429" max="7429" width="11.33203125" style="2" customWidth="1"/>
    <col min="7430" max="7431" width="11.88671875" style="2" customWidth="1"/>
    <col min="7432" max="7673" width="9.109375" style="2"/>
    <col min="7674" max="7674" width="6" style="2" customWidth="1"/>
    <col min="7675" max="7675" width="69.77734375" style="2" customWidth="1"/>
    <col min="7676" max="7676" width="6" style="2" customWidth="1"/>
    <col min="7677" max="7678" width="11" style="2" customWidth="1"/>
    <col min="7679" max="7679" width="11.33203125" style="2" customWidth="1"/>
    <col min="7680" max="7680" width="11.88671875" style="2" customWidth="1"/>
    <col min="7681" max="7681" width="6" style="2" customWidth="1"/>
    <col min="7682" max="7682" width="39.88671875" style="2" customWidth="1"/>
    <col min="7683" max="7683" width="6" style="2" customWidth="1"/>
    <col min="7684" max="7684" width="11" style="2" customWidth="1"/>
    <col min="7685" max="7685" width="11.33203125" style="2" customWidth="1"/>
    <col min="7686" max="7687" width="11.88671875" style="2" customWidth="1"/>
    <col min="7688" max="7929" width="9.109375" style="2"/>
    <col min="7930" max="7930" width="6" style="2" customWidth="1"/>
    <col min="7931" max="7931" width="69.77734375" style="2" customWidth="1"/>
    <col min="7932" max="7932" width="6" style="2" customWidth="1"/>
    <col min="7933" max="7934" width="11" style="2" customWidth="1"/>
    <col min="7935" max="7935" width="11.33203125" style="2" customWidth="1"/>
    <col min="7936" max="7936" width="11.88671875" style="2" customWidth="1"/>
    <col min="7937" max="7937" width="6" style="2" customWidth="1"/>
    <col min="7938" max="7938" width="39.88671875" style="2" customWidth="1"/>
    <col min="7939" max="7939" width="6" style="2" customWidth="1"/>
    <col min="7940" max="7940" width="11" style="2" customWidth="1"/>
    <col min="7941" max="7941" width="11.33203125" style="2" customWidth="1"/>
    <col min="7942" max="7943" width="11.88671875" style="2" customWidth="1"/>
    <col min="7944" max="8185" width="9.109375" style="2"/>
    <col min="8186" max="8186" width="6" style="2" customWidth="1"/>
    <col min="8187" max="8187" width="69.77734375" style="2" customWidth="1"/>
    <col min="8188" max="8188" width="6" style="2" customWidth="1"/>
    <col min="8189" max="8190" width="11" style="2" customWidth="1"/>
    <col min="8191" max="8191" width="11.33203125" style="2" customWidth="1"/>
    <col min="8192" max="8192" width="11.88671875" style="2" customWidth="1"/>
    <col min="8193" max="8193" width="6" style="2" customWidth="1"/>
    <col min="8194" max="8194" width="39.88671875" style="2" customWidth="1"/>
    <col min="8195" max="8195" width="6" style="2" customWidth="1"/>
    <col min="8196" max="8196" width="11" style="2" customWidth="1"/>
    <col min="8197" max="8197" width="11.33203125" style="2" customWidth="1"/>
    <col min="8198" max="8199" width="11.88671875" style="2" customWidth="1"/>
    <col min="8200" max="8441" width="9.109375" style="2"/>
    <col min="8442" max="8442" width="6" style="2" customWidth="1"/>
    <col min="8443" max="8443" width="69.77734375" style="2" customWidth="1"/>
    <col min="8444" max="8444" width="6" style="2" customWidth="1"/>
    <col min="8445" max="8446" width="11" style="2" customWidth="1"/>
    <col min="8447" max="8447" width="11.33203125" style="2" customWidth="1"/>
    <col min="8448" max="8448" width="11.88671875" style="2" customWidth="1"/>
    <col min="8449" max="8449" width="6" style="2" customWidth="1"/>
    <col min="8450" max="8450" width="39.88671875" style="2" customWidth="1"/>
    <col min="8451" max="8451" width="6" style="2" customWidth="1"/>
    <col min="8452" max="8452" width="11" style="2" customWidth="1"/>
    <col min="8453" max="8453" width="11.33203125" style="2" customWidth="1"/>
    <col min="8454" max="8455" width="11.88671875" style="2" customWidth="1"/>
    <col min="8456" max="8697" width="9.109375" style="2"/>
    <col min="8698" max="8698" width="6" style="2" customWidth="1"/>
    <col min="8699" max="8699" width="69.77734375" style="2" customWidth="1"/>
    <col min="8700" max="8700" width="6" style="2" customWidth="1"/>
    <col min="8701" max="8702" width="11" style="2" customWidth="1"/>
    <col min="8703" max="8703" width="11.33203125" style="2" customWidth="1"/>
    <col min="8704" max="8704" width="11.88671875" style="2" customWidth="1"/>
    <col min="8705" max="8705" width="6" style="2" customWidth="1"/>
    <col min="8706" max="8706" width="39.88671875" style="2" customWidth="1"/>
    <col min="8707" max="8707" width="6" style="2" customWidth="1"/>
    <col min="8708" max="8708" width="11" style="2" customWidth="1"/>
    <col min="8709" max="8709" width="11.33203125" style="2" customWidth="1"/>
    <col min="8710" max="8711" width="11.88671875" style="2" customWidth="1"/>
    <col min="8712" max="8953" width="9.109375" style="2"/>
    <col min="8954" max="8954" width="6" style="2" customWidth="1"/>
    <col min="8955" max="8955" width="69.77734375" style="2" customWidth="1"/>
    <col min="8956" max="8956" width="6" style="2" customWidth="1"/>
    <col min="8957" max="8958" width="11" style="2" customWidth="1"/>
    <col min="8959" max="8959" width="11.33203125" style="2" customWidth="1"/>
    <col min="8960" max="8960" width="11.88671875" style="2" customWidth="1"/>
    <col min="8961" max="8961" width="6" style="2" customWidth="1"/>
    <col min="8962" max="8962" width="39.88671875" style="2" customWidth="1"/>
    <col min="8963" max="8963" width="6" style="2" customWidth="1"/>
    <col min="8964" max="8964" width="11" style="2" customWidth="1"/>
    <col min="8965" max="8965" width="11.33203125" style="2" customWidth="1"/>
    <col min="8966" max="8967" width="11.88671875" style="2" customWidth="1"/>
    <col min="8968" max="9209" width="9.109375" style="2"/>
    <col min="9210" max="9210" width="6" style="2" customWidth="1"/>
    <col min="9211" max="9211" width="69.77734375" style="2" customWidth="1"/>
    <col min="9212" max="9212" width="6" style="2" customWidth="1"/>
    <col min="9213" max="9214" width="11" style="2" customWidth="1"/>
    <col min="9215" max="9215" width="11.33203125" style="2" customWidth="1"/>
    <col min="9216" max="9216" width="11.88671875" style="2" customWidth="1"/>
    <col min="9217" max="9217" width="6" style="2" customWidth="1"/>
    <col min="9218" max="9218" width="39.88671875" style="2" customWidth="1"/>
    <col min="9219" max="9219" width="6" style="2" customWidth="1"/>
    <col min="9220" max="9220" width="11" style="2" customWidth="1"/>
    <col min="9221" max="9221" width="11.33203125" style="2" customWidth="1"/>
    <col min="9222" max="9223" width="11.88671875" style="2" customWidth="1"/>
    <col min="9224" max="9465" width="9.109375" style="2"/>
    <col min="9466" max="9466" width="6" style="2" customWidth="1"/>
    <col min="9467" max="9467" width="69.77734375" style="2" customWidth="1"/>
    <col min="9468" max="9468" width="6" style="2" customWidth="1"/>
    <col min="9469" max="9470" width="11" style="2" customWidth="1"/>
    <col min="9471" max="9471" width="11.33203125" style="2" customWidth="1"/>
    <col min="9472" max="9472" width="11.88671875" style="2" customWidth="1"/>
    <col min="9473" max="9473" width="6" style="2" customWidth="1"/>
    <col min="9474" max="9474" width="39.88671875" style="2" customWidth="1"/>
    <col min="9475" max="9475" width="6" style="2" customWidth="1"/>
    <col min="9476" max="9476" width="11" style="2" customWidth="1"/>
    <col min="9477" max="9477" width="11.33203125" style="2" customWidth="1"/>
    <col min="9478" max="9479" width="11.88671875" style="2" customWidth="1"/>
    <col min="9480" max="9721" width="9.109375" style="2"/>
    <col min="9722" max="9722" width="6" style="2" customWidth="1"/>
    <col min="9723" max="9723" width="69.77734375" style="2" customWidth="1"/>
    <col min="9724" max="9724" width="6" style="2" customWidth="1"/>
    <col min="9725" max="9726" width="11" style="2" customWidth="1"/>
    <col min="9727" max="9727" width="11.33203125" style="2" customWidth="1"/>
    <col min="9728" max="9728" width="11.88671875" style="2" customWidth="1"/>
    <col min="9729" max="9729" width="6" style="2" customWidth="1"/>
    <col min="9730" max="9730" width="39.88671875" style="2" customWidth="1"/>
    <col min="9731" max="9731" width="6" style="2" customWidth="1"/>
    <col min="9732" max="9732" width="11" style="2" customWidth="1"/>
    <col min="9733" max="9733" width="11.33203125" style="2" customWidth="1"/>
    <col min="9734" max="9735" width="11.88671875" style="2" customWidth="1"/>
    <col min="9736" max="9977" width="9.109375" style="2"/>
    <col min="9978" max="9978" width="6" style="2" customWidth="1"/>
    <col min="9979" max="9979" width="69.77734375" style="2" customWidth="1"/>
    <col min="9980" max="9980" width="6" style="2" customWidth="1"/>
    <col min="9981" max="9982" width="11" style="2" customWidth="1"/>
    <col min="9983" max="9983" width="11.33203125" style="2" customWidth="1"/>
    <col min="9984" max="9984" width="11.88671875" style="2" customWidth="1"/>
    <col min="9985" max="9985" width="6" style="2" customWidth="1"/>
    <col min="9986" max="9986" width="39.88671875" style="2" customWidth="1"/>
    <col min="9987" max="9987" width="6" style="2" customWidth="1"/>
    <col min="9988" max="9988" width="11" style="2" customWidth="1"/>
    <col min="9989" max="9989" width="11.33203125" style="2" customWidth="1"/>
    <col min="9990" max="9991" width="11.88671875" style="2" customWidth="1"/>
    <col min="9992" max="10233" width="9.109375" style="2"/>
    <col min="10234" max="10234" width="6" style="2" customWidth="1"/>
    <col min="10235" max="10235" width="69.77734375" style="2" customWidth="1"/>
    <col min="10236" max="10236" width="6" style="2" customWidth="1"/>
    <col min="10237" max="10238" width="11" style="2" customWidth="1"/>
    <col min="10239" max="10239" width="11.33203125" style="2" customWidth="1"/>
    <col min="10240" max="10240" width="11.88671875" style="2" customWidth="1"/>
    <col min="10241" max="10241" width="6" style="2" customWidth="1"/>
    <col min="10242" max="10242" width="39.88671875" style="2" customWidth="1"/>
    <col min="10243" max="10243" width="6" style="2" customWidth="1"/>
    <col min="10244" max="10244" width="11" style="2" customWidth="1"/>
    <col min="10245" max="10245" width="11.33203125" style="2" customWidth="1"/>
    <col min="10246" max="10247" width="11.88671875" style="2" customWidth="1"/>
    <col min="10248" max="10489" width="9.109375" style="2"/>
    <col min="10490" max="10490" width="6" style="2" customWidth="1"/>
    <col min="10491" max="10491" width="69.77734375" style="2" customWidth="1"/>
    <col min="10492" max="10492" width="6" style="2" customWidth="1"/>
    <col min="10493" max="10494" width="11" style="2" customWidth="1"/>
    <col min="10495" max="10495" width="11.33203125" style="2" customWidth="1"/>
    <col min="10496" max="10496" width="11.88671875" style="2" customWidth="1"/>
    <col min="10497" max="10497" width="6" style="2" customWidth="1"/>
    <col min="10498" max="10498" width="39.88671875" style="2" customWidth="1"/>
    <col min="10499" max="10499" width="6" style="2" customWidth="1"/>
    <col min="10500" max="10500" width="11" style="2" customWidth="1"/>
    <col min="10501" max="10501" width="11.33203125" style="2" customWidth="1"/>
    <col min="10502" max="10503" width="11.88671875" style="2" customWidth="1"/>
    <col min="10504" max="10745" width="9.109375" style="2"/>
    <col min="10746" max="10746" width="6" style="2" customWidth="1"/>
    <col min="10747" max="10747" width="69.77734375" style="2" customWidth="1"/>
    <col min="10748" max="10748" width="6" style="2" customWidth="1"/>
    <col min="10749" max="10750" width="11" style="2" customWidth="1"/>
    <col min="10751" max="10751" width="11.33203125" style="2" customWidth="1"/>
    <col min="10752" max="10752" width="11.88671875" style="2" customWidth="1"/>
    <col min="10753" max="10753" width="6" style="2" customWidth="1"/>
    <col min="10754" max="10754" width="39.88671875" style="2" customWidth="1"/>
    <col min="10755" max="10755" width="6" style="2" customWidth="1"/>
    <col min="10756" max="10756" width="11" style="2" customWidth="1"/>
    <col min="10757" max="10757" width="11.33203125" style="2" customWidth="1"/>
    <col min="10758" max="10759" width="11.88671875" style="2" customWidth="1"/>
    <col min="10760" max="11001" width="9.109375" style="2"/>
    <col min="11002" max="11002" width="6" style="2" customWidth="1"/>
    <col min="11003" max="11003" width="69.77734375" style="2" customWidth="1"/>
    <col min="11004" max="11004" width="6" style="2" customWidth="1"/>
    <col min="11005" max="11006" width="11" style="2" customWidth="1"/>
    <col min="11007" max="11007" width="11.33203125" style="2" customWidth="1"/>
    <col min="11008" max="11008" width="11.88671875" style="2" customWidth="1"/>
    <col min="11009" max="11009" width="6" style="2" customWidth="1"/>
    <col min="11010" max="11010" width="39.88671875" style="2" customWidth="1"/>
    <col min="11011" max="11011" width="6" style="2" customWidth="1"/>
    <col min="11012" max="11012" width="11" style="2" customWidth="1"/>
    <col min="11013" max="11013" width="11.33203125" style="2" customWidth="1"/>
    <col min="11014" max="11015" width="11.88671875" style="2" customWidth="1"/>
    <col min="11016" max="11257" width="9.109375" style="2"/>
    <col min="11258" max="11258" width="6" style="2" customWidth="1"/>
    <col min="11259" max="11259" width="69.77734375" style="2" customWidth="1"/>
    <col min="11260" max="11260" width="6" style="2" customWidth="1"/>
    <col min="11261" max="11262" width="11" style="2" customWidth="1"/>
    <col min="11263" max="11263" width="11.33203125" style="2" customWidth="1"/>
    <col min="11264" max="11264" width="11.88671875" style="2" customWidth="1"/>
    <col min="11265" max="11265" width="6" style="2" customWidth="1"/>
    <col min="11266" max="11266" width="39.88671875" style="2" customWidth="1"/>
    <col min="11267" max="11267" width="6" style="2" customWidth="1"/>
    <col min="11268" max="11268" width="11" style="2" customWidth="1"/>
    <col min="11269" max="11269" width="11.33203125" style="2" customWidth="1"/>
    <col min="11270" max="11271" width="11.88671875" style="2" customWidth="1"/>
    <col min="11272" max="11513" width="9.109375" style="2"/>
    <col min="11514" max="11514" width="6" style="2" customWidth="1"/>
    <col min="11515" max="11515" width="69.77734375" style="2" customWidth="1"/>
    <col min="11516" max="11516" width="6" style="2" customWidth="1"/>
    <col min="11517" max="11518" width="11" style="2" customWidth="1"/>
    <col min="11519" max="11519" width="11.33203125" style="2" customWidth="1"/>
    <col min="11520" max="11520" width="11.88671875" style="2" customWidth="1"/>
    <col min="11521" max="11521" width="6" style="2" customWidth="1"/>
    <col min="11522" max="11522" width="39.88671875" style="2" customWidth="1"/>
    <col min="11523" max="11523" width="6" style="2" customWidth="1"/>
    <col min="11524" max="11524" width="11" style="2" customWidth="1"/>
    <col min="11525" max="11525" width="11.33203125" style="2" customWidth="1"/>
    <col min="11526" max="11527" width="11.88671875" style="2" customWidth="1"/>
    <col min="11528" max="11769" width="9.109375" style="2"/>
    <col min="11770" max="11770" width="6" style="2" customWidth="1"/>
    <col min="11771" max="11771" width="69.77734375" style="2" customWidth="1"/>
    <col min="11772" max="11772" width="6" style="2" customWidth="1"/>
    <col min="11773" max="11774" width="11" style="2" customWidth="1"/>
    <col min="11775" max="11775" width="11.33203125" style="2" customWidth="1"/>
    <col min="11776" max="11776" width="11.88671875" style="2" customWidth="1"/>
    <col min="11777" max="11777" width="6" style="2" customWidth="1"/>
    <col min="11778" max="11778" width="39.88671875" style="2" customWidth="1"/>
    <col min="11779" max="11779" width="6" style="2" customWidth="1"/>
    <col min="11780" max="11780" width="11" style="2" customWidth="1"/>
    <col min="11781" max="11781" width="11.33203125" style="2" customWidth="1"/>
    <col min="11782" max="11783" width="11.88671875" style="2" customWidth="1"/>
    <col min="11784" max="12025" width="9.109375" style="2"/>
    <col min="12026" max="12026" width="6" style="2" customWidth="1"/>
    <col min="12027" max="12027" width="69.77734375" style="2" customWidth="1"/>
    <col min="12028" max="12028" width="6" style="2" customWidth="1"/>
    <col min="12029" max="12030" width="11" style="2" customWidth="1"/>
    <col min="12031" max="12031" width="11.33203125" style="2" customWidth="1"/>
    <col min="12032" max="12032" width="11.88671875" style="2" customWidth="1"/>
    <col min="12033" max="12033" width="6" style="2" customWidth="1"/>
    <col min="12034" max="12034" width="39.88671875" style="2" customWidth="1"/>
    <col min="12035" max="12035" width="6" style="2" customWidth="1"/>
    <col min="12036" max="12036" width="11" style="2" customWidth="1"/>
    <col min="12037" max="12037" width="11.33203125" style="2" customWidth="1"/>
    <col min="12038" max="12039" width="11.88671875" style="2" customWidth="1"/>
    <col min="12040" max="12281" width="9.109375" style="2"/>
    <col min="12282" max="12282" width="6" style="2" customWidth="1"/>
    <col min="12283" max="12283" width="69.77734375" style="2" customWidth="1"/>
    <col min="12284" max="12284" width="6" style="2" customWidth="1"/>
    <col min="12285" max="12286" width="11" style="2" customWidth="1"/>
    <col min="12287" max="12287" width="11.33203125" style="2" customWidth="1"/>
    <col min="12288" max="12288" width="11.88671875" style="2" customWidth="1"/>
    <col min="12289" max="12289" width="6" style="2" customWidth="1"/>
    <col min="12290" max="12290" width="39.88671875" style="2" customWidth="1"/>
    <col min="12291" max="12291" width="6" style="2" customWidth="1"/>
    <col min="12292" max="12292" width="11" style="2" customWidth="1"/>
    <col min="12293" max="12293" width="11.33203125" style="2" customWidth="1"/>
    <col min="12294" max="12295" width="11.88671875" style="2" customWidth="1"/>
    <col min="12296" max="12537" width="9.109375" style="2"/>
    <col min="12538" max="12538" width="6" style="2" customWidth="1"/>
    <col min="12539" max="12539" width="69.77734375" style="2" customWidth="1"/>
    <col min="12540" max="12540" width="6" style="2" customWidth="1"/>
    <col min="12541" max="12542" width="11" style="2" customWidth="1"/>
    <col min="12543" max="12543" width="11.33203125" style="2" customWidth="1"/>
    <col min="12544" max="12544" width="11.88671875" style="2" customWidth="1"/>
    <col min="12545" max="12545" width="6" style="2" customWidth="1"/>
    <col min="12546" max="12546" width="39.88671875" style="2" customWidth="1"/>
    <col min="12547" max="12547" width="6" style="2" customWidth="1"/>
    <col min="12548" max="12548" width="11" style="2" customWidth="1"/>
    <col min="12549" max="12549" width="11.33203125" style="2" customWidth="1"/>
    <col min="12550" max="12551" width="11.88671875" style="2" customWidth="1"/>
    <col min="12552" max="12793" width="9.109375" style="2"/>
    <col min="12794" max="12794" width="6" style="2" customWidth="1"/>
    <col min="12795" max="12795" width="69.77734375" style="2" customWidth="1"/>
    <col min="12796" max="12796" width="6" style="2" customWidth="1"/>
    <col min="12797" max="12798" width="11" style="2" customWidth="1"/>
    <col min="12799" max="12799" width="11.33203125" style="2" customWidth="1"/>
    <col min="12800" max="12800" width="11.88671875" style="2" customWidth="1"/>
    <col min="12801" max="12801" width="6" style="2" customWidth="1"/>
    <col min="12802" max="12802" width="39.88671875" style="2" customWidth="1"/>
    <col min="12803" max="12803" width="6" style="2" customWidth="1"/>
    <col min="12804" max="12804" width="11" style="2" customWidth="1"/>
    <col min="12805" max="12805" width="11.33203125" style="2" customWidth="1"/>
    <col min="12806" max="12807" width="11.88671875" style="2" customWidth="1"/>
    <col min="12808" max="13049" width="9.109375" style="2"/>
    <col min="13050" max="13050" width="6" style="2" customWidth="1"/>
    <col min="13051" max="13051" width="69.77734375" style="2" customWidth="1"/>
    <col min="13052" max="13052" width="6" style="2" customWidth="1"/>
    <col min="13053" max="13054" width="11" style="2" customWidth="1"/>
    <col min="13055" max="13055" width="11.33203125" style="2" customWidth="1"/>
    <col min="13056" max="13056" width="11.88671875" style="2" customWidth="1"/>
    <col min="13057" max="13057" width="6" style="2" customWidth="1"/>
    <col min="13058" max="13058" width="39.88671875" style="2" customWidth="1"/>
    <col min="13059" max="13059" width="6" style="2" customWidth="1"/>
    <col min="13060" max="13060" width="11" style="2" customWidth="1"/>
    <col min="13061" max="13061" width="11.33203125" style="2" customWidth="1"/>
    <col min="13062" max="13063" width="11.88671875" style="2" customWidth="1"/>
    <col min="13064" max="13305" width="9.109375" style="2"/>
    <col min="13306" max="13306" width="6" style="2" customWidth="1"/>
    <col min="13307" max="13307" width="69.77734375" style="2" customWidth="1"/>
    <col min="13308" max="13308" width="6" style="2" customWidth="1"/>
    <col min="13309" max="13310" width="11" style="2" customWidth="1"/>
    <col min="13311" max="13311" width="11.33203125" style="2" customWidth="1"/>
    <col min="13312" max="13312" width="11.88671875" style="2" customWidth="1"/>
    <col min="13313" max="13313" width="6" style="2" customWidth="1"/>
    <col min="13314" max="13314" width="39.88671875" style="2" customWidth="1"/>
    <col min="13315" max="13315" width="6" style="2" customWidth="1"/>
    <col min="13316" max="13316" width="11" style="2" customWidth="1"/>
    <col min="13317" max="13317" width="11.33203125" style="2" customWidth="1"/>
    <col min="13318" max="13319" width="11.88671875" style="2" customWidth="1"/>
    <col min="13320" max="13561" width="9.109375" style="2"/>
    <col min="13562" max="13562" width="6" style="2" customWidth="1"/>
    <col min="13563" max="13563" width="69.77734375" style="2" customWidth="1"/>
    <col min="13564" max="13564" width="6" style="2" customWidth="1"/>
    <col min="13565" max="13566" width="11" style="2" customWidth="1"/>
    <col min="13567" max="13567" width="11.33203125" style="2" customWidth="1"/>
    <col min="13568" max="13568" width="11.88671875" style="2" customWidth="1"/>
    <col min="13569" max="13569" width="6" style="2" customWidth="1"/>
    <col min="13570" max="13570" width="39.88671875" style="2" customWidth="1"/>
    <col min="13571" max="13571" width="6" style="2" customWidth="1"/>
    <col min="13572" max="13572" width="11" style="2" customWidth="1"/>
    <col min="13573" max="13573" width="11.33203125" style="2" customWidth="1"/>
    <col min="13574" max="13575" width="11.88671875" style="2" customWidth="1"/>
    <col min="13576" max="13817" width="9.109375" style="2"/>
    <col min="13818" max="13818" width="6" style="2" customWidth="1"/>
    <col min="13819" max="13819" width="69.77734375" style="2" customWidth="1"/>
    <col min="13820" max="13820" width="6" style="2" customWidth="1"/>
    <col min="13821" max="13822" width="11" style="2" customWidth="1"/>
    <col min="13823" max="13823" width="11.33203125" style="2" customWidth="1"/>
    <col min="13824" max="13824" width="11.88671875" style="2" customWidth="1"/>
    <col min="13825" max="13825" width="6" style="2" customWidth="1"/>
    <col min="13826" max="13826" width="39.88671875" style="2" customWidth="1"/>
    <col min="13827" max="13827" width="6" style="2" customWidth="1"/>
    <col min="13828" max="13828" width="11" style="2" customWidth="1"/>
    <col min="13829" max="13829" width="11.33203125" style="2" customWidth="1"/>
    <col min="13830" max="13831" width="11.88671875" style="2" customWidth="1"/>
    <col min="13832" max="14073" width="9.109375" style="2"/>
    <col min="14074" max="14074" width="6" style="2" customWidth="1"/>
    <col min="14075" max="14075" width="69.77734375" style="2" customWidth="1"/>
    <col min="14076" max="14076" width="6" style="2" customWidth="1"/>
    <col min="14077" max="14078" width="11" style="2" customWidth="1"/>
    <col min="14079" max="14079" width="11.33203125" style="2" customWidth="1"/>
    <col min="14080" max="14080" width="11.88671875" style="2" customWidth="1"/>
    <col min="14081" max="14081" width="6" style="2" customWidth="1"/>
    <col min="14082" max="14082" width="39.88671875" style="2" customWidth="1"/>
    <col min="14083" max="14083" width="6" style="2" customWidth="1"/>
    <col min="14084" max="14084" width="11" style="2" customWidth="1"/>
    <col min="14085" max="14085" width="11.33203125" style="2" customWidth="1"/>
    <col min="14086" max="14087" width="11.88671875" style="2" customWidth="1"/>
    <col min="14088" max="14329" width="9.109375" style="2"/>
    <col min="14330" max="14330" width="6" style="2" customWidth="1"/>
    <col min="14331" max="14331" width="69.77734375" style="2" customWidth="1"/>
    <col min="14332" max="14332" width="6" style="2" customWidth="1"/>
    <col min="14333" max="14334" width="11" style="2" customWidth="1"/>
    <col min="14335" max="14335" width="11.33203125" style="2" customWidth="1"/>
    <col min="14336" max="14336" width="11.88671875" style="2" customWidth="1"/>
    <col min="14337" max="14337" width="6" style="2" customWidth="1"/>
    <col min="14338" max="14338" width="39.88671875" style="2" customWidth="1"/>
    <col min="14339" max="14339" width="6" style="2" customWidth="1"/>
    <col min="14340" max="14340" width="11" style="2" customWidth="1"/>
    <col min="14341" max="14341" width="11.33203125" style="2" customWidth="1"/>
    <col min="14342" max="14343" width="11.88671875" style="2" customWidth="1"/>
    <col min="14344" max="14585" width="9.109375" style="2"/>
    <col min="14586" max="14586" width="6" style="2" customWidth="1"/>
    <col min="14587" max="14587" width="69.77734375" style="2" customWidth="1"/>
    <col min="14588" max="14588" width="6" style="2" customWidth="1"/>
    <col min="14589" max="14590" width="11" style="2" customWidth="1"/>
    <col min="14591" max="14591" width="11.33203125" style="2" customWidth="1"/>
    <col min="14592" max="14592" width="11.88671875" style="2" customWidth="1"/>
    <col min="14593" max="14593" width="6" style="2" customWidth="1"/>
    <col min="14594" max="14594" width="39.88671875" style="2" customWidth="1"/>
    <col min="14595" max="14595" width="6" style="2" customWidth="1"/>
    <col min="14596" max="14596" width="11" style="2" customWidth="1"/>
    <col min="14597" max="14597" width="11.33203125" style="2" customWidth="1"/>
    <col min="14598" max="14599" width="11.88671875" style="2" customWidth="1"/>
    <col min="14600" max="14841" width="9.109375" style="2"/>
    <col min="14842" max="14842" width="6" style="2" customWidth="1"/>
    <col min="14843" max="14843" width="69.77734375" style="2" customWidth="1"/>
    <col min="14844" max="14844" width="6" style="2" customWidth="1"/>
    <col min="14845" max="14846" width="11" style="2" customWidth="1"/>
    <col min="14847" max="14847" width="11.33203125" style="2" customWidth="1"/>
    <col min="14848" max="14848" width="11.88671875" style="2" customWidth="1"/>
    <col min="14849" max="14849" width="6" style="2" customWidth="1"/>
    <col min="14850" max="14850" width="39.88671875" style="2" customWidth="1"/>
    <col min="14851" max="14851" width="6" style="2" customWidth="1"/>
    <col min="14852" max="14852" width="11" style="2" customWidth="1"/>
    <col min="14853" max="14853" width="11.33203125" style="2" customWidth="1"/>
    <col min="14854" max="14855" width="11.88671875" style="2" customWidth="1"/>
    <col min="14856" max="15097" width="9.109375" style="2"/>
    <col min="15098" max="15098" width="6" style="2" customWidth="1"/>
    <col min="15099" max="15099" width="69.77734375" style="2" customWidth="1"/>
    <col min="15100" max="15100" width="6" style="2" customWidth="1"/>
    <col min="15101" max="15102" width="11" style="2" customWidth="1"/>
    <col min="15103" max="15103" width="11.33203125" style="2" customWidth="1"/>
    <col min="15104" max="15104" width="11.88671875" style="2" customWidth="1"/>
    <col min="15105" max="15105" width="6" style="2" customWidth="1"/>
    <col min="15106" max="15106" width="39.88671875" style="2" customWidth="1"/>
    <col min="15107" max="15107" width="6" style="2" customWidth="1"/>
    <col min="15108" max="15108" width="11" style="2" customWidth="1"/>
    <col min="15109" max="15109" width="11.33203125" style="2" customWidth="1"/>
    <col min="15110" max="15111" width="11.88671875" style="2" customWidth="1"/>
    <col min="15112" max="15353" width="9.109375" style="2"/>
    <col min="15354" max="15354" width="6" style="2" customWidth="1"/>
    <col min="15355" max="15355" width="69.77734375" style="2" customWidth="1"/>
    <col min="15356" max="15356" width="6" style="2" customWidth="1"/>
    <col min="15357" max="15358" width="11" style="2" customWidth="1"/>
    <col min="15359" max="15359" width="11.33203125" style="2" customWidth="1"/>
    <col min="15360" max="15360" width="11.88671875" style="2" customWidth="1"/>
    <col min="15361" max="15361" width="6" style="2" customWidth="1"/>
    <col min="15362" max="15362" width="39.88671875" style="2" customWidth="1"/>
    <col min="15363" max="15363" width="6" style="2" customWidth="1"/>
    <col min="15364" max="15364" width="11" style="2" customWidth="1"/>
    <col min="15365" max="15365" width="11.33203125" style="2" customWidth="1"/>
    <col min="15366" max="15367" width="11.88671875" style="2" customWidth="1"/>
    <col min="15368" max="15609" width="9.109375" style="2"/>
    <col min="15610" max="15610" width="6" style="2" customWidth="1"/>
    <col min="15611" max="15611" width="69.77734375" style="2" customWidth="1"/>
    <col min="15612" max="15612" width="6" style="2" customWidth="1"/>
    <col min="15613" max="15614" width="11" style="2" customWidth="1"/>
    <col min="15615" max="15615" width="11.33203125" style="2" customWidth="1"/>
    <col min="15616" max="15616" width="11.88671875" style="2" customWidth="1"/>
    <col min="15617" max="15617" width="6" style="2" customWidth="1"/>
    <col min="15618" max="15618" width="39.88671875" style="2" customWidth="1"/>
    <col min="15619" max="15619" width="6" style="2" customWidth="1"/>
    <col min="15620" max="15620" width="11" style="2" customWidth="1"/>
    <col min="15621" max="15621" width="11.33203125" style="2" customWidth="1"/>
    <col min="15622" max="15623" width="11.88671875" style="2" customWidth="1"/>
    <col min="15624" max="15865" width="9.109375" style="2"/>
    <col min="15866" max="15866" width="6" style="2" customWidth="1"/>
    <col min="15867" max="15867" width="69.77734375" style="2" customWidth="1"/>
    <col min="15868" max="15868" width="6" style="2" customWidth="1"/>
    <col min="15869" max="15870" width="11" style="2" customWidth="1"/>
    <col min="15871" max="15871" width="11.33203125" style="2" customWidth="1"/>
    <col min="15872" max="15872" width="11.88671875" style="2" customWidth="1"/>
    <col min="15873" max="15873" width="6" style="2" customWidth="1"/>
    <col min="15874" max="15874" width="39.88671875" style="2" customWidth="1"/>
    <col min="15875" max="15875" width="6" style="2" customWidth="1"/>
    <col min="15876" max="15876" width="11" style="2" customWidth="1"/>
    <col min="15877" max="15877" width="11.33203125" style="2" customWidth="1"/>
    <col min="15878" max="15879" width="11.88671875" style="2" customWidth="1"/>
    <col min="15880" max="16121" width="9.109375" style="2"/>
    <col min="16122" max="16122" width="6" style="2" customWidth="1"/>
    <col min="16123" max="16123" width="69.77734375" style="2" customWidth="1"/>
    <col min="16124" max="16124" width="6" style="2" customWidth="1"/>
    <col min="16125" max="16126" width="11" style="2" customWidth="1"/>
    <col min="16127" max="16127" width="11.33203125" style="2" customWidth="1"/>
    <col min="16128" max="16128" width="11.88671875" style="2" customWidth="1"/>
    <col min="16129" max="16129" width="6" style="2" customWidth="1"/>
    <col min="16130" max="16130" width="39.88671875" style="2" customWidth="1"/>
    <col min="16131" max="16131" width="6" style="2" customWidth="1"/>
    <col min="16132" max="16132" width="11" style="2" customWidth="1"/>
    <col min="16133" max="16133" width="11.33203125" style="2" customWidth="1"/>
    <col min="16134" max="16135" width="11.88671875" style="2" customWidth="1"/>
    <col min="16136" max="16384" width="9.109375" style="2"/>
  </cols>
  <sheetData>
    <row r="1" spans="1:7" ht="17.399999999999999" x14ac:dyDescent="0.3">
      <c r="A1" s="70"/>
      <c r="B1" s="70"/>
      <c r="C1" s="70"/>
      <c r="D1" s="70"/>
      <c r="E1" s="70"/>
      <c r="F1" s="70"/>
      <c r="G1" s="70"/>
    </row>
    <row r="2" spans="1:7" ht="23.25" customHeight="1" x14ac:dyDescent="0.3">
      <c r="A2" s="71" t="s">
        <v>147</v>
      </c>
      <c r="B2" s="71"/>
      <c r="C2" s="71"/>
      <c r="D2" s="71"/>
      <c r="E2" s="71"/>
      <c r="F2" s="71"/>
      <c r="G2" s="71"/>
    </row>
    <row r="3" spans="1:7" ht="30.6" x14ac:dyDescent="0.3">
      <c r="A3" s="8" t="s">
        <v>1</v>
      </c>
      <c r="B3" s="9" t="s">
        <v>133</v>
      </c>
      <c r="C3" s="10" t="s">
        <v>2</v>
      </c>
      <c r="D3" s="11" t="s">
        <v>3</v>
      </c>
      <c r="E3" s="12" t="s">
        <v>4</v>
      </c>
      <c r="F3" s="10" t="s">
        <v>5</v>
      </c>
      <c r="G3" s="13" t="s">
        <v>6</v>
      </c>
    </row>
    <row r="4" spans="1:7" s="14" customFormat="1" x14ac:dyDescent="0.3">
      <c r="A4" s="43"/>
      <c r="B4" s="44" t="s">
        <v>27</v>
      </c>
      <c r="C4" s="45"/>
      <c r="D4" s="46"/>
      <c r="E4" s="47"/>
      <c r="F4" s="48"/>
      <c r="G4" s="49">
        <f>G5+G27+G53+G71+G123+G140</f>
        <v>0</v>
      </c>
    </row>
    <row r="5" spans="1:7" s="22" customFormat="1" ht="19.2" customHeight="1" x14ac:dyDescent="0.3">
      <c r="A5" s="15"/>
      <c r="B5" s="16" t="s">
        <v>28</v>
      </c>
      <c r="C5" s="17"/>
      <c r="D5" s="18"/>
      <c r="E5" s="19"/>
      <c r="F5" s="20"/>
      <c r="G5" s="21">
        <f>SUM(G7:G26)</f>
        <v>0</v>
      </c>
    </row>
    <row r="6" spans="1:7" s="22" customFormat="1" ht="96" customHeight="1" outlineLevel="1" x14ac:dyDescent="0.3">
      <c r="A6" s="37" t="s">
        <v>7</v>
      </c>
      <c r="B6" s="53" t="s">
        <v>148</v>
      </c>
      <c r="C6" s="23"/>
      <c r="D6" s="24"/>
      <c r="E6" s="25"/>
      <c r="F6" s="26"/>
      <c r="G6" s="27"/>
    </row>
    <row r="7" spans="1:7" s="22" customFormat="1" ht="22.8" customHeight="1" outlineLevel="1" x14ac:dyDescent="0.3">
      <c r="A7" s="38">
        <v>1</v>
      </c>
      <c r="B7" s="54" t="s">
        <v>153</v>
      </c>
      <c r="C7" s="23" t="s">
        <v>8</v>
      </c>
      <c r="D7" s="24">
        <v>1</v>
      </c>
      <c r="E7" s="25"/>
      <c r="F7" s="26">
        <v>0</v>
      </c>
      <c r="G7" s="27">
        <f t="shared" ref="G7:G26" si="0">F7*D7</f>
        <v>0</v>
      </c>
    </row>
    <row r="8" spans="1:7" s="22" customFormat="1" ht="21" customHeight="1" outlineLevel="1" x14ac:dyDescent="0.3">
      <c r="A8" s="38">
        <v>2</v>
      </c>
      <c r="B8" s="54" t="s">
        <v>46</v>
      </c>
      <c r="C8" s="23" t="s">
        <v>8</v>
      </c>
      <c r="D8" s="24">
        <v>3</v>
      </c>
      <c r="E8" s="25"/>
      <c r="F8" s="26">
        <v>0</v>
      </c>
      <c r="G8" s="27">
        <f t="shared" si="0"/>
        <v>0</v>
      </c>
    </row>
    <row r="9" spans="1:7" s="22" customFormat="1" ht="19.8" customHeight="1" outlineLevel="1" x14ac:dyDescent="0.3">
      <c r="A9" s="38">
        <v>3</v>
      </c>
      <c r="B9" s="54" t="s">
        <v>47</v>
      </c>
      <c r="C9" s="23" t="s">
        <v>8</v>
      </c>
      <c r="D9" s="24">
        <v>3</v>
      </c>
      <c r="E9" s="25"/>
      <c r="F9" s="26">
        <v>0</v>
      </c>
      <c r="G9" s="27">
        <f t="shared" si="0"/>
        <v>0</v>
      </c>
    </row>
    <row r="10" spans="1:7" s="22" customFormat="1" ht="22.2" customHeight="1" outlineLevel="1" x14ac:dyDescent="0.3">
      <c r="A10" s="38">
        <v>4</v>
      </c>
      <c r="B10" s="54" t="s">
        <v>29</v>
      </c>
      <c r="C10" s="23" t="s">
        <v>8</v>
      </c>
      <c r="D10" s="24">
        <v>1</v>
      </c>
      <c r="E10" s="25"/>
      <c r="F10" s="26">
        <v>0</v>
      </c>
      <c r="G10" s="27">
        <f t="shared" si="0"/>
        <v>0</v>
      </c>
    </row>
    <row r="11" spans="1:7" s="22" customFormat="1" ht="24.6" customHeight="1" outlineLevel="1" x14ac:dyDescent="0.3">
      <c r="A11" s="38">
        <v>5</v>
      </c>
      <c r="B11" s="54" t="s">
        <v>30</v>
      </c>
      <c r="C11" s="23" t="s">
        <v>8</v>
      </c>
      <c r="D11" s="24">
        <v>1</v>
      </c>
      <c r="E11" s="25"/>
      <c r="F11" s="26">
        <v>0</v>
      </c>
      <c r="G11" s="27">
        <f t="shared" si="0"/>
        <v>0</v>
      </c>
    </row>
    <row r="12" spans="1:7" s="22" customFormat="1" ht="20.399999999999999" outlineLevel="1" x14ac:dyDescent="0.3">
      <c r="A12" s="38">
        <v>6</v>
      </c>
      <c r="B12" s="54" t="s">
        <v>31</v>
      </c>
      <c r="C12" s="23" t="s">
        <v>8</v>
      </c>
      <c r="D12" s="24">
        <v>1</v>
      </c>
      <c r="E12" s="25"/>
      <c r="F12" s="26">
        <v>0</v>
      </c>
      <c r="G12" s="27">
        <f t="shared" si="0"/>
        <v>0</v>
      </c>
    </row>
    <row r="13" spans="1:7" s="22" customFormat="1" ht="24.6" customHeight="1" outlineLevel="1" x14ac:dyDescent="0.3">
      <c r="A13" s="38">
        <v>7</v>
      </c>
      <c r="B13" s="54" t="s">
        <v>34</v>
      </c>
      <c r="C13" s="23" t="s">
        <v>8</v>
      </c>
      <c r="D13" s="24">
        <v>1</v>
      </c>
      <c r="E13" s="25"/>
      <c r="F13" s="26">
        <v>0</v>
      </c>
      <c r="G13" s="27">
        <f t="shared" si="0"/>
        <v>0</v>
      </c>
    </row>
    <row r="14" spans="1:7" s="22" customFormat="1" ht="20.399999999999999" outlineLevel="1" x14ac:dyDescent="0.3">
      <c r="A14" s="38">
        <v>8</v>
      </c>
      <c r="B14" s="54" t="s">
        <v>33</v>
      </c>
      <c r="C14" s="23" t="s">
        <v>8</v>
      </c>
      <c r="D14" s="24">
        <v>1</v>
      </c>
      <c r="E14" s="25"/>
      <c r="F14" s="26">
        <v>0</v>
      </c>
      <c r="G14" s="27">
        <f t="shared" si="0"/>
        <v>0</v>
      </c>
    </row>
    <row r="15" spans="1:7" s="22" customFormat="1" ht="30.6" outlineLevel="1" x14ac:dyDescent="0.3">
      <c r="A15" s="38">
        <v>9</v>
      </c>
      <c r="B15" s="54" t="s">
        <v>38</v>
      </c>
      <c r="C15" s="23" t="s">
        <v>8</v>
      </c>
      <c r="D15" s="24">
        <v>1</v>
      </c>
      <c r="E15" s="25"/>
      <c r="F15" s="26">
        <v>0</v>
      </c>
      <c r="G15" s="27">
        <f t="shared" si="0"/>
        <v>0</v>
      </c>
    </row>
    <row r="16" spans="1:7" s="22" customFormat="1" outlineLevel="1" x14ac:dyDescent="0.3">
      <c r="A16" s="38">
        <v>10</v>
      </c>
      <c r="B16" s="54" t="s">
        <v>32</v>
      </c>
      <c r="C16" s="23" t="s">
        <v>8</v>
      </c>
      <c r="D16" s="24">
        <v>1</v>
      </c>
      <c r="E16" s="25"/>
      <c r="F16" s="26">
        <v>0</v>
      </c>
      <c r="G16" s="27">
        <f t="shared" si="0"/>
        <v>0</v>
      </c>
    </row>
    <row r="17" spans="1:8" s="22" customFormat="1" ht="40.799999999999997" outlineLevel="1" x14ac:dyDescent="0.3">
      <c r="A17" s="38">
        <v>11</v>
      </c>
      <c r="B17" s="54" t="s">
        <v>55</v>
      </c>
      <c r="C17" s="23" t="s">
        <v>8</v>
      </c>
      <c r="D17" s="24">
        <v>1</v>
      </c>
      <c r="E17" s="25"/>
      <c r="F17" s="26">
        <v>0</v>
      </c>
      <c r="G17" s="27">
        <f t="shared" ref="G17" si="1">F17*D17</f>
        <v>0</v>
      </c>
    </row>
    <row r="18" spans="1:8" s="22" customFormat="1" ht="51" customHeight="1" outlineLevel="1" x14ac:dyDescent="0.3">
      <c r="A18" s="38">
        <v>12</v>
      </c>
      <c r="B18" s="54" t="s">
        <v>56</v>
      </c>
      <c r="C18" s="23" t="s">
        <v>8</v>
      </c>
      <c r="D18" s="24">
        <v>1</v>
      </c>
      <c r="E18" s="25"/>
      <c r="F18" s="26">
        <v>0</v>
      </c>
      <c r="G18" s="27">
        <f t="shared" si="0"/>
        <v>0</v>
      </c>
    </row>
    <row r="19" spans="1:8" s="22" customFormat="1" outlineLevel="1" x14ac:dyDescent="0.3">
      <c r="A19" s="38">
        <v>13</v>
      </c>
      <c r="B19" s="54" t="s">
        <v>35</v>
      </c>
      <c r="C19" s="23" t="s">
        <v>8</v>
      </c>
      <c r="D19" s="24">
        <v>4</v>
      </c>
      <c r="E19" s="25"/>
      <c r="F19" s="26">
        <v>0</v>
      </c>
      <c r="G19" s="27">
        <f t="shared" si="0"/>
        <v>0</v>
      </c>
    </row>
    <row r="20" spans="1:8" s="22" customFormat="1" ht="66" customHeight="1" outlineLevel="1" x14ac:dyDescent="0.3">
      <c r="A20" s="38">
        <v>14</v>
      </c>
      <c r="B20" s="54" t="s">
        <v>40</v>
      </c>
      <c r="C20" s="23" t="s">
        <v>8</v>
      </c>
      <c r="D20" s="24">
        <v>1</v>
      </c>
      <c r="E20" s="25"/>
      <c r="F20" s="26">
        <v>0</v>
      </c>
      <c r="G20" s="27">
        <f t="shared" si="0"/>
        <v>0</v>
      </c>
    </row>
    <row r="21" spans="1:8" s="22" customFormat="1" outlineLevel="1" x14ac:dyDescent="0.3">
      <c r="A21" s="38">
        <v>15</v>
      </c>
      <c r="B21" s="54" t="s">
        <v>36</v>
      </c>
      <c r="C21" s="23" t="s">
        <v>8</v>
      </c>
      <c r="D21" s="24">
        <v>1</v>
      </c>
      <c r="E21" s="25"/>
      <c r="F21" s="26">
        <v>0</v>
      </c>
      <c r="G21" s="27">
        <f t="shared" si="0"/>
        <v>0</v>
      </c>
    </row>
    <row r="22" spans="1:8" s="22" customFormat="1" ht="31.2" customHeight="1" outlineLevel="1" x14ac:dyDescent="0.3">
      <c r="A22" s="38">
        <v>16</v>
      </c>
      <c r="B22" s="54" t="s">
        <v>37</v>
      </c>
      <c r="C22" s="23" t="s">
        <v>8</v>
      </c>
      <c r="D22" s="24">
        <v>1</v>
      </c>
      <c r="E22" s="25"/>
      <c r="F22" s="26">
        <v>0</v>
      </c>
      <c r="G22" s="27">
        <f t="shared" si="0"/>
        <v>0</v>
      </c>
    </row>
    <row r="23" spans="1:8" s="22" customFormat="1" outlineLevel="1" x14ac:dyDescent="0.3">
      <c r="A23" s="38">
        <v>17</v>
      </c>
      <c r="B23" s="54" t="s">
        <v>39</v>
      </c>
      <c r="C23" s="23" t="s">
        <v>8</v>
      </c>
      <c r="D23" s="24">
        <v>1</v>
      </c>
      <c r="E23" s="25"/>
      <c r="F23" s="26">
        <v>0</v>
      </c>
      <c r="G23" s="27">
        <f t="shared" si="0"/>
        <v>0</v>
      </c>
    </row>
    <row r="24" spans="1:8" s="22" customFormat="1" ht="39.6" customHeight="1" outlineLevel="1" x14ac:dyDescent="0.3">
      <c r="A24" s="38">
        <v>18</v>
      </c>
      <c r="B24" s="54" t="s">
        <v>152</v>
      </c>
      <c r="C24" s="23" t="s">
        <v>8</v>
      </c>
      <c r="D24" s="24">
        <v>1</v>
      </c>
      <c r="E24" s="25"/>
      <c r="F24" s="26">
        <v>0</v>
      </c>
      <c r="G24" s="27">
        <f t="shared" si="0"/>
        <v>0</v>
      </c>
    </row>
    <row r="25" spans="1:8" s="22" customFormat="1" ht="88.8" customHeight="1" outlineLevel="1" x14ac:dyDescent="0.3">
      <c r="A25" s="38">
        <v>19</v>
      </c>
      <c r="B25" s="54" t="s">
        <v>159</v>
      </c>
      <c r="C25" s="23" t="s">
        <v>8</v>
      </c>
      <c r="D25" s="24">
        <v>1</v>
      </c>
      <c r="E25" s="25"/>
      <c r="F25" s="26">
        <v>0</v>
      </c>
      <c r="G25" s="27">
        <f t="shared" si="0"/>
        <v>0</v>
      </c>
    </row>
    <row r="26" spans="1:8" s="22" customFormat="1" outlineLevel="1" x14ac:dyDescent="0.3">
      <c r="A26" s="38">
        <v>20</v>
      </c>
      <c r="B26" s="54" t="s">
        <v>18</v>
      </c>
      <c r="C26" s="23" t="s">
        <v>8</v>
      </c>
      <c r="D26" s="24">
        <v>1</v>
      </c>
      <c r="E26" s="25"/>
      <c r="F26" s="26">
        <v>0</v>
      </c>
      <c r="G26" s="27">
        <f t="shared" si="0"/>
        <v>0</v>
      </c>
    </row>
    <row r="27" spans="1:8" s="22" customFormat="1" ht="19.2" customHeight="1" x14ac:dyDescent="0.3">
      <c r="A27" s="15"/>
      <c r="B27" s="16" t="s">
        <v>41</v>
      </c>
      <c r="C27" s="17"/>
      <c r="D27" s="18"/>
      <c r="E27" s="19"/>
      <c r="F27" s="20"/>
      <c r="G27" s="21">
        <f>SUM(G29:G52)</f>
        <v>0</v>
      </c>
    </row>
    <row r="28" spans="1:8" s="22" customFormat="1" ht="226.8" customHeight="1" outlineLevel="1" x14ac:dyDescent="0.3">
      <c r="A28" s="37" t="s">
        <v>7</v>
      </c>
      <c r="B28" s="53" t="s">
        <v>45</v>
      </c>
      <c r="C28" s="23"/>
      <c r="D28" s="24"/>
      <c r="E28" s="25"/>
      <c r="F28" s="26"/>
      <c r="G28" s="27"/>
    </row>
    <row r="29" spans="1:8" s="22" customFormat="1" outlineLevel="1" x14ac:dyDescent="0.3">
      <c r="A29" s="38">
        <v>1</v>
      </c>
      <c r="B29" s="54" t="s">
        <v>43</v>
      </c>
      <c r="C29" s="23" t="s">
        <v>12</v>
      </c>
      <c r="D29" s="24">
        <f>(562*3)*1.1+100</f>
        <v>1954.6000000000001</v>
      </c>
      <c r="E29" s="25"/>
      <c r="F29" s="26">
        <v>0</v>
      </c>
      <c r="G29" s="27">
        <f>F29*D29</f>
        <v>0</v>
      </c>
      <c r="H29" s="39"/>
    </row>
    <row r="30" spans="1:8" s="22" customFormat="1" ht="31.8" customHeight="1" outlineLevel="1" x14ac:dyDescent="0.3">
      <c r="A30" s="38">
        <v>2</v>
      </c>
      <c r="B30" s="54" t="s">
        <v>60</v>
      </c>
      <c r="C30" s="23" t="s">
        <v>8</v>
      </c>
      <c r="D30" s="24">
        <v>2</v>
      </c>
      <c r="E30" s="25"/>
      <c r="F30" s="26">
        <v>0</v>
      </c>
      <c r="G30" s="27">
        <f t="shared" ref="G30" si="2">F30*D30</f>
        <v>0</v>
      </c>
    </row>
    <row r="31" spans="1:8" s="22" customFormat="1" ht="22.8" customHeight="1" outlineLevel="1" x14ac:dyDescent="0.3">
      <c r="A31" s="38">
        <v>3</v>
      </c>
      <c r="B31" s="54" t="s">
        <v>44</v>
      </c>
      <c r="C31" s="23" t="s">
        <v>8</v>
      </c>
      <c r="D31" s="24">
        <f>D29/2/6/3</f>
        <v>54.294444444444451</v>
      </c>
      <c r="E31" s="25"/>
      <c r="F31" s="26">
        <v>0</v>
      </c>
      <c r="G31" s="27">
        <f t="shared" ref="G31:G52" si="3">F31*D31</f>
        <v>0</v>
      </c>
    </row>
    <row r="32" spans="1:8" s="22" customFormat="1" ht="22.8" customHeight="1" outlineLevel="1" x14ac:dyDescent="0.3">
      <c r="A32" s="38">
        <v>4</v>
      </c>
      <c r="B32" s="54" t="s">
        <v>53</v>
      </c>
      <c r="C32" s="23" t="s">
        <v>10</v>
      </c>
      <c r="D32" s="24">
        <v>600</v>
      </c>
      <c r="E32" s="25"/>
      <c r="F32" s="26">
        <v>0</v>
      </c>
      <c r="G32" s="27">
        <f t="shared" ref="G32" si="4">F32*D32</f>
        <v>0</v>
      </c>
    </row>
    <row r="33" spans="1:7" s="22" customFormat="1" ht="22.8" customHeight="1" outlineLevel="1" x14ac:dyDescent="0.3">
      <c r="A33" s="38">
        <v>5</v>
      </c>
      <c r="B33" s="54" t="s">
        <v>54</v>
      </c>
      <c r="C33" s="23" t="s">
        <v>10</v>
      </c>
      <c r="D33" s="24">
        <v>600</v>
      </c>
      <c r="E33" s="25"/>
      <c r="F33" s="26">
        <v>0</v>
      </c>
      <c r="G33" s="27">
        <f t="shared" ref="G33" si="5">F33*D33</f>
        <v>0</v>
      </c>
    </row>
    <row r="34" spans="1:7" s="22" customFormat="1" ht="22.8" customHeight="1" outlineLevel="1" x14ac:dyDescent="0.3">
      <c r="A34" s="38">
        <v>6</v>
      </c>
      <c r="B34" s="54" t="s">
        <v>138</v>
      </c>
      <c r="C34" s="23" t="s">
        <v>0</v>
      </c>
      <c r="D34" s="24">
        <v>10</v>
      </c>
      <c r="E34" s="25"/>
      <c r="F34" s="26">
        <v>0</v>
      </c>
      <c r="G34" s="27">
        <f t="shared" ref="G34" si="6">F34*D34</f>
        <v>0</v>
      </c>
    </row>
    <row r="35" spans="1:7" s="22" customFormat="1" ht="22.8" customHeight="1" outlineLevel="1" x14ac:dyDescent="0.3">
      <c r="A35" s="38">
        <v>7</v>
      </c>
      <c r="B35" s="54" t="s">
        <v>20</v>
      </c>
      <c r="C35" s="23" t="s">
        <v>8</v>
      </c>
      <c r="D35" s="24">
        <v>16</v>
      </c>
      <c r="E35" s="25"/>
      <c r="F35" s="26">
        <v>0</v>
      </c>
      <c r="G35" s="27">
        <f t="shared" ref="G35" si="7">F35*D35</f>
        <v>0</v>
      </c>
    </row>
    <row r="36" spans="1:7" s="22" customFormat="1" ht="12.75" customHeight="1" outlineLevel="1" x14ac:dyDescent="0.3">
      <c r="A36" s="38">
        <v>8</v>
      </c>
      <c r="B36" s="54" t="s">
        <v>19</v>
      </c>
      <c r="C36" s="23" t="s">
        <v>8</v>
      </c>
      <c r="D36" s="24">
        <v>2</v>
      </c>
      <c r="E36" s="25"/>
      <c r="F36" s="26">
        <v>0</v>
      </c>
      <c r="G36" s="27">
        <f t="shared" si="3"/>
        <v>0</v>
      </c>
    </row>
    <row r="37" spans="1:7" s="22" customFormat="1" ht="12.75" customHeight="1" outlineLevel="1" x14ac:dyDescent="0.3">
      <c r="A37" s="38">
        <v>9</v>
      </c>
      <c r="B37" s="54" t="s">
        <v>15</v>
      </c>
      <c r="C37" s="23" t="s">
        <v>8</v>
      </c>
      <c r="D37" s="24">
        <v>5</v>
      </c>
      <c r="E37" s="25"/>
      <c r="F37" s="26">
        <v>0</v>
      </c>
      <c r="G37" s="27">
        <f t="shared" si="3"/>
        <v>0</v>
      </c>
    </row>
    <row r="38" spans="1:7" s="22" customFormat="1" ht="12.75" customHeight="1" outlineLevel="1" x14ac:dyDescent="0.3">
      <c r="A38" s="38">
        <v>10</v>
      </c>
      <c r="B38" s="54" t="s">
        <v>59</v>
      </c>
      <c r="C38" s="23" t="s">
        <v>8</v>
      </c>
      <c r="D38" s="24">
        <v>5</v>
      </c>
      <c r="E38" s="25"/>
      <c r="F38" s="26">
        <v>0</v>
      </c>
      <c r="G38" s="27">
        <f t="shared" ref="G38" si="8">F38*D38</f>
        <v>0</v>
      </c>
    </row>
    <row r="39" spans="1:7" s="22" customFormat="1" outlineLevel="1" x14ac:dyDescent="0.3">
      <c r="A39" s="38">
        <v>11</v>
      </c>
      <c r="B39" s="54" t="s">
        <v>17</v>
      </c>
      <c r="C39" s="23" t="s">
        <v>8</v>
      </c>
      <c r="D39" s="24">
        <v>45</v>
      </c>
      <c r="E39" s="25"/>
      <c r="F39" s="26">
        <v>0</v>
      </c>
      <c r="G39" s="27">
        <f t="shared" ref="G39" si="9">F39*D39</f>
        <v>0</v>
      </c>
    </row>
    <row r="40" spans="1:7" s="22" customFormat="1" outlineLevel="1" x14ac:dyDescent="0.3">
      <c r="A40" s="38">
        <v>12</v>
      </c>
      <c r="B40" s="54" t="s">
        <v>58</v>
      </c>
      <c r="C40" s="23" t="s">
        <v>8</v>
      </c>
      <c r="D40" s="24">
        <v>90</v>
      </c>
      <c r="E40" s="25"/>
      <c r="F40" s="26">
        <v>0</v>
      </c>
      <c r="G40" s="27">
        <f t="shared" si="3"/>
        <v>0</v>
      </c>
    </row>
    <row r="41" spans="1:7" s="22" customFormat="1" ht="34.200000000000003" customHeight="1" outlineLevel="1" x14ac:dyDescent="0.3">
      <c r="A41" s="38">
        <v>13</v>
      </c>
      <c r="B41" s="54" t="s">
        <v>61</v>
      </c>
      <c r="C41" s="23" t="s">
        <v>8</v>
      </c>
      <c r="D41" s="24">
        <v>2</v>
      </c>
      <c r="E41" s="25"/>
      <c r="F41" s="26">
        <v>0</v>
      </c>
      <c r="G41" s="27">
        <f t="shared" si="3"/>
        <v>0</v>
      </c>
    </row>
    <row r="42" spans="1:7" s="22" customFormat="1" ht="34.200000000000003" customHeight="1" outlineLevel="1" x14ac:dyDescent="0.3">
      <c r="A42" s="38">
        <v>14</v>
      </c>
      <c r="B42" s="54" t="s">
        <v>62</v>
      </c>
      <c r="C42" s="23" t="s">
        <v>8</v>
      </c>
      <c r="D42" s="24">
        <v>2</v>
      </c>
      <c r="E42" s="25"/>
      <c r="F42" s="26">
        <v>0</v>
      </c>
      <c r="G42" s="27">
        <f t="shared" ref="G42" si="10">F42*D42</f>
        <v>0</v>
      </c>
    </row>
    <row r="43" spans="1:7" s="22" customFormat="1" ht="39" customHeight="1" outlineLevel="1" x14ac:dyDescent="0.3">
      <c r="A43" s="38">
        <v>15</v>
      </c>
      <c r="B43" s="54" t="s">
        <v>48</v>
      </c>
      <c r="C43" s="23" t="s">
        <v>12</v>
      </c>
      <c r="D43" s="24">
        <f>170+120</f>
        <v>290</v>
      </c>
      <c r="E43" s="25"/>
      <c r="F43" s="26">
        <v>0</v>
      </c>
      <c r="G43" s="27">
        <f t="shared" si="3"/>
        <v>0</v>
      </c>
    </row>
    <row r="44" spans="1:7" s="22" customFormat="1" ht="39" customHeight="1" outlineLevel="1" x14ac:dyDescent="0.3">
      <c r="A44" s="38">
        <v>16</v>
      </c>
      <c r="B44" s="54" t="s">
        <v>49</v>
      </c>
      <c r="C44" s="23" t="s">
        <v>12</v>
      </c>
      <c r="D44" s="24">
        <f>170+120</f>
        <v>290</v>
      </c>
      <c r="E44" s="25"/>
      <c r="F44" s="26">
        <v>0</v>
      </c>
      <c r="G44" s="27">
        <f t="shared" si="3"/>
        <v>0</v>
      </c>
    </row>
    <row r="45" spans="1:7" s="22" customFormat="1" ht="39" customHeight="1" outlineLevel="1" x14ac:dyDescent="0.3">
      <c r="A45" s="38">
        <v>17</v>
      </c>
      <c r="B45" s="54" t="s">
        <v>50</v>
      </c>
      <c r="C45" s="23" t="s">
        <v>12</v>
      </c>
      <c r="D45" s="24">
        <f>170+120</f>
        <v>290</v>
      </c>
      <c r="E45" s="25"/>
      <c r="F45" s="26">
        <v>0</v>
      </c>
      <c r="G45" s="27">
        <f t="shared" ref="G45" si="11">F45*D45</f>
        <v>0</v>
      </c>
    </row>
    <row r="46" spans="1:7" s="22" customFormat="1" ht="30.6" outlineLevel="1" x14ac:dyDescent="0.3">
      <c r="A46" s="38">
        <v>18</v>
      </c>
      <c r="B46" s="54" t="s">
        <v>52</v>
      </c>
      <c r="C46" s="23" t="s">
        <v>12</v>
      </c>
      <c r="D46" s="24">
        <v>650</v>
      </c>
      <c r="E46" s="25"/>
      <c r="F46" s="26">
        <v>0</v>
      </c>
      <c r="G46" s="27">
        <f t="shared" ref="G46" si="12">F46*D46</f>
        <v>0</v>
      </c>
    </row>
    <row r="47" spans="1:7" s="22" customFormat="1" ht="20.399999999999999" outlineLevel="1" x14ac:dyDescent="0.3">
      <c r="A47" s="38">
        <v>19</v>
      </c>
      <c r="B47" s="54" t="s">
        <v>51</v>
      </c>
      <c r="C47" s="23" t="s">
        <v>12</v>
      </c>
      <c r="D47" s="24">
        <v>650</v>
      </c>
      <c r="E47" s="25"/>
      <c r="F47" s="26">
        <v>0</v>
      </c>
      <c r="G47" s="27">
        <f t="shared" ref="G47:G50" si="13">F47*D47</f>
        <v>0</v>
      </c>
    </row>
    <row r="48" spans="1:7" s="22" customFormat="1" ht="31.2" customHeight="1" outlineLevel="1" x14ac:dyDescent="0.3">
      <c r="A48" s="38">
        <v>20</v>
      </c>
      <c r="B48" s="54" t="s">
        <v>37</v>
      </c>
      <c r="C48" s="23" t="s">
        <v>8</v>
      </c>
      <c r="D48" s="24">
        <v>1</v>
      </c>
      <c r="E48" s="25"/>
      <c r="F48" s="26">
        <v>0</v>
      </c>
      <c r="G48" s="27">
        <f t="shared" si="13"/>
        <v>0</v>
      </c>
    </row>
    <row r="49" spans="1:7" s="22" customFormat="1" outlineLevel="1" x14ac:dyDescent="0.3">
      <c r="A49" s="38">
        <v>21</v>
      </c>
      <c r="B49" s="54" t="s">
        <v>39</v>
      </c>
      <c r="C49" s="23" t="s">
        <v>8</v>
      </c>
      <c r="D49" s="24">
        <v>1</v>
      </c>
      <c r="E49" s="25"/>
      <c r="F49" s="26">
        <v>0</v>
      </c>
      <c r="G49" s="27">
        <f t="shared" si="13"/>
        <v>0</v>
      </c>
    </row>
    <row r="50" spans="1:7" s="22" customFormat="1" ht="24.6" customHeight="1" outlineLevel="1" x14ac:dyDescent="0.3">
      <c r="A50" s="38">
        <v>22</v>
      </c>
      <c r="B50" s="54" t="s">
        <v>149</v>
      </c>
      <c r="C50" s="23" t="s">
        <v>8</v>
      </c>
      <c r="D50" s="24">
        <v>1</v>
      </c>
      <c r="E50" s="25"/>
      <c r="F50" s="26">
        <v>0</v>
      </c>
      <c r="G50" s="27">
        <f t="shared" si="13"/>
        <v>0</v>
      </c>
    </row>
    <row r="51" spans="1:7" s="22" customFormat="1" outlineLevel="1" x14ac:dyDescent="0.3">
      <c r="A51" s="38">
        <v>23</v>
      </c>
      <c r="B51" s="54" t="s">
        <v>16</v>
      </c>
      <c r="C51" s="23" t="s">
        <v>8</v>
      </c>
      <c r="D51" s="24">
        <v>1</v>
      </c>
      <c r="E51" s="25"/>
      <c r="F51" s="26">
        <v>0</v>
      </c>
      <c r="G51" s="27">
        <f t="shared" si="3"/>
        <v>0</v>
      </c>
    </row>
    <row r="52" spans="1:7" s="22" customFormat="1" outlineLevel="1" x14ac:dyDescent="0.3">
      <c r="A52" s="38">
        <v>24</v>
      </c>
      <c r="B52" s="54" t="s">
        <v>18</v>
      </c>
      <c r="C52" s="23" t="s">
        <v>8</v>
      </c>
      <c r="D52" s="65">
        <v>1</v>
      </c>
      <c r="E52" s="66"/>
      <c r="F52" s="26">
        <v>0</v>
      </c>
      <c r="G52" s="27">
        <f t="shared" si="3"/>
        <v>0</v>
      </c>
    </row>
    <row r="53" spans="1:7" ht="13.65" customHeight="1" x14ac:dyDescent="0.3">
      <c r="A53" s="28"/>
      <c r="B53" s="29" t="s">
        <v>63</v>
      </c>
      <c r="C53" s="30"/>
      <c r="D53" s="31"/>
      <c r="E53" s="32"/>
      <c r="F53" s="33"/>
      <c r="G53" s="34">
        <f>SUM(G55:G70)</f>
        <v>0</v>
      </c>
    </row>
    <row r="54" spans="1:7" s="50" customFormat="1" ht="30.6" outlineLevel="1" x14ac:dyDescent="0.3">
      <c r="A54" s="37" t="s">
        <v>7</v>
      </c>
      <c r="B54" s="55" t="s">
        <v>157</v>
      </c>
      <c r="C54" s="23"/>
      <c r="D54" s="24"/>
      <c r="E54" s="25"/>
      <c r="F54" s="26"/>
      <c r="G54" s="35"/>
    </row>
    <row r="55" spans="1:7" s="50" customFormat="1" ht="63.6" customHeight="1" outlineLevel="1" x14ac:dyDescent="0.3">
      <c r="A55" s="38">
        <v>1</v>
      </c>
      <c r="B55" s="56" t="s">
        <v>160</v>
      </c>
      <c r="C55" s="23" t="s">
        <v>8</v>
      </c>
      <c r="D55" s="24">
        <v>1</v>
      </c>
      <c r="E55" s="25"/>
      <c r="F55" s="26">
        <v>0</v>
      </c>
      <c r="G55" s="35">
        <f t="shared" ref="G55" si="14">D55*F55</f>
        <v>0</v>
      </c>
    </row>
    <row r="56" spans="1:7" s="51" customFormat="1" ht="36.6" customHeight="1" outlineLevel="1" x14ac:dyDescent="0.3">
      <c r="A56" s="38">
        <v>2</v>
      </c>
      <c r="B56" s="54" t="s">
        <v>155</v>
      </c>
      <c r="C56" s="23" t="s">
        <v>8</v>
      </c>
      <c r="D56" s="24">
        <v>1</v>
      </c>
      <c r="E56" s="25"/>
      <c r="F56" s="26">
        <v>0</v>
      </c>
      <c r="G56" s="27">
        <f t="shared" ref="G56" si="15">F56*D56</f>
        <v>0</v>
      </c>
    </row>
    <row r="57" spans="1:7" s="51" customFormat="1" outlineLevel="1" x14ac:dyDescent="0.3">
      <c r="A57" s="38">
        <v>3</v>
      </c>
      <c r="B57" s="54" t="s">
        <v>32</v>
      </c>
      <c r="C57" s="23" t="s">
        <v>8</v>
      </c>
      <c r="D57" s="24">
        <v>1</v>
      </c>
      <c r="E57" s="25"/>
      <c r="F57" s="26">
        <v>0</v>
      </c>
      <c r="G57" s="27">
        <f t="shared" ref="G57:G70" si="16">F57*D57</f>
        <v>0</v>
      </c>
    </row>
    <row r="58" spans="1:7" s="22" customFormat="1" ht="40.799999999999997" outlineLevel="1" x14ac:dyDescent="0.3">
      <c r="A58" s="38">
        <v>4</v>
      </c>
      <c r="B58" s="54" t="s">
        <v>55</v>
      </c>
      <c r="C58" s="23" t="s">
        <v>8</v>
      </c>
      <c r="D58" s="24">
        <v>1</v>
      </c>
      <c r="E58" s="25"/>
      <c r="F58" s="26">
        <v>0</v>
      </c>
      <c r="G58" s="27">
        <f t="shared" si="16"/>
        <v>0</v>
      </c>
    </row>
    <row r="59" spans="1:7" s="22" customFormat="1" ht="51" customHeight="1" outlineLevel="1" x14ac:dyDescent="0.3">
      <c r="A59" s="38">
        <v>5</v>
      </c>
      <c r="B59" s="54" t="s">
        <v>56</v>
      </c>
      <c r="C59" s="23" t="s">
        <v>8</v>
      </c>
      <c r="D59" s="24">
        <v>1</v>
      </c>
      <c r="E59" s="25"/>
      <c r="F59" s="26">
        <v>0</v>
      </c>
      <c r="G59" s="27">
        <f t="shared" si="16"/>
        <v>0</v>
      </c>
    </row>
    <row r="60" spans="1:7" s="22" customFormat="1" ht="34.200000000000003" customHeight="1" outlineLevel="1" x14ac:dyDescent="0.3">
      <c r="A60" s="38">
        <v>6</v>
      </c>
      <c r="B60" s="54" t="s">
        <v>57</v>
      </c>
      <c r="C60" s="23" t="s">
        <v>8</v>
      </c>
      <c r="D60" s="24">
        <v>2</v>
      </c>
      <c r="E60" s="25"/>
      <c r="F60" s="26">
        <v>0</v>
      </c>
      <c r="G60" s="27">
        <f t="shared" si="16"/>
        <v>0</v>
      </c>
    </row>
    <row r="61" spans="1:7" s="22" customFormat="1" ht="34.200000000000003" customHeight="1" outlineLevel="1" x14ac:dyDescent="0.3">
      <c r="A61" s="38">
        <v>7</v>
      </c>
      <c r="B61" s="54" t="s">
        <v>62</v>
      </c>
      <c r="C61" s="23" t="s">
        <v>8</v>
      </c>
      <c r="D61" s="24">
        <v>2</v>
      </c>
      <c r="E61" s="25"/>
      <c r="F61" s="26">
        <v>0</v>
      </c>
      <c r="G61" s="27">
        <f t="shared" si="16"/>
        <v>0</v>
      </c>
    </row>
    <row r="62" spans="1:7" ht="20.399999999999999" outlineLevel="1" x14ac:dyDescent="0.3">
      <c r="A62" s="38">
        <v>8</v>
      </c>
      <c r="B62" s="56" t="s">
        <v>161</v>
      </c>
      <c r="C62" s="23" t="s">
        <v>8</v>
      </c>
      <c r="D62" s="24">
        <v>2</v>
      </c>
      <c r="E62" s="25"/>
      <c r="F62" s="26">
        <v>0</v>
      </c>
      <c r="G62" s="35">
        <f t="shared" ref="G62" si="17">D62*F62</f>
        <v>0</v>
      </c>
    </row>
    <row r="63" spans="1:7" ht="20.399999999999999" outlineLevel="1" x14ac:dyDescent="0.3">
      <c r="A63" s="38">
        <v>9</v>
      </c>
      <c r="B63" s="56" t="s">
        <v>69</v>
      </c>
      <c r="C63" s="23" t="s">
        <v>8</v>
      </c>
      <c r="D63" s="24">
        <v>1</v>
      </c>
      <c r="E63" s="25"/>
      <c r="F63" s="26">
        <v>0</v>
      </c>
      <c r="G63" s="35">
        <f t="shared" ref="G63" si="18">D63*F63</f>
        <v>0</v>
      </c>
    </row>
    <row r="64" spans="1:7" s="51" customFormat="1" ht="31.2" customHeight="1" outlineLevel="1" x14ac:dyDescent="0.3">
      <c r="A64" s="38">
        <v>10</v>
      </c>
      <c r="B64" s="54" t="s">
        <v>37</v>
      </c>
      <c r="C64" s="23" t="s">
        <v>8</v>
      </c>
      <c r="D64" s="24">
        <v>1</v>
      </c>
      <c r="E64" s="25"/>
      <c r="F64" s="26">
        <v>0</v>
      </c>
      <c r="G64" s="27">
        <f t="shared" si="16"/>
        <v>0</v>
      </c>
    </row>
    <row r="65" spans="1:8" s="51" customFormat="1" outlineLevel="1" x14ac:dyDescent="0.3">
      <c r="A65" s="38">
        <v>11</v>
      </c>
      <c r="B65" s="54" t="s">
        <v>39</v>
      </c>
      <c r="C65" s="23" t="s">
        <v>8</v>
      </c>
      <c r="D65" s="24">
        <v>1</v>
      </c>
      <c r="E65" s="25"/>
      <c r="F65" s="26">
        <v>0</v>
      </c>
      <c r="G65" s="27">
        <f t="shared" si="16"/>
        <v>0</v>
      </c>
    </row>
    <row r="66" spans="1:8" s="51" customFormat="1" ht="24.6" customHeight="1" outlineLevel="1" x14ac:dyDescent="0.3">
      <c r="A66" s="38">
        <v>12</v>
      </c>
      <c r="B66" s="54" t="s">
        <v>149</v>
      </c>
      <c r="C66" s="23" t="s">
        <v>8</v>
      </c>
      <c r="D66" s="24">
        <v>1</v>
      </c>
      <c r="E66" s="25"/>
      <c r="F66" s="26">
        <v>0</v>
      </c>
      <c r="G66" s="27">
        <f t="shared" si="16"/>
        <v>0</v>
      </c>
    </row>
    <row r="67" spans="1:8" s="51" customFormat="1" outlineLevel="1" x14ac:dyDescent="0.3">
      <c r="A67" s="38">
        <v>13</v>
      </c>
      <c r="B67" s="54" t="s">
        <v>16</v>
      </c>
      <c r="C67" s="23" t="s">
        <v>8</v>
      </c>
      <c r="D67" s="24">
        <v>1</v>
      </c>
      <c r="E67" s="25"/>
      <c r="F67" s="26">
        <v>0</v>
      </c>
      <c r="G67" s="27">
        <f t="shared" ref="G67" si="19">F67*D67</f>
        <v>0</v>
      </c>
    </row>
    <row r="68" spans="1:8" s="51" customFormat="1" ht="34.200000000000003" customHeight="1" outlineLevel="1" x14ac:dyDescent="0.3">
      <c r="A68" s="38">
        <v>14</v>
      </c>
      <c r="B68" s="54" t="s">
        <v>154</v>
      </c>
      <c r="C68" s="23" t="s">
        <v>8</v>
      </c>
      <c r="D68" s="24">
        <v>1</v>
      </c>
      <c r="E68" s="25"/>
      <c r="F68" s="26">
        <v>0</v>
      </c>
      <c r="G68" s="27">
        <f t="shared" si="16"/>
        <v>0</v>
      </c>
    </row>
    <row r="69" spans="1:8" s="22" customFormat="1" ht="95.4" customHeight="1" outlineLevel="1" x14ac:dyDescent="0.3">
      <c r="A69" s="38">
        <v>15</v>
      </c>
      <c r="B69" s="54" t="s">
        <v>159</v>
      </c>
      <c r="C69" s="23" t="s">
        <v>8</v>
      </c>
      <c r="D69" s="24">
        <v>1</v>
      </c>
      <c r="E69" s="25"/>
      <c r="F69" s="26">
        <v>0</v>
      </c>
      <c r="G69" s="27">
        <f t="shared" si="16"/>
        <v>0</v>
      </c>
    </row>
    <row r="70" spans="1:8" s="51" customFormat="1" outlineLevel="1" x14ac:dyDescent="0.3">
      <c r="A70" s="38">
        <v>16</v>
      </c>
      <c r="B70" s="54" t="s">
        <v>18</v>
      </c>
      <c r="C70" s="23" t="s">
        <v>8</v>
      </c>
      <c r="D70" s="65">
        <v>1</v>
      </c>
      <c r="E70" s="66"/>
      <c r="F70" s="26">
        <v>0</v>
      </c>
      <c r="G70" s="27">
        <f t="shared" si="16"/>
        <v>0</v>
      </c>
    </row>
    <row r="71" spans="1:8" ht="13.65" customHeight="1" x14ac:dyDescent="0.3">
      <c r="A71" s="28"/>
      <c r="B71" s="29" t="s">
        <v>64</v>
      </c>
      <c r="C71" s="30"/>
      <c r="D71" s="31"/>
      <c r="E71" s="32"/>
      <c r="F71" s="33"/>
      <c r="G71" s="34">
        <f>SUM(G73:G122)</f>
        <v>0</v>
      </c>
    </row>
    <row r="72" spans="1:8" ht="103.8" customHeight="1" outlineLevel="1" x14ac:dyDescent="0.3">
      <c r="A72" s="40" t="s">
        <v>7</v>
      </c>
      <c r="B72" s="55" t="s">
        <v>156</v>
      </c>
      <c r="C72" s="23"/>
      <c r="D72" s="24"/>
      <c r="E72" s="25"/>
      <c r="F72" s="36"/>
      <c r="G72" s="35"/>
    </row>
    <row r="73" spans="1:8" ht="20.399999999999999" outlineLevel="1" x14ac:dyDescent="0.3">
      <c r="A73" s="41">
        <v>1</v>
      </c>
      <c r="B73" s="56" t="s">
        <v>65</v>
      </c>
      <c r="C73" s="23" t="s">
        <v>0</v>
      </c>
      <c r="D73" s="24">
        <v>23</v>
      </c>
      <c r="E73" s="25"/>
      <c r="F73" s="26">
        <v>0</v>
      </c>
      <c r="G73" s="35">
        <f t="shared" ref="G73:G83" si="20">D73*F73</f>
        <v>0</v>
      </c>
    </row>
    <row r="74" spans="1:8" ht="20.399999999999999" outlineLevel="1" x14ac:dyDescent="0.3">
      <c r="A74" s="41">
        <v>2</v>
      </c>
      <c r="B74" s="56" t="s">
        <v>66</v>
      </c>
      <c r="C74" s="23" t="s">
        <v>0</v>
      </c>
      <c r="D74" s="24">
        <v>1752</v>
      </c>
      <c r="E74" s="25"/>
      <c r="F74" s="26">
        <v>0</v>
      </c>
      <c r="G74" s="35">
        <f t="shared" si="20"/>
        <v>0</v>
      </c>
    </row>
    <row r="75" spans="1:8" ht="26.4" customHeight="1" outlineLevel="1" x14ac:dyDescent="0.3">
      <c r="A75" s="41">
        <v>3</v>
      </c>
      <c r="B75" s="56" t="s">
        <v>67</v>
      </c>
      <c r="C75" s="23" t="s">
        <v>0</v>
      </c>
      <c r="D75" s="24">
        <v>50</v>
      </c>
      <c r="E75" s="25"/>
      <c r="F75" s="26">
        <v>0</v>
      </c>
      <c r="G75" s="35">
        <f t="shared" ref="G75" si="21">D75*F75</f>
        <v>0</v>
      </c>
    </row>
    <row r="76" spans="1:8" ht="20.399999999999999" outlineLevel="1" x14ac:dyDescent="0.3">
      <c r="A76" s="41">
        <v>4</v>
      </c>
      <c r="B76" s="56" t="s">
        <v>104</v>
      </c>
      <c r="C76" s="23" t="s">
        <v>8</v>
      </c>
      <c r="D76" s="24">
        <f>16+20</f>
        <v>36</v>
      </c>
      <c r="E76" s="25"/>
      <c r="F76" s="26">
        <v>0</v>
      </c>
      <c r="G76" s="35">
        <f>D77*F76</f>
        <v>0</v>
      </c>
      <c r="H76" s="42"/>
    </row>
    <row r="77" spans="1:8" ht="20.399999999999999" outlineLevel="1" x14ac:dyDescent="0.3">
      <c r="A77" s="41">
        <v>5</v>
      </c>
      <c r="B77" s="56" t="s">
        <v>70</v>
      </c>
      <c r="C77" s="23" t="s">
        <v>8</v>
      </c>
      <c r="D77" s="24">
        <v>9</v>
      </c>
      <c r="E77" s="25"/>
      <c r="F77" s="26">
        <v>0</v>
      </c>
      <c r="G77" s="35">
        <f>D78*F77</f>
        <v>0</v>
      </c>
    </row>
    <row r="78" spans="1:8" ht="20.399999999999999" outlineLevel="1" x14ac:dyDescent="0.3">
      <c r="A78" s="41">
        <v>6</v>
      </c>
      <c r="B78" s="56" t="s">
        <v>71</v>
      </c>
      <c r="C78" s="23" t="s">
        <v>8</v>
      </c>
      <c r="D78" s="24">
        <v>1</v>
      </c>
      <c r="E78" s="25"/>
      <c r="F78" s="26">
        <v>0</v>
      </c>
      <c r="G78" s="35">
        <f>D79*F78</f>
        <v>0</v>
      </c>
    </row>
    <row r="79" spans="1:8" ht="30.6" outlineLevel="1" x14ac:dyDescent="0.3">
      <c r="A79" s="41">
        <v>7</v>
      </c>
      <c r="B79" s="56" t="s">
        <v>68</v>
      </c>
      <c r="C79" s="23" t="s">
        <v>8</v>
      </c>
      <c r="D79" s="24">
        <v>1</v>
      </c>
      <c r="E79" s="25"/>
      <c r="F79" s="26">
        <v>0</v>
      </c>
      <c r="G79" s="35">
        <f>D80*F79</f>
        <v>0</v>
      </c>
    </row>
    <row r="80" spans="1:8" ht="30.6" outlineLevel="1" x14ac:dyDescent="0.3">
      <c r="A80" s="41">
        <v>8</v>
      </c>
      <c r="B80" s="56" t="s">
        <v>72</v>
      </c>
      <c r="C80" s="23" t="s">
        <v>8</v>
      </c>
      <c r="D80" s="24">
        <v>1</v>
      </c>
      <c r="E80" s="25"/>
      <c r="F80" s="26">
        <v>0</v>
      </c>
      <c r="G80" s="35">
        <f t="shared" si="20"/>
        <v>0</v>
      </c>
    </row>
    <row r="81" spans="1:8" ht="30.6" outlineLevel="1" x14ac:dyDescent="0.3">
      <c r="A81" s="41">
        <v>9</v>
      </c>
      <c r="B81" s="56" t="s">
        <v>73</v>
      </c>
      <c r="C81" s="23" t="s">
        <v>8</v>
      </c>
      <c r="D81" s="24">
        <v>9</v>
      </c>
      <c r="E81" s="25"/>
      <c r="F81" s="26">
        <v>0</v>
      </c>
      <c r="G81" s="35">
        <f t="shared" ref="G81" si="22">D81*F81</f>
        <v>0</v>
      </c>
    </row>
    <row r="82" spans="1:8" outlineLevel="1" x14ac:dyDescent="0.3">
      <c r="A82" s="41">
        <v>10</v>
      </c>
      <c r="B82" s="56" t="s">
        <v>74</v>
      </c>
      <c r="C82" s="23" t="s">
        <v>8</v>
      </c>
      <c r="D82" s="24">
        <f>23</f>
        <v>23</v>
      </c>
      <c r="E82" s="25"/>
      <c r="F82" s="26">
        <v>0</v>
      </c>
      <c r="G82" s="35">
        <f t="shared" si="20"/>
        <v>0</v>
      </c>
    </row>
    <row r="83" spans="1:8" ht="30.6" outlineLevel="1" x14ac:dyDescent="0.3">
      <c r="A83" s="41">
        <v>11</v>
      </c>
      <c r="B83" s="56" t="s">
        <v>134</v>
      </c>
      <c r="C83" s="23" t="s">
        <v>8</v>
      </c>
      <c r="D83" s="24">
        <f>23*3+36</f>
        <v>105</v>
      </c>
      <c r="E83" s="25"/>
      <c r="F83" s="26">
        <v>0</v>
      </c>
      <c r="G83" s="35">
        <f t="shared" si="20"/>
        <v>0</v>
      </c>
      <c r="H83" s="52"/>
    </row>
    <row r="84" spans="1:8" ht="20.399999999999999" outlineLevel="1" x14ac:dyDescent="0.3">
      <c r="A84" s="41">
        <v>12</v>
      </c>
      <c r="B84" s="56" t="s">
        <v>75</v>
      </c>
      <c r="C84" s="23" t="s">
        <v>8</v>
      </c>
      <c r="D84" s="24">
        <v>23</v>
      </c>
      <c r="E84" s="25"/>
      <c r="F84" s="26">
        <v>0</v>
      </c>
      <c r="G84" s="35">
        <f t="shared" ref="G84:G86" si="23">D84*F84</f>
        <v>0</v>
      </c>
      <c r="H84" s="52"/>
    </row>
    <row r="85" spans="1:8" outlineLevel="1" x14ac:dyDescent="0.2">
      <c r="A85" s="41">
        <v>13</v>
      </c>
      <c r="B85" s="57" t="s">
        <v>98</v>
      </c>
      <c r="C85" s="23" t="s">
        <v>8</v>
      </c>
      <c r="D85" s="24">
        <v>1</v>
      </c>
      <c r="E85" s="25"/>
      <c r="F85" s="26">
        <v>0</v>
      </c>
      <c r="G85" s="35">
        <f t="shared" si="23"/>
        <v>0</v>
      </c>
    </row>
    <row r="86" spans="1:8" outlineLevel="1" x14ac:dyDescent="0.2">
      <c r="A86" s="41">
        <v>14</v>
      </c>
      <c r="B86" s="57" t="s">
        <v>99</v>
      </c>
      <c r="C86" s="23" t="s">
        <v>8</v>
      </c>
      <c r="D86" s="24">
        <v>1</v>
      </c>
      <c r="E86" s="25"/>
      <c r="F86" s="26">
        <v>0</v>
      </c>
      <c r="G86" s="35">
        <f t="shared" si="23"/>
        <v>0</v>
      </c>
    </row>
    <row r="87" spans="1:8" outlineLevel="1" x14ac:dyDescent="0.2">
      <c r="A87" s="41">
        <v>15</v>
      </c>
      <c r="B87" s="58" t="s">
        <v>100</v>
      </c>
      <c r="C87" s="23" t="s">
        <v>8</v>
      </c>
      <c r="D87" s="24">
        <v>1</v>
      </c>
      <c r="E87" s="25"/>
      <c r="F87" s="26">
        <v>0</v>
      </c>
      <c r="G87" s="35">
        <f t="shared" ref="G87:G88" si="24">D87*F87</f>
        <v>0</v>
      </c>
      <c r="H87" s="52"/>
    </row>
    <row r="88" spans="1:8" outlineLevel="1" x14ac:dyDescent="0.2">
      <c r="A88" s="41">
        <v>16</v>
      </c>
      <c r="B88" s="58" t="s">
        <v>101</v>
      </c>
      <c r="C88" s="23" t="s">
        <v>8</v>
      </c>
      <c r="D88" s="24">
        <v>1</v>
      </c>
      <c r="E88" s="25"/>
      <c r="F88" s="26">
        <v>0</v>
      </c>
      <c r="G88" s="35">
        <f t="shared" si="24"/>
        <v>0</v>
      </c>
      <c r="H88" s="52"/>
    </row>
    <row r="89" spans="1:8" outlineLevel="1" x14ac:dyDescent="0.2">
      <c r="A89" s="41">
        <v>17</v>
      </c>
      <c r="B89" s="58" t="s">
        <v>103</v>
      </c>
      <c r="C89" s="23" t="s">
        <v>8</v>
      </c>
      <c r="D89" s="24">
        <v>1</v>
      </c>
      <c r="E89" s="25"/>
      <c r="F89" s="26">
        <v>0</v>
      </c>
      <c r="G89" s="35">
        <f t="shared" ref="G89" si="25">D89*F89</f>
        <v>0</v>
      </c>
      <c r="H89" s="52"/>
    </row>
    <row r="90" spans="1:8" outlineLevel="1" x14ac:dyDescent="0.2">
      <c r="A90" s="41">
        <v>18</v>
      </c>
      <c r="B90" s="58" t="s">
        <v>102</v>
      </c>
      <c r="C90" s="23" t="s">
        <v>8</v>
      </c>
      <c r="D90" s="24">
        <v>1</v>
      </c>
      <c r="E90" s="25"/>
      <c r="F90" s="26">
        <v>0</v>
      </c>
      <c r="G90" s="35">
        <f t="shared" ref="G90" si="26">D90*F90</f>
        <v>0</v>
      </c>
      <c r="H90" s="52"/>
    </row>
    <row r="91" spans="1:8" outlineLevel="1" x14ac:dyDescent="0.3">
      <c r="A91" s="41">
        <v>19</v>
      </c>
      <c r="B91" s="59" t="s">
        <v>76</v>
      </c>
      <c r="C91" s="23" t="s">
        <v>8</v>
      </c>
      <c r="D91" s="24">
        <v>23</v>
      </c>
      <c r="E91" s="25"/>
      <c r="F91" s="26">
        <v>0</v>
      </c>
      <c r="G91" s="35">
        <f>D91*F91</f>
        <v>0</v>
      </c>
    </row>
    <row r="92" spans="1:8" ht="20.399999999999999" outlineLevel="1" x14ac:dyDescent="0.2">
      <c r="A92" s="41"/>
      <c r="B92" s="57" t="s">
        <v>77</v>
      </c>
      <c r="C92" s="23"/>
      <c r="D92" s="24"/>
      <c r="E92" s="25"/>
      <c r="F92" s="26"/>
      <c r="G92" s="35"/>
    </row>
    <row r="93" spans="1:8" outlineLevel="1" x14ac:dyDescent="0.2">
      <c r="A93" s="41"/>
      <c r="B93" s="57" t="s">
        <v>78</v>
      </c>
      <c r="C93" s="23"/>
      <c r="D93" s="24"/>
      <c r="E93" s="25"/>
      <c r="F93" s="26"/>
      <c r="G93" s="35"/>
    </row>
    <row r="94" spans="1:8" outlineLevel="1" x14ac:dyDescent="0.2">
      <c r="A94" s="41"/>
      <c r="B94" s="57" t="s">
        <v>79</v>
      </c>
      <c r="C94" s="23"/>
      <c r="D94" s="24"/>
      <c r="E94" s="25"/>
      <c r="F94" s="26"/>
      <c r="G94" s="35"/>
    </row>
    <row r="95" spans="1:8" outlineLevel="1" x14ac:dyDescent="0.2">
      <c r="A95" s="41"/>
      <c r="B95" s="57" t="s">
        <v>80</v>
      </c>
      <c r="C95" s="23"/>
      <c r="D95" s="24"/>
      <c r="E95" s="25"/>
      <c r="F95" s="26"/>
      <c r="G95" s="35"/>
    </row>
    <row r="96" spans="1:8" outlineLevel="1" x14ac:dyDescent="0.2">
      <c r="A96" s="41"/>
      <c r="B96" s="57" t="s">
        <v>81</v>
      </c>
      <c r="C96" s="23"/>
      <c r="D96" s="24"/>
      <c r="E96" s="25"/>
      <c r="F96" s="26"/>
      <c r="G96" s="35"/>
    </row>
    <row r="97" spans="1:7" outlineLevel="1" x14ac:dyDescent="0.2">
      <c r="A97" s="41"/>
      <c r="B97" s="57" t="s">
        <v>82</v>
      </c>
      <c r="C97" s="23"/>
      <c r="D97" s="24"/>
      <c r="E97" s="25"/>
      <c r="F97" s="26"/>
      <c r="G97" s="35"/>
    </row>
    <row r="98" spans="1:7" outlineLevel="1" x14ac:dyDescent="0.2">
      <c r="A98" s="41"/>
      <c r="B98" s="57" t="s">
        <v>83</v>
      </c>
      <c r="C98" s="23"/>
      <c r="D98" s="24"/>
      <c r="E98" s="25"/>
      <c r="F98" s="26"/>
      <c r="G98" s="35"/>
    </row>
    <row r="99" spans="1:7" outlineLevel="1" x14ac:dyDescent="0.3">
      <c r="A99" s="41">
        <v>20</v>
      </c>
      <c r="B99" s="59" t="s">
        <v>84</v>
      </c>
      <c r="C99" s="23" t="s">
        <v>8</v>
      </c>
      <c r="D99" s="24">
        <v>23</v>
      </c>
      <c r="E99" s="25"/>
      <c r="F99" s="26">
        <v>0</v>
      </c>
      <c r="G99" s="35">
        <f>D99*F99</f>
        <v>0</v>
      </c>
    </row>
    <row r="100" spans="1:7" ht="20.399999999999999" outlineLevel="1" x14ac:dyDescent="0.2">
      <c r="A100" s="41"/>
      <c r="B100" s="57" t="s">
        <v>85</v>
      </c>
      <c r="C100" s="23"/>
      <c r="D100" s="24"/>
      <c r="E100" s="25"/>
      <c r="F100" s="26"/>
      <c r="G100" s="35"/>
    </row>
    <row r="101" spans="1:7" outlineLevel="1" x14ac:dyDescent="0.2">
      <c r="A101" s="41"/>
      <c r="B101" s="57" t="s">
        <v>86</v>
      </c>
      <c r="C101" s="23"/>
      <c r="D101" s="24"/>
      <c r="E101" s="25"/>
      <c r="F101" s="26"/>
      <c r="G101" s="35"/>
    </row>
    <row r="102" spans="1:7" outlineLevel="1" x14ac:dyDescent="0.2">
      <c r="A102" s="41"/>
      <c r="B102" s="57" t="s">
        <v>87</v>
      </c>
      <c r="C102" s="23"/>
      <c r="D102" s="24"/>
      <c r="E102" s="25"/>
      <c r="F102" s="26"/>
      <c r="G102" s="35"/>
    </row>
    <row r="103" spans="1:7" ht="20.399999999999999" outlineLevel="1" x14ac:dyDescent="0.2">
      <c r="A103" s="41"/>
      <c r="B103" s="57" t="s">
        <v>88</v>
      </c>
      <c r="C103" s="23"/>
      <c r="D103" s="24"/>
      <c r="E103" s="25"/>
      <c r="F103" s="26"/>
      <c r="G103" s="35"/>
    </row>
    <row r="104" spans="1:7" ht="20.399999999999999" outlineLevel="1" x14ac:dyDescent="0.2">
      <c r="A104" s="41"/>
      <c r="B104" s="57" t="s">
        <v>89</v>
      </c>
      <c r="C104" s="23"/>
      <c r="D104" s="24"/>
      <c r="E104" s="25"/>
      <c r="F104" s="26"/>
      <c r="G104" s="35"/>
    </row>
    <row r="105" spans="1:7" ht="20.399999999999999" outlineLevel="1" x14ac:dyDescent="0.2">
      <c r="A105" s="41"/>
      <c r="B105" s="57" t="s">
        <v>90</v>
      </c>
      <c r="C105" s="23"/>
      <c r="D105" s="24"/>
      <c r="E105" s="25"/>
      <c r="F105" s="26"/>
      <c r="G105" s="35"/>
    </row>
    <row r="106" spans="1:7" ht="20.399999999999999" outlineLevel="1" x14ac:dyDescent="0.2">
      <c r="A106" s="41"/>
      <c r="B106" s="57" t="s">
        <v>91</v>
      </c>
      <c r="C106" s="23"/>
      <c r="D106" s="24"/>
      <c r="E106" s="25"/>
      <c r="F106" s="26"/>
      <c r="G106" s="35"/>
    </row>
    <row r="107" spans="1:7" ht="20.399999999999999" outlineLevel="1" x14ac:dyDescent="0.2">
      <c r="A107" s="41"/>
      <c r="B107" s="57" t="s">
        <v>92</v>
      </c>
      <c r="C107" s="23"/>
      <c r="D107" s="24"/>
      <c r="E107" s="25"/>
      <c r="F107" s="26"/>
      <c r="G107" s="35"/>
    </row>
    <row r="108" spans="1:7" outlineLevel="1" x14ac:dyDescent="0.2">
      <c r="A108" s="41"/>
      <c r="B108" s="57" t="s">
        <v>83</v>
      </c>
      <c r="C108" s="23"/>
      <c r="D108" s="24"/>
      <c r="E108" s="25"/>
      <c r="F108" s="26"/>
      <c r="G108" s="35"/>
    </row>
    <row r="109" spans="1:7" outlineLevel="1" x14ac:dyDescent="0.3">
      <c r="A109" s="41"/>
      <c r="B109" s="59" t="s">
        <v>97</v>
      </c>
      <c r="C109" s="23"/>
      <c r="D109" s="24"/>
      <c r="E109" s="25"/>
      <c r="F109" s="26"/>
      <c r="G109" s="35"/>
    </row>
    <row r="110" spans="1:7" ht="30.6" outlineLevel="1" x14ac:dyDescent="0.3">
      <c r="A110" s="41">
        <v>21</v>
      </c>
      <c r="B110" s="56" t="s">
        <v>94</v>
      </c>
      <c r="C110" s="23" t="s">
        <v>8</v>
      </c>
      <c r="D110" s="24">
        <v>8</v>
      </c>
      <c r="E110" s="25"/>
      <c r="F110" s="26">
        <v>0</v>
      </c>
      <c r="G110" s="35">
        <f t="shared" ref="G110:G116" si="27">D110*F110</f>
        <v>0</v>
      </c>
    </row>
    <row r="111" spans="1:7" ht="30.6" outlineLevel="1" x14ac:dyDescent="0.3">
      <c r="A111" s="41">
        <v>22</v>
      </c>
      <c r="B111" s="56" t="s">
        <v>93</v>
      </c>
      <c r="C111" s="23" t="s">
        <v>8</v>
      </c>
      <c r="D111" s="24">
        <v>1</v>
      </c>
      <c r="E111" s="25"/>
      <c r="F111" s="26">
        <v>0</v>
      </c>
      <c r="G111" s="35">
        <f t="shared" si="27"/>
        <v>0</v>
      </c>
    </row>
    <row r="112" spans="1:7" ht="30.6" outlineLevel="1" x14ac:dyDescent="0.3">
      <c r="A112" s="41">
        <v>23</v>
      </c>
      <c r="B112" s="56" t="s">
        <v>140</v>
      </c>
      <c r="C112" s="23" t="s">
        <v>12</v>
      </c>
      <c r="D112" s="24">
        <v>820</v>
      </c>
      <c r="E112" s="25"/>
      <c r="F112" s="26">
        <v>0</v>
      </c>
      <c r="G112" s="35">
        <f t="shared" si="27"/>
        <v>0</v>
      </c>
    </row>
    <row r="113" spans="1:12" ht="20.399999999999999" outlineLevel="1" x14ac:dyDescent="0.3">
      <c r="A113" s="41">
        <v>24</v>
      </c>
      <c r="B113" s="56" t="s">
        <v>139</v>
      </c>
      <c r="C113" s="23" t="s">
        <v>12</v>
      </c>
      <c r="D113" s="24">
        <v>100</v>
      </c>
      <c r="E113" s="25"/>
      <c r="F113" s="26">
        <v>0</v>
      </c>
      <c r="G113" s="35">
        <f t="shared" si="27"/>
        <v>0</v>
      </c>
    </row>
    <row r="114" spans="1:12" ht="30.6" outlineLevel="1" x14ac:dyDescent="0.3">
      <c r="A114" s="41">
        <v>25</v>
      </c>
      <c r="B114" s="56" t="s">
        <v>95</v>
      </c>
      <c r="C114" s="23" t="s">
        <v>12</v>
      </c>
      <c r="D114" s="24">
        <v>1250</v>
      </c>
      <c r="E114" s="25"/>
      <c r="F114" s="26">
        <v>0</v>
      </c>
      <c r="G114" s="35">
        <f t="shared" si="27"/>
        <v>0</v>
      </c>
    </row>
    <row r="115" spans="1:12" ht="20.399999999999999" outlineLevel="1" x14ac:dyDescent="0.3">
      <c r="A115" s="41">
        <v>26</v>
      </c>
      <c r="B115" s="56" t="s">
        <v>96</v>
      </c>
      <c r="C115" s="23" t="s">
        <v>8</v>
      </c>
      <c r="D115" s="24">
        <v>1</v>
      </c>
      <c r="E115" s="25"/>
      <c r="F115" s="26">
        <v>0</v>
      </c>
      <c r="G115" s="35">
        <f t="shared" si="27"/>
        <v>0</v>
      </c>
    </row>
    <row r="116" spans="1:12" outlineLevel="1" x14ac:dyDescent="0.3">
      <c r="A116" s="41">
        <v>27</v>
      </c>
      <c r="B116" s="56" t="s">
        <v>144</v>
      </c>
      <c r="C116" s="23" t="s">
        <v>12</v>
      </c>
      <c r="D116" s="24">
        <v>350</v>
      </c>
      <c r="E116" s="25"/>
      <c r="F116" s="26">
        <v>0</v>
      </c>
      <c r="G116" s="35">
        <f t="shared" si="27"/>
        <v>0</v>
      </c>
    </row>
    <row r="117" spans="1:12" s="22" customFormat="1" outlineLevel="1" x14ac:dyDescent="0.3">
      <c r="A117" s="41">
        <v>28</v>
      </c>
      <c r="B117" s="54" t="s">
        <v>17</v>
      </c>
      <c r="C117" s="23" t="s">
        <v>8</v>
      </c>
      <c r="D117" s="24">
        <v>250</v>
      </c>
      <c r="E117" s="25"/>
      <c r="F117" s="26">
        <v>0</v>
      </c>
      <c r="G117" s="27">
        <f t="shared" ref="G117:G120" si="28">F117*D117</f>
        <v>0</v>
      </c>
    </row>
    <row r="118" spans="1:12" s="22" customFormat="1" ht="12.75" customHeight="1" outlineLevel="1" x14ac:dyDescent="0.3">
      <c r="A118" s="41">
        <v>29</v>
      </c>
      <c r="B118" s="54" t="s">
        <v>21</v>
      </c>
      <c r="C118" s="23" t="s">
        <v>8</v>
      </c>
      <c r="D118" s="24">
        <v>25</v>
      </c>
      <c r="E118" s="25"/>
      <c r="F118" s="26">
        <v>0</v>
      </c>
      <c r="G118" s="27">
        <f t="shared" si="28"/>
        <v>0</v>
      </c>
    </row>
    <row r="119" spans="1:12" s="51" customFormat="1" outlineLevel="1" x14ac:dyDescent="0.3">
      <c r="A119" s="41">
        <v>30</v>
      </c>
      <c r="B119" s="54" t="s">
        <v>150</v>
      </c>
      <c r="C119" s="23" t="s">
        <v>8</v>
      </c>
      <c r="D119" s="24">
        <v>1</v>
      </c>
      <c r="E119" s="25"/>
      <c r="F119" s="26">
        <v>0</v>
      </c>
      <c r="G119" s="27">
        <f t="shared" si="28"/>
        <v>0</v>
      </c>
    </row>
    <row r="120" spans="1:12" s="51" customFormat="1" ht="20.399999999999999" outlineLevel="1" x14ac:dyDescent="0.3">
      <c r="A120" s="41">
        <v>31</v>
      </c>
      <c r="B120" s="54" t="s">
        <v>151</v>
      </c>
      <c r="C120" s="23" t="s">
        <v>8</v>
      </c>
      <c r="D120" s="24">
        <v>1</v>
      </c>
      <c r="E120" s="25"/>
      <c r="F120" s="26">
        <v>0</v>
      </c>
      <c r="G120" s="27">
        <f t="shared" si="28"/>
        <v>0</v>
      </c>
    </row>
    <row r="121" spans="1:12" s="22" customFormat="1" ht="36.6" customHeight="1" outlineLevel="1" x14ac:dyDescent="0.3">
      <c r="A121" s="41">
        <v>32</v>
      </c>
      <c r="B121" s="54" t="s">
        <v>158</v>
      </c>
      <c r="C121" s="23" t="s">
        <v>8</v>
      </c>
      <c r="D121" s="24">
        <v>1</v>
      </c>
      <c r="E121" s="25"/>
      <c r="F121" s="26">
        <v>0</v>
      </c>
      <c r="G121" s="27">
        <f t="shared" ref="G121" si="29">F121*D121</f>
        <v>0</v>
      </c>
    </row>
    <row r="122" spans="1:12" outlineLevel="1" x14ac:dyDescent="0.3">
      <c r="A122" s="41">
        <v>33</v>
      </c>
      <c r="B122" s="54" t="s">
        <v>18</v>
      </c>
      <c r="C122" s="23" t="s">
        <v>8</v>
      </c>
      <c r="D122" s="65">
        <v>1</v>
      </c>
      <c r="E122" s="66"/>
      <c r="F122" s="26">
        <v>0</v>
      </c>
      <c r="G122" s="35">
        <f t="shared" ref="G122" si="30">D122*F122</f>
        <v>0</v>
      </c>
    </row>
    <row r="123" spans="1:12" ht="30" customHeight="1" x14ac:dyDescent="0.3">
      <c r="A123" s="28"/>
      <c r="B123" s="29" t="s">
        <v>107</v>
      </c>
      <c r="C123" s="30"/>
      <c r="D123" s="31"/>
      <c r="E123" s="32"/>
      <c r="F123" s="33"/>
      <c r="G123" s="34">
        <f>SUM(G125:G139)</f>
        <v>0</v>
      </c>
    </row>
    <row r="124" spans="1:12" ht="27" customHeight="1" outlineLevel="1" x14ac:dyDescent="0.3">
      <c r="A124" s="40" t="s">
        <v>7</v>
      </c>
      <c r="B124" s="55" t="s">
        <v>22</v>
      </c>
      <c r="C124" s="23"/>
      <c r="D124" s="24"/>
      <c r="E124" s="25"/>
      <c r="F124" s="36"/>
      <c r="G124" s="35"/>
    </row>
    <row r="125" spans="1:12" s="22" customFormat="1" ht="34.950000000000003" customHeight="1" outlineLevel="1" x14ac:dyDescent="0.3">
      <c r="A125" s="38">
        <v>1</v>
      </c>
      <c r="B125" s="60" t="s">
        <v>142</v>
      </c>
      <c r="C125" s="23" t="s">
        <v>8</v>
      </c>
      <c r="D125" s="24">
        <v>4</v>
      </c>
      <c r="E125" s="25"/>
      <c r="F125" s="26">
        <v>0</v>
      </c>
      <c r="G125" s="27">
        <v>0</v>
      </c>
    </row>
    <row r="126" spans="1:12" ht="20.399999999999999" outlineLevel="1" x14ac:dyDescent="0.3">
      <c r="A126" s="38">
        <v>2</v>
      </c>
      <c r="B126" s="61" t="s">
        <v>105</v>
      </c>
      <c r="C126" s="23" t="s">
        <v>8</v>
      </c>
      <c r="D126" s="24">
        <v>4</v>
      </c>
      <c r="E126" s="25"/>
      <c r="F126" s="26">
        <v>0</v>
      </c>
      <c r="G126" s="27">
        <v>0</v>
      </c>
    </row>
    <row r="127" spans="1:12" outlineLevel="1" x14ac:dyDescent="0.3">
      <c r="A127" s="38">
        <v>3</v>
      </c>
      <c r="B127" s="62" t="s">
        <v>141</v>
      </c>
      <c r="C127" s="23" t="s">
        <v>8</v>
      </c>
      <c r="D127" s="24">
        <v>4</v>
      </c>
      <c r="E127" s="25"/>
      <c r="F127" s="26">
        <v>0</v>
      </c>
      <c r="G127" s="27">
        <v>0</v>
      </c>
    </row>
    <row r="128" spans="1:12" s="22" customFormat="1" ht="15" customHeight="1" outlineLevel="1" x14ac:dyDescent="0.3">
      <c r="A128" s="38">
        <v>4</v>
      </c>
      <c r="B128" s="62" t="s">
        <v>143</v>
      </c>
      <c r="C128" s="23" t="s">
        <v>8</v>
      </c>
      <c r="D128" s="24">
        <v>4</v>
      </c>
      <c r="E128" s="25"/>
      <c r="F128" s="26">
        <v>0</v>
      </c>
      <c r="G128" s="27">
        <v>0</v>
      </c>
      <c r="L128" s="69"/>
    </row>
    <row r="129" spans="1:8" outlineLevel="1" x14ac:dyDescent="0.2">
      <c r="A129" s="38">
        <v>5</v>
      </c>
      <c r="B129" s="58" t="s">
        <v>106</v>
      </c>
      <c r="C129" s="23" t="s">
        <v>12</v>
      </c>
      <c r="D129" s="24">
        <v>350</v>
      </c>
      <c r="E129" s="25"/>
      <c r="F129" s="26">
        <v>0</v>
      </c>
      <c r="G129" s="35">
        <f t="shared" ref="G129:G133" si="31">D129*F129</f>
        <v>0</v>
      </c>
    </row>
    <row r="130" spans="1:8" ht="10.199999999999999" customHeight="1" outlineLevel="1" x14ac:dyDescent="0.2">
      <c r="A130" s="38">
        <v>6</v>
      </c>
      <c r="B130" s="58" t="s">
        <v>25</v>
      </c>
      <c r="C130" s="23" t="s">
        <v>12</v>
      </c>
      <c r="D130" s="24">
        <v>24</v>
      </c>
      <c r="E130" s="25"/>
      <c r="F130" s="26">
        <v>0</v>
      </c>
      <c r="G130" s="35">
        <f>D130*F130</f>
        <v>0</v>
      </c>
    </row>
    <row r="131" spans="1:8" outlineLevel="1" x14ac:dyDescent="0.2">
      <c r="A131" s="38">
        <v>7</v>
      </c>
      <c r="B131" s="58" t="s">
        <v>103</v>
      </c>
      <c r="C131" s="23" t="s">
        <v>12</v>
      </c>
      <c r="D131" s="24">
        <v>500</v>
      </c>
      <c r="E131" s="25"/>
      <c r="F131" s="26">
        <v>0</v>
      </c>
      <c r="G131" s="35">
        <f t="shared" ref="G131" si="32">D131*F131</f>
        <v>0</v>
      </c>
      <c r="H131" s="52"/>
    </row>
    <row r="132" spans="1:8" ht="20.399999999999999" outlineLevel="1" x14ac:dyDescent="0.2">
      <c r="A132" s="38">
        <v>8</v>
      </c>
      <c r="B132" s="57" t="s">
        <v>136</v>
      </c>
      <c r="C132" s="23" t="s">
        <v>8</v>
      </c>
      <c r="D132" s="24">
        <v>1</v>
      </c>
      <c r="E132" s="25"/>
      <c r="F132" s="26">
        <v>0</v>
      </c>
      <c r="G132" s="35">
        <f t="shared" si="31"/>
        <v>0</v>
      </c>
    </row>
    <row r="133" spans="1:8" s="22" customFormat="1" ht="34.950000000000003" customHeight="1" outlineLevel="1" x14ac:dyDescent="0.3">
      <c r="A133" s="38">
        <v>9</v>
      </c>
      <c r="B133" s="60" t="s">
        <v>137</v>
      </c>
      <c r="C133" s="23" t="s">
        <v>12</v>
      </c>
      <c r="D133" s="23">
        <v>5</v>
      </c>
      <c r="E133" s="64"/>
      <c r="F133" s="26">
        <v>0</v>
      </c>
      <c r="G133" s="35">
        <f t="shared" si="31"/>
        <v>0</v>
      </c>
    </row>
    <row r="134" spans="1:8" s="22" customFormat="1" outlineLevel="1" x14ac:dyDescent="0.3">
      <c r="A134" s="38">
        <v>10</v>
      </c>
      <c r="B134" s="54" t="s">
        <v>17</v>
      </c>
      <c r="C134" s="23" t="s">
        <v>8</v>
      </c>
      <c r="D134" s="24">
        <v>150</v>
      </c>
      <c r="E134" s="25"/>
      <c r="F134" s="26">
        <v>0</v>
      </c>
      <c r="G134" s="27">
        <f t="shared" ref="G134:G135" si="33">F134*D134</f>
        <v>0</v>
      </c>
    </row>
    <row r="135" spans="1:8" s="22" customFormat="1" ht="12.75" customHeight="1" outlineLevel="1" x14ac:dyDescent="0.3">
      <c r="A135" s="38">
        <v>11</v>
      </c>
      <c r="B135" s="54" t="s">
        <v>21</v>
      </c>
      <c r="C135" s="23" t="s">
        <v>8</v>
      </c>
      <c r="D135" s="24">
        <v>15</v>
      </c>
      <c r="E135" s="25"/>
      <c r="F135" s="26">
        <v>0</v>
      </c>
      <c r="G135" s="27">
        <f t="shared" si="33"/>
        <v>0</v>
      </c>
    </row>
    <row r="136" spans="1:8" ht="13.65" customHeight="1" outlineLevel="1" x14ac:dyDescent="0.3">
      <c r="A136" s="38">
        <v>12</v>
      </c>
      <c r="B136" s="56" t="s">
        <v>26</v>
      </c>
      <c r="C136" s="67" t="s">
        <v>10</v>
      </c>
      <c r="D136" s="68">
        <v>350</v>
      </c>
      <c r="E136" s="64"/>
      <c r="F136" s="26">
        <v>0</v>
      </c>
      <c r="G136" s="35">
        <f>D136*F136</f>
        <v>0</v>
      </c>
    </row>
    <row r="137" spans="1:8" s="22" customFormat="1" ht="21" customHeight="1" outlineLevel="1" x14ac:dyDescent="0.3">
      <c r="A137" s="38">
        <v>13</v>
      </c>
      <c r="B137" s="54" t="s">
        <v>108</v>
      </c>
      <c r="C137" s="23" t="s">
        <v>8</v>
      </c>
      <c r="D137" s="24">
        <v>1</v>
      </c>
      <c r="E137" s="25"/>
      <c r="F137" s="26">
        <v>0</v>
      </c>
      <c r="G137" s="27">
        <f t="shared" ref="G137" si="34">F137*D137</f>
        <v>0</v>
      </c>
    </row>
    <row r="138" spans="1:8" s="22" customFormat="1" ht="12.75" customHeight="1" outlineLevel="1" x14ac:dyDescent="0.3">
      <c r="A138" s="38">
        <v>14</v>
      </c>
      <c r="B138" s="54" t="s">
        <v>23</v>
      </c>
      <c r="C138" s="23" t="s">
        <v>8</v>
      </c>
      <c r="D138" s="24">
        <v>1</v>
      </c>
      <c r="E138" s="25"/>
      <c r="F138" s="26">
        <v>0</v>
      </c>
      <c r="G138" s="27">
        <f t="shared" ref="G138" si="35">F138*D138</f>
        <v>0</v>
      </c>
    </row>
    <row r="139" spans="1:8" outlineLevel="1" x14ac:dyDescent="0.3">
      <c r="A139" s="38">
        <v>15</v>
      </c>
      <c r="B139" s="54" t="s">
        <v>18</v>
      </c>
      <c r="C139" s="23" t="s">
        <v>8</v>
      </c>
      <c r="D139" s="65">
        <v>1</v>
      </c>
      <c r="E139" s="66"/>
      <c r="F139" s="26">
        <v>0</v>
      </c>
      <c r="G139" s="35">
        <f t="shared" ref="G139" si="36">D139*F139</f>
        <v>0</v>
      </c>
    </row>
    <row r="140" spans="1:8" ht="14.25" customHeight="1" x14ac:dyDescent="0.3">
      <c r="A140" s="28"/>
      <c r="B140" s="29" t="s">
        <v>131</v>
      </c>
      <c r="C140" s="30"/>
      <c r="D140" s="31"/>
      <c r="E140" s="32"/>
      <c r="F140" s="33"/>
      <c r="G140" s="34">
        <f>SUM(G142:G170)</f>
        <v>0</v>
      </c>
    </row>
    <row r="141" spans="1:8" outlineLevel="1" x14ac:dyDescent="0.3">
      <c r="A141" s="40" t="s">
        <v>7</v>
      </c>
      <c r="B141" s="55" t="s">
        <v>132</v>
      </c>
      <c r="C141" s="23"/>
      <c r="D141" s="24"/>
      <c r="E141" s="25"/>
      <c r="F141" s="36"/>
      <c r="G141" s="35"/>
    </row>
    <row r="142" spans="1:8" ht="20.399999999999999" outlineLevel="1" x14ac:dyDescent="0.2">
      <c r="A142" s="41">
        <v>1</v>
      </c>
      <c r="B142" s="57" t="s">
        <v>109</v>
      </c>
      <c r="C142" s="23" t="s">
        <v>0</v>
      </c>
      <c r="D142" s="63">
        <v>20</v>
      </c>
      <c r="E142" s="25"/>
      <c r="F142" s="26">
        <v>0</v>
      </c>
      <c r="G142" s="35">
        <f>D142*F142</f>
        <v>0</v>
      </c>
    </row>
    <row r="143" spans="1:8" ht="20.399999999999999" outlineLevel="1" x14ac:dyDescent="0.2">
      <c r="A143" s="41">
        <v>2</v>
      </c>
      <c r="B143" s="57" t="s">
        <v>110</v>
      </c>
      <c r="C143" s="23" t="s">
        <v>0</v>
      </c>
      <c r="D143" s="63">
        <v>20</v>
      </c>
      <c r="E143" s="64"/>
      <c r="F143" s="26">
        <v>0</v>
      </c>
      <c r="G143" s="35">
        <f>D143*F143</f>
        <v>0</v>
      </c>
    </row>
    <row r="144" spans="1:8" outlineLevel="1" x14ac:dyDescent="0.2">
      <c r="A144" s="41">
        <v>3</v>
      </c>
      <c r="B144" s="57" t="s">
        <v>111</v>
      </c>
      <c r="C144" s="23" t="s">
        <v>0</v>
      </c>
      <c r="D144" s="63">
        <v>3</v>
      </c>
      <c r="E144" s="64"/>
      <c r="F144" s="26">
        <v>0</v>
      </c>
      <c r="G144" s="35">
        <f>D144*F144</f>
        <v>0</v>
      </c>
    </row>
    <row r="145" spans="1:7" outlineLevel="1" x14ac:dyDescent="0.2">
      <c r="A145" s="41">
        <v>4</v>
      </c>
      <c r="B145" s="57" t="s">
        <v>112</v>
      </c>
      <c r="C145" s="23" t="s">
        <v>12</v>
      </c>
      <c r="D145" s="63">
        <v>3500</v>
      </c>
      <c r="E145" s="64"/>
      <c r="F145" s="26">
        <v>0</v>
      </c>
      <c r="G145" s="35">
        <f>D145*F145</f>
        <v>0</v>
      </c>
    </row>
    <row r="146" spans="1:7" outlineLevel="1" x14ac:dyDescent="0.2">
      <c r="A146" s="41">
        <v>5</v>
      </c>
      <c r="B146" s="57" t="s">
        <v>113</v>
      </c>
      <c r="C146" s="23" t="s">
        <v>0</v>
      </c>
      <c r="D146" s="63">
        <v>2</v>
      </c>
      <c r="E146" s="64"/>
      <c r="F146" s="26">
        <v>0</v>
      </c>
      <c r="G146" s="35">
        <f t="shared" ref="G146:G168" si="37">D146*F146</f>
        <v>0</v>
      </c>
    </row>
    <row r="147" spans="1:7" outlineLevel="1" x14ac:dyDescent="0.2">
      <c r="A147" s="41">
        <v>6</v>
      </c>
      <c r="B147" s="57" t="s">
        <v>114</v>
      </c>
      <c r="C147" s="23" t="s">
        <v>0</v>
      </c>
      <c r="D147" s="63">
        <v>2</v>
      </c>
      <c r="E147" s="64"/>
      <c r="F147" s="26">
        <v>0</v>
      </c>
      <c r="G147" s="35">
        <f>D147*F147</f>
        <v>0</v>
      </c>
    </row>
    <row r="148" spans="1:7" outlineLevel="1" x14ac:dyDescent="0.2">
      <c r="A148" s="41">
        <v>7</v>
      </c>
      <c r="B148" s="57" t="s">
        <v>115</v>
      </c>
      <c r="C148" s="23" t="s">
        <v>0</v>
      </c>
      <c r="D148" s="63">
        <v>20</v>
      </c>
      <c r="E148" s="64"/>
      <c r="F148" s="26">
        <v>0</v>
      </c>
      <c r="G148" s="35">
        <f t="shared" si="37"/>
        <v>0</v>
      </c>
    </row>
    <row r="149" spans="1:7" outlineLevel="1" x14ac:dyDescent="0.2">
      <c r="A149" s="41">
        <v>8</v>
      </c>
      <c r="B149" s="57" t="s">
        <v>116</v>
      </c>
      <c r="C149" s="23" t="s">
        <v>0</v>
      </c>
      <c r="D149" s="63">
        <v>20</v>
      </c>
      <c r="E149" s="64"/>
      <c r="F149" s="26">
        <v>0</v>
      </c>
      <c r="G149" s="35">
        <f t="shared" si="37"/>
        <v>0</v>
      </c>
    </row>
    <row r="150" spans="1:7" outlineLevel="1" x14ac:dyDescent="0.2">
      <c r="A150" s="41">
        <v>9</v>
      </c>
      <c r="B150" s="57" t="s">
        <v>117</v>
      </c>
      <c r="C150" s="23" t="s">
        <v>0</v>
      </c>
      <c r="D150" s="63">
        <v>2</v>
      </c>
      <c r="E150" s="64"/>
      <c r="F150" s="26">
        <v>0</v>
      </c>
      <c r="G150" s="35">
        <f>D150*F150</f>
        <v>0</v>
      </c>
    </row>
    <row r="151" spans="1:7" outlineLevel="1" x14ac:dyDescent="0.2">
      <c r="A151" s="41">
        <v>10</v>
      </c>
      <c r="B151" s="57" t="s">
        <v>118</v>
      </c>
      <c r="C151" s="23" t="s">
        <v>0</v>
      </c>
      <c r="D151" s="63">
        <v>2</v>
      </c>
      <c r="E151" s="64"/>
      <c r="F151" s="26">
        <v>0</v>
      </c>
      <c r="G151" s="35">
        <f t="shared" si="37"/>
        <v>0</v>
      </c>
    </row>
    <row r="152" spans="1:7" outlineLevel="1" x14ac:dyDescent="0.2">
      <c r="A152" s="41">
        <v>11</v>
      </c>
      <c r="B152" s="57" t="s">
        <v>119</v>
      </c>
      <c r="C152" s="23" t="s">
        <v>0</v>
      </c>
      <c r="D152" s="63">
        <v>2</v>
      </c>
      <c r="E152" s="64"/>
      <c r="F152" s="26">
        <v>0</v>
      </c>
      <c r="G152" s="35">
        <f>D152*F152</f>
        <v>0</v>
      </c>
    </row>
    <row r="153" spans="1:7" outlineLevel="1" x14ac:dyDescent="0.2">
      <c r="A153" s="41">
        <v>12</v>
      </c>
      <c r="B153" s="57" t="s">
        <v>120</v>
      </c>
      <c r="C153" s="23" t="s">
        <v>11</v>
      </c>
      <c r="D153" s="63">
        <v>1</v>
      </c>
      <c r="E153" s="64"/>
      <c r="F153" s="26">
        <v>0</v>
      </c>
      <c r="G153" s="35">
        <f t="shared" si="37"/>
        <v>0</v>
      </c>
    </row>
    <row r="154" spans="1:7" outlineLevel="1" x14ac:dyDescent="0.2">
      <c r="A154" s="41">
        <v>13</v>
      </c>
      <c r="B154" s="57" t="s">
        <v>121</v>
      </c>
      <c r="C154" s="23" t="s">
        <v>0</v>
      </c>
      <c r="D154" s="63">
        <v>1</v>
      </c>
      <c r="E154" s="64"/>
      <c r="F154" s="26">
        <v>0</v>
      </c>
      <c r="G154" s="35">
        <f t="shared" si="37"/>
        <v>0</v>
      </c>
    </row>
    <row r="155" spans="1:7" outlineLevel="1" x14ac:dyDescent="0.2">
      <c r="A155" s="41">
        <v>14</v>
      </c>
      <c r="B155" s="57" t="s">
        <v>122</v>
      </c>
      <c r="C155" s="23" t="s">
        <v>11</v>
      </c>
      <c r="D155" s="63">
        <v>1</v>
      </c>
      <c r="E155" s="64"/>
      <c r="F155" s="26">
        <v>0</v>
      </c>
      <c r="G155" s="35">
        <f>D155*F155</f>
        <v>0</v>
      </c>
    </row>
    <row r="156" spans="1:7" outlineLevel="1" x14ac:dyDescent="0.2">
      <c r="A156" s="41">
        <v>15</v>
      </c>
      <c r="B156" s="57" t="s">
        <v>123</v>
      </c>
      <c r="C156" s="23" t="s">
        <v>12</v>
      </c>
      <c r="D156" s="63">
        <v>1</v>
      </c>
      <c r="E156" s="64"/>
      <c r="F156" s="26">
        <v>0</v>
      </c>
      <c r="G156" s="35">
        <f>D156*F156</f>
        <v>0</v>
      </c>
    </row>
    <row r="157" spans="1:7" outlineLevel="1" x14ac:dyDescent="0.2">
      <c r="A157" s="41">
        <v>16</v>
      </c>
      <c r="B157" s="56" t="s">
        <v>13</v>
      </c>
      <c r="C157" s="23" t="s">
        <v>0</v>
      </c>
      <c r="D157" s="63">
        <v>1</v>
      </c>
      <c r="E157" s="64"/>
      <c r="F157" s="26">
        <v>0</v>
      </c>
      <c r="G157" s="35">
        <f t="shared" si="37"/>
        <v>0</v>
      </c>
    </row>
    <row r="158" spans="1:7" outlineLevel="1" x14ac:dyDescent="0.2">
      <c r="A158" s="41">
        <v>17</v>
      </c>
      <c r="B158" s="56" t="s">
        <v>14</v>
      </c>
      <c r="C158" s="23" t="s">
        <v>0</v>
      </c>
      <c r="D158" s="63">
        <v>1</v>
      </c>
      <c r="E158" s="64"/>
      <c r="F158" s="26">
        <v>0</v>
      </c>
      <c r="G158" s="35">
        <f t="shared" si="37"/>
        <v>0</v>
      </c>
    </row>
    <row r="159" spans="1:7" outlineLevel="1" x14ac:dyDescent="0.2">
      <c r="A159" s="41">
        <v>18</v>
      </c>
      <c r="B159" s="56" t="s">
        <v>124</v>
      </c>
      <c r="C159" s="23" t="s">
        <v>0</v>
      </c>
      <c r="D159" s="63">
        <v>25</v>
      </c>
      <c r="E159" s="64"/>
      <c r="F159" s="26">
        <v>0</v>
      </c>
      <c r="G159" s="35">
        <f t="shared" si="37"/>
        <v>0</v>
      </c>
    </row>
    <row r="160" spans="1:7" outlineLevel="1" x14ac:dyDescent="0.2">
      <c r="A160" s="41">
        <v>19</v>
      </c>
      <c r="B160" s="57" t="s">
        <v>24</v>
      </c>
      <c r="C160" s="23" t="s">
        <v>0</v>
      </c>
      <c r="D160" s="63">
        <v>1</v>
      </c>
      <c r="E160" s="64"/>
      <c r="F160" s="26">
        <v>0</v>
      </c>
      <c r="G160" s="35">
        <f t="shared" si="37"/>
        <v>0</v>
      </c>
    </row>
    <row r="161" spans="1:7" ht="20.399999999999999" outlineLevel="1" x14ac:dyDescent="0.2">
      <c r="A161" s="41">
        <v>20</v>
      </c>
      <c r="B161" s="57" t="s">
        <v>125</v>
      </c>
      <c r="C161" s="23" t="s">
        <v>11</v>
      </c>
      <c r="D161" s="63">
        <v>1</v>
      </c>
      <c r="E161" s="64"/>
      <c r="F161" s="26">
        <v>0</v>
      </c>
      <c r="G161" s="35">
        <f t="shared" si="37"/>
        <v>0</v>
      </c>
    </row>
    <row r="162" spans="1:7" outlineLevel="1" x14ac:dyDescent="0.3">
      <c r="A162" s="41">
        <v>21</v>
      </c>
      <c r="B162" s="56" t="s">
        <v>126</v>
      </c>
      <c r="C162" s="23" t="s">
        <v>11</v>
      </c>
      <c r="D162" s="23">
        <v>750</v>
      </c>
      <c r="E162" s="64"/>
      <c r="F162" s="26">
        <v>0</v>
      </c>
      <c r="G162" s="35">
        <f t="shared" si="37"/>
        <v>0</v>
      </c>
    </row>
    <row r="163" spans="1:7" outlineLevel="1" x14ac:dyDescent="0.3">
      <c r="A163" s="41">
        <v>22</v>
      </c>
      <c r="B163" s="56" t="s">
        <v>127</v>
      </c>
      <c r="C163" s="23" t="s">
        <v>11</v>
      </c>
      <c r="D163" s="23">
        <v>1</v>
      </c>
      <c r="E163" s="64"/>
      <c r="F163" s="26">
        <v>0</v>
      </c>
      <c r="G163" s="35">
        <f t="shared" si="37"/>
        <v>0</v>
      </c>
    </row>
    <row r="164" spans="1:7" s="22" customFormat="1" ht="34.950000000000003" customHeight="1" outlineLevel="1" x14ac:dyDescent="0.3">
      <c r="A164" s="41">
        <v>23</v>
      </c>
      <c r="B164" s="60" t="s">
        <v>145</v>
      </c>
      <c r="C164" s="23" t="s">
        <v>8</v>
      </c>
      <c r="D164" s="24">
        <v>16</v>
      </c>
      <c r="E164" s="25"/>
      <c r="F164" s="26">
        <v>0</v>
      </c>
      <c r="G164" s="27">
        <v>0</v>
      </c>
    </row>
    <row r="165" spans="1:7" s="22" customFormat="1" ht="34.950000000000003" customHeight="1" outlineLevel="1" x14ac:dyDescent="0.3">
      <c r="A165" s="41">
        <v>24</v>
      </c>
      <c r="B165" s="60" t="s">
        <v>146</v>
      </c>
      <c r="C165" s="23" t="s">
        <v>11</v>
      </c>
      <c r="D165" s="23">
        <v>1</v>
      </c>
      <c r="E165" s="64"/>
      <c r="F165" s="26">
        <v>0</v>
      </c>
      <c r="G165" s="35">
        <f t="shared" ref="G165" si="38">D165*F165</f>
        <v>0</v>
      </c>
    </row>
    <row r="166" spans="1:7" outlineLevel="1" x14ac:dyDescent="0.3">
      <c r="A166" s="41">
        <v>25</v>
      </c>
      <c r="B166" s="56" t="s">
        <v>128</v>
      </c>
      <c r="C166" s="23" t="s">
        <v>11</v>
      </c>
      <c r="D166" s="23">
        <v>1</v>
      </c>
      <c r="E166" s="64"/>
      <c r="F166" s="26">
        <v>0</v>
      </c>
      <c r="G166" s="35">
        <f t="shared" si="37"/>
        <v>0</v>
      </c>
    </row>
    <row r="167" spans="1:7" outlineLevel="1" x14ac:dyDescent="0.3">
      <c r="A167" s="41">
        <v>26</v>
      </c>
      <c r="B167" s="56" t="s">
        <v>129</v>
      </c>
      <c r="C167" s="23" t="s">
        <v>11</v>
      </c>
      <c r="D167" s="23">
        <v>1</v>
      </c>
      <c r="E167" s="25"/>
      <c r="F167" s="26">
        <v>0</v>
      </c>
      <c r="G167" s="35">
        <f t="shared" si="37"/>
        <v>0</v>
      </c>
    </row>
    <row r="168" spans="1:7" outlineLevel="1" x14ac:dyDescent="0.3">
      <c r="A168" s="41">
        <v>27</v>
      </c>
      <c r="B168" s="56" t="s">
        <v>130</v>
      </c>
      <c r="C168" s="23" t="s">
        <v>11</v>
      </c>
      <c r="D168" s="23">
        <v>1</v>
      </c>
      <c r="E168" s="25"/>
      <c r="F168" s="26">
        <v>0</v>
      </c>
      <c r="G168" s="35">
        <f t="shared" si="37"/>
        <v>0</v>
      </c>
    </row>
    <row r="169" spans="1:7" s="22" customFormat="1" ht="12.75" customHeight="1" outlineLevel="1" x14ac:dyDescent="0.3">
      <c r="A169" s="41">
        <v>28</v>
      </c>
      <c r="B169" s="54" t="s">
        <v>23</v>
      </c>
      <c r="C169" s="23" t="s">
        <v>8</v>
      </c>
      <c r="D169" s="24">
        <v>1</v>
      </c>
      <c r="E169" s="25"/>
      <c r="F169" s="26">
        <v>0</v>
      </c>
      <c r="G169" s="27">
        <f t="shared" ref="G169" si="39">F169*D169</f>
        <v>0</v>
      </c>
    </row>
    <row r="170" spans="1:7" outlineLevel="1" x14ac:dyDescent="0.3">
      <c r="A170" s="41">
        <v>29</v>
      </c>
      <c r="B170" s="56" t="s">
        <v>9</v>
      </c>
      <c r="C170" s="23" t="s">
        <v>8</v>
      </c>
      <c r="D170" s="65">
        <v>1</v>
      </c>
      <c r="E170" s="66"/>
      <c r="F170" s="26">
        <v>0</v>
      </c>
      <c r="G170" s="35">
        <f t="shared" ref="G170" si="40">D170*F170</f>
        <v>0</v>
      </c>
    </row>
    <row r="171" spans="1:7" ht="14.25" customHeight="1" x14ac:dyDescent="0.3">
      <c r="A171" s="28"/>
      <c r="B171" s="29" t="s">
        <v>162</v>
      </c>
      <c r="C171" s="30"/>
      <c r="D171" s="31"/>
      <c r="E171" s="32"/>
      <c r="F171" s="33"/>
      <c r="G171" s="34">
        <f>SUM(G173:G206)</f>
        <v>0</v>
      </c>
    </row>
    <row r="172" spans="1:7" outlineLevel="1" x14ac:dyDescent="0.3">
      <c r="A172" s="40" t="s">
        <v>7</v>
      </c>
      <c r="B172" s="55" t="s">
        <v>163</v>
      </c>
      <c r="C172" s="23"/>
      <c r="D172" s="24"/>
      <c r="E172" s="25"/>
      <c r="F172" s="36"/>
      <c r="G172" s="35"/>
    </row>
    <row r="173" spans="1:7" outlineLevel="1" x14ac:dyDescent="0.2">
      <c r="A173" s="41">
        <v>1</v>
      </c>
      <c r="B173" s="57" t="s">
        <v>170</v>
      </c>
      <c r="C173" s="23" t="s">
        <v>12</v>
      </c>
      <c r="D173" s="63">
        <v>929</v>
      </c>
      <c r="E173" s="25"/>
      <c r="F173" s="26">
        <v>0</v>
      </c>
      <c r="G173" s="35">
        <f>D173*F173</f>
        <v>0</v>
      </c>
    </row>
    <row r="174" spans="1:7" outlineLevel="1" x14ac:dyDescent="0.2">
      <c r="A174" s="41">
        <v>2</v>
      </c>
      <c r="B174" s="57" t="s">
        <v>169</v>
      </c>
      <c r="C174" s="23" t="s">
        <v>0</v>
      </c>
      <c r="D174" s="63">
        <v>380</v>
      </c>
      <c r="E174" s="64"/>
      <c r="F174" s="26">
        <v>0</v>
      </c>
      <c r="G174" s="35">
        <f>D174*F174</f>
        <v>0</v>
      </c>
    </row>
    <row r="175" spans="1:7" outlineLevel="1" x14ac:dyDescent="0.2">
      <c r="A175" s="41">
        <v>3</v>
      </c>
      <c r="B175" s="57" t="s">
        <v>167</v>
      </c>
      <c r="C175" s="23" t="s">
        <v>0</v>
      </c>
      <c r="D175" s="63">
        <v>2</v>
      </c>
      <c r="E175" s="64"/>
      <c r="F175" s="26">
        <v>0</v>
      </c>
      <c r="G175" s="35">
        <f>D175*F175</f>
        <v>0</v>
      </c>
    </row>
    <row r="176" spans="1:7" outlineLevel="1" x14ac:dyDescent="0.2">
      <c r="A176" s="41">
        <v>4</v>
      </c>
      <c r="B176" s="57" t="s">
        <v>168</v>
      </c>
      <c r="C176" s="23" t="s">
        <v>0</v>
      </c>
      <c r="D176" s="63">
        <v>2</v>
      </c>
      <c r="E176" s="64"/>
      <c r="F176" s="26">
        <v>0</v>
      </c>
      <c r="G176" s="35">
        <f>D176*F176</f>
        <v>0</v>
      </c>
    </row>
    <row r="177" spans="1:7" ht="20.399999999999999" outlineLevel="1" x14ac:dyDescent="0.2">
      <c r="A177" s="41">
        <v>5</v>
      </c>
      <c r="B177" s="57" t="s">
        <v>164</v>
      </c>
      <c r="C177" s="23" t="s">
        <v>0</v>
      </c>
      <c r="D177" s="63">
        <v>15</v>
      </c>
      <c r="E177" s="64"/>
      <c r="F177" s="26">
        <v>0</v>
      </c>
      <c r="G177" s="35">
        <f>D177*F177</f>
        <v>0</v>
      </c>
    </row>
    <row r="178" spans="1:7" ht="20.399999999999999" outlineLevel="1" x14ac:dyDescent="0.2">
      <c r="A178" s="41">
        <v>6</v>
      </c>
      <c r="B178" s="57" t="s">
        <v>166</v>
      </c>
      <c r="C178" s="23" t="s">
        <v>8</v>
      </c>
      <c r="D178" s="63">
        <v>1</v>
      </c>
      <c r="E178" s="64"/>
      <c r="F178" s="26">
        <v>0</v>
      </c>
      <c r="G178" s="35">
        <f t="shared" ref="G178" si="41">D178*F178</f>
        <v>0</v>
      </c>
    </row>
    <row r="179" spans="1:7" ht="14.25" customHeight="1" x14ac:dyDescent="0.3">
      <c r="A179" s="28"/>
      <c r="B179" s="29" t="s">
        <v>165</v>
      </c>
      <c r="C179" s="30"/>
      <c r="D179" s="31"/>
      <c r="E179" s="32"/>
      <c r="F179" s="33"/>
      <c r="G179" s="34">
        <f>SUM(G181:G213)</f>
        <v>0</v>
      </c>
    </row>
    <row r="180" spans="1:7" outlineLevel="1" x14ac:dyDescent="0.3">
      <c r="A180" s="40" t="s">
        <v>7</v>
      </c>
      <c r="B180" s="55"/>
      <c r="C180" s="23"/>
      <c r="D180" s="24"/>
      <c r="E180" s="25"/>
      <c r="F180" s="36"/>
      <c r="G180" s="35"/>
    </row>
    <row r="181" spans="1:7" outlineLevel="1" x14ac:dyDescent="0.2">
      <c r="A181" s="41">
        <v>1</v>
      </c>
      <c r="B181" s="57"/>
      <c r="C181" s="23"/>
      <c r="D181" s="63"/>
      <c r="E181" s="25"/>
      <c r="F181" s="26"/>
      <c r="G181" s="35"/>
    </row>
    <row r="182" spans="1:7" outlineLevel="1" x14ac:dyDescent="0.2">
      <c r="A182" s="41">
        <v>2</v>
      </c>
      <c r="B182" s="57"/>
      <c r="C182" s="23"/>
      <c r="D182" s="63"/>
      <c r="E182" s="64"/>
      <c r="F182" s="26"/>
      <c r="G182" s="35"/>
    </row>
    <row r="184" spans="1:7" ht="73.8" customHeight="1" x14ac:dyDescent="0.3">
      <c r="B184" s="72" t="s">
        <v>135</v>
      </c>
      <c r="C184" s="72"/>
      <c r="D184" s="72"/>
      <c r="E184" s="72"/>
      <c r="F184" s="72"/>
      <c r="G184" s="72"/>
    </row>
    <row r="186" spans="1:7" x14ac:dyDescent="0.3">
      <c r="B186" s="73" t="s">
        <v>42</v>
      </c>
      <c r="C186" s="74"/>
      <c r="D186" s="74"/>
      <c r="E186" s="74"/>
      <c r="F186" s="74"/>
      <c r="G186" s="75"/>
    </row>
    <row r="188" spans="1:7" ht="14.4" customHeight="1" x14ac:dyDescent="0.3">
      <c r="A188" s="76" t="s">
        <v>171</v>
      </c>
      <c r="B188" s="76"/>
      <c r="C188" s="76"/>
      <c r="D188" s="76"/>
      <c r="E188" s="76"/>
      <c r="F188" s="76"/>
      <c r="G188" s="76"/>
    </row>
    <row r="189" spans="1:7" ht="13.2" customHeight="1" x14ac:dyDescent="0.3">
      <c r="A189" s="76"/>
      <c r="B189" s="76"/>
      <c r="C189" s="76"/>
      <c r="D189" s="76"/>
      <c r="E189" s="76"/>
      <c r="F189" s="76"/>
      <c r="G189" s="76"/>
    </row>
    <row r="190" spans="1:7" ht="13.2" customHeight="1" x14ac:dyDescent="0.3">
      <c r="A190" s="76"/>
      <c r="B190" s="76"/>
      <c r="C190" s="76"/>
      <c r="D190" s="76"/>
      <c r="E190" s="76"/>
      <c r="F190" s="76"/>
      <c r="G190" s="76"/>
    </row>
    <row r="191" spans="1:7" ht="13.2" customHeight="1" x14ac:dyDescent="0.3">
      <c r="A191" s="76"/>
      <c r="B191" s="76"/>
      <c r="C191" s="76"/>
      <c r="D191" s="76"/>
      <c r="E191" s="76"/>
      <c r="F191" s="76"/>
      <c r="G191" s="76"/>
    </row>
    <row r="192" spans="1:7" ht="13.2" customHeight="1" x14ac:dyDescent="0.3">
      <c r="A192" s="76"/>
      <c r="B192" s="76"/>
      <c r="C192" s="76"/>
      <c r="D192" s="76"/>
      <c r="E192" s="76"/>
      <c r="F192" s="76"/>
      <c r="G192" s="76"/>
    </row>
    <row r="193" spans="1:7" ht="13.2" customHeight="1" x14ac:dyDescent="0.3">
      <c r="A193" s="76"/>
      <c r="B193" s="76"/>
      <c r="C193" s="76"/>
      <c r="D193" s="76"/>
      <c r="E193" s="76"/>
      <c r="F193" s="76"/>
      <c r="G193" s="76"/>
    </row>
    <row r="194" spans="1:7" ht="13.2" customHeight="1" x14ac:dyDescent="0.3">
      <c r="A194" s="76"/>
      <c r="B194" s="76"/>
      <c r="C194" s="76"/>
      <c r="D194" s="76"/>
      <c r="E194" s="76"/>
      <c r="F194" s="76"/>
      <c r="G194" s="76"/>
    </row>
    <row r="195" spans="1:7" ht="13.2" customHeight="1" x14ac:dyDescent="0.3">
      <c r="A195" s="76"/>
      <c r="B195" s="76"/>
      <c r="C195" s="76"/>
      <c r="D195" s="76"/>
      <c r="E195" s="76"/>
      <c r="F195" s="76"/>
      <c r="G195" s="76"/>
    </row>
    <row r="196" spans="1:7" ht="13.2" customHeight="1" x14ac:dyDescent="0.3">
      <c r="A196" s="76"/>
      <c r="B196" s="76"/>
      <c r="C196" s="76"/>
      <c r="D196" s="76"/>
      <c r="E196" s="76"/>
      <c r="F196" s="76"/>
      <c r="G196" s="76"/>
    </row>
    <row r="197" spans="1:7" x14ac:dyDescent="0.3">
      <c r="A197" s="76"/>
      <c r="B197" s="76"/>
      <c r="C197" s="76"/>
      <c r="D197" s="76"/>
      <c r="E197" s="76"/>
      <c r="F197" s="76"/>
      <c r="G197" s="76"/>
    </row>
    <row r="198" spans="1:7" x14ac:dyDescent="0.3">
      <c r="A198" s="76"/>
      <c r="B198" s="76"/>
      <c r="C198" s="76"/>
      <c r="D198" s="76"/>
      <c r="E198" s="76"/>
      <c r="F198" s="76"/>
      <c r="G198" s="76"/>
    </row>
  </sheetData>
  <protectedRanges>
    <protectedRange sqref="F140:F141 F54 F71:F72 F123:F124 F171:F172 F179:F180" name="Rozstęp1"/>
    <protectedRange sqref="F169:F170 F134:F139 F5:F52 F73:F122 F55:F70 F129:F132" name="Rozstęp1_1"/>
    <protectedRange sqref="F125:F128 F164" name="Rozstęp1_1_1"/>
  </protectedRanges>
  <mergeCells count="5">
    <mergeCell ref="A1:G1"/>
    <mergeCell ref="A2:G2"/>
    <mergeCell ref="B184:G184"/>
    <mergeCell ref="B186:G186"/>
    <mergeCell ref="A188:G19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91a8ac-75ec-4ce9-bda3-6bc51168812b">
      <Terms xmlns="http://schemas.microsoft.com/office/infopath/2007/PartnerControls"/>
    </lcf76f155ced4ddcb4097134ff3c332f>
    <TaxCatchAll xmlns="04d919eb-baac-4458-bc4f-b036848e87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5A2871D704D74C91C2FC95A67DE68F" ma:contentTypeVersion="17" ma:contentTypeDescription="Utwórz nowy dokument." ma:contentTypeScope="" ma:versionID="16a646dcdc97db7a21bcd85fe4d2cfa4">
  <xsd:schema xmlns:xsd="http://www.w3.org/2001/XMLSchema" xmlns:xs="http://www.w3.org/2001/XMLSchema" xmlns:p="http://schemas.microsoft.com/office/2006/metadata/properties" xmlns:ns2="c191a8ac-75ec-4ce9-bda3-6bc51168812b" xmlns:ns3="04d919eb-baac-4458-bc4f-b036848e8700" targetNamespace="http://schemas.microsoft.com/office/2006/metadata/properties" ma:root="true" ma:fieldsID="ed031be3a6335b1154cb568e8b8bcc71" ns2:_="" ns3:_="">
    <xsd:import namespace="c191a8ac-75ec-4ce9-bda3-6bc51168812b"/>
    <xsd:import namespace="04d919eb-baac-4458-bc4f-b036848e870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LengthInSeconds"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1a8ac-75ec-4ce9-bda3-6bc5116881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i obrazów" ma:readOnly="false" ma:fieldId="{5cf76f15-5ced-4ddc-b409-7134ff3c332f}" ma:taxonomyMulti="true" ma:sspId="c9fbee0b-5ce7-431d-9278-834181594a9a" ma:termSetId="09814cd3-568e-fe90-9814-8d621ff8fb84" ma:anchorId="fba54fb3-c3e1-fe81-a776-ca4b69148c4d" ma:open="true" ma:isKeyword="false">
      <xsd:complexType>
        <xsd:sequence>
          <xsd:element ref="pc:Terms" minOccurs="0" maxOccurs="1"/>
        </xsd:sequence>
      </xsd:complex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919eb-baac-4458-bc4f-b036848e870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d4a591-56f1-412c-8366-14ddc58d943b}" ma:internalName="TaxCatchAll" ma:showField="CatchAllData" ma:web="04d919eb-baac-4458-bc4f-b036848e87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F336F3-17EC-4D08-95C7-AEE029D86ADC}">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4bf3ff1e-002f-4729-8bfb-56a5be5dab20"/>
    <ds:schemaRef ds:uri="c191a8ac-75ec-4ce9-bda3-6bc51168812b"/>
    <ds:schemaRef ds:uri="04d919eb-baac-4458-bc4f-b036848e8700"/>
  </ds:schemaRefs>
</ds:datastoreItem>
</file>

<file path=customXml/itemProps2.xml><?xml version="1.0" encoding="utf-8"?>
<ds:datastoreItem xmlns:ds="http://schemas.openxmlformats.org/officeDocument/2006/customXml" ds:itemID="{73B2A640-DA49-48E0-B51B-70B3ECFCF93F}">
  <ds:schemaRefs>
    <ds:schemaRef ds:uri="http://schemas.microsoft.com/sharepoint/v3/contenttype/forms"/>
  </ds:schemaRefs>
</ds:datastoreItem>
</file>

<file path=customXml/itemProps3.xml><?xml version="1.0" encoding="utf-8"?>
<ds:datastoreItem xmlns:ds="http://schemas.openxmlformats.org/officeDocument/2006/customXml" ds:itemID="{11259117-63F0-4E4D-A64A-10DCA904F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91a8ac-75ec-4ce9-bda3-6bc51168812b"/>
    <ds:schemaRef ds:uri="04d919eb-baac-4458-bc4f-b036848e8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INSTALACJE ELEKTR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modo3</dc:creator>
  <cp:lastModifiedBy>Grzegorz Hołyszewski</cp:lastModifiedBy>
  <dcterms:created xsi:type="dcterms:W3CDTF">2024-07-18T08:06:47Z</dcterms:created>
  <dcterms:modified xsi:type="dcterms:W3CDTF">2025-01-14T09:38:51Z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0x0101002D5A2871D704D74C91C2FC95A67DE68F</vt:lpwstr>
  </property>
  <property fmtid="{D5CDD505-2E9C-101B-9397-08002B2CF9AE}" pid="3" name="MediaServiceImageTags">
    <vt:lpwstr/>
  </property>
</Properties>
</file>