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david\Desktop\uzupelnienia\przedmiary przetarg\przetarg 2\"/>
    </mc:Choice>
  </mc:AlternateContent>
  <xr:revisionPtr revIDLastSave="0" documentId="13_ncr:1_{93C58E0A-7BD0-4803-997E-78C5E51BBE60}" xr6:coauthVersionLast="47" xr6:coauthVersionMax="47" xr10:uidLastSave="{00000000-0000-0000-0000-000000000000}"/>
  <bookViews>
    <workbookView xWindow="-108" yWindow="-108" windowWidth="23256" windowHeight="12576" tabRatio="697" firstSheet="2" activeTab="3" xr2:uid="{00000000-000D-0000-FFFF-FFFF00000000}"/>
  </bookViews>
  <sheets>
    <sheet name="KARTA TYTUŁOWA" sheetId="1" r:id="rId1"/>
    <sheet name="ZBIORCZE ZESTAWIENIE KOSZTÓW" sheetId="2" r:id="rId2"/>
    <sheet name="1 ARCHITEKTURA - KONSTRUKCJA - " sheetId="3" r:id="rId3"/>
    <sheet name="2 INSTALACJE ELEKTRYCZNE" sheetId="4" r:id="rId4"/>
    <sheet name="3 INSTALACJE SANITARN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5" l="1"/>
  <c r="G39" i="5"/>
  <c r="G34" i="5"/>
  <c r="G17" i="5"/>
  <c r="G13" i="5"/>
  <c r="G60" i="3"/>
  <c r="G119" i="4" l="1"/>
  <c r="G118" i="4" l="1"/>
  <c r="G117" i="4"/>
  <c r="G115" i="4" l="1"/>
  <c r="G116" i="4"/>
  <c r="G135" i="3" l="1"/>
  <c r="G10" i="3"/>
  <c r="G233" i="5" l="1"/>
  <c r="G232" i="5"/>
  <c r="G231" i="5"/>
  <c r="G230" i="5"/>
  <c r="G229" i="5"/>
  <c r="G228" i="5"/>
  <c r="G227" i="5"/>
  <c r="G226" i="5"/>
  <c r="G225" i="5"/>
  <c r="G224" i="5"/>
  <c r="G223" i="5"/>
  <c r="G222" i="5"/>
  <c r="G221" i="5"/>
  <c r="G220" i="5"/>
  <c r="G219"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7" i="5"/>
  <c r="G46" i="5"/>
  <c r="G45" i="5"/>
  <c r="G44" i="5"/>
  <c r="G43" i="5"/>
  <c r="G42" i="5"/>
  <c r="G41" i="5"/>
  <c r="G38" i="5"/>
  <c r="G37" i="5"/>
  <c r="G35" i="5"/>
  <c r="G33" i="5"/>
  <c r="G32" i="5"/>
  <c r="G31" i="5"/>
  <c r="G30" i="5"/>
  <c r="G29" i="5"/>
  <c r="G28" i="5"/>
  <c r="G27" i="5"/>
  <c r="G26" i="5"/>
  <c r="G25" i="5"/>
  <c r="G24" i="5"/>
  <c r="G23" i="5"/>
  <c r="G22" i="5"/>
  <c r="G20" i="5"/>
  <c r="G19" i="5"/>
  <c r="G18" i="5"/>
  <c r="G16" i="5"/>
  <c r="G15" i="5"/>
  <c r="G14" i="5"/>
  <c r="G12" i="5"/>
  <c r="G11" i="5"/>
  <c r="G10" i="5"/>
  <c r="G9" i="5"/>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210" i="3"/>
  <c r="G209" i="3"/>
  <c r="G208" i="3"/>
  <c r="G207" i="3"/>
  <c r="G206" i="3"/>
  <c r="G205" i="3"/>
  <c r="G204" i="3"/>
  <c r="G203" i="3"/>
  <c r="G202" i="3"/>
  <c r="G199" i="3"/>
  <c r="G198" i="3" s="1"/>
  <c r="G197" i="3"/>
  <c r="G196" i="3"/>
  <c r="G193" i="3"/>
  <c r="G192" i="3"/>
  <c r="G188" i="3"/>
  <c r="G187" i="3"/>
  <c r="G186" i="3"/>
  <c r="G185" i="3"/>
  <c r="G184" i="3"/>
  <c r="G181" i="3"/>
  <c r="G180" i="3"/>
  <c r="G179" i="3"/>
  <c r="G178" i="3"/>
  <c r="G176" i="3"/>
  <c r="G175" i="3"/>
  <c r="G174" i="3"/>
  <c r="G173" i="3"/>
  <c r="G172" i="3"/>
  <c r="G171" i="3"/>
  <c r="G170" i="3"/>
  <c r="G169" i="3"/>
  <c r="G168" i="3"/>
  <c r="G167" i="3"/>
  <c r="G165" i="3"/>
  <c r="G164" i="3"/>
  <c r="G163" i="3"/>
  <c r="G162" i="3"/>
  <c r="G161" i="3"/>
  <c r="G160" i="3"/>
  <c r="G159" i="3"/>
  <c r="G158" i="3"/>
  <c r="G157" i="3"/>
  <c r="G156" i="3"/>
  <c r="G154" i="3"/>
  <c r="G153" i="3"/>
  <c r="G152" i="3"/>
  <c r="G151" i="3"/>
  <c r="G149" i="3"/>
  <c r="G146" i="3"/>
  <c r="G144" i="3"/>
  <c r="G143" i="3"/>
  <c r="G142" i="3"/>
  <c r="G141" i="3"/>
  <c r="G138" i="3"/>
  <c r="G137" i="3"/>
  <c r="G136" i="3"/>
  <c r="G134" i="3"/>
  <c r="G133" i="3"/>
  <c r="G132" i="3"/>
  <c r="G131" i="3"/>
  <c r="G129" i="3"/>
  <c r="G128" i="3"/>
  <c r="G126" i="3"/>
  <c r="G125" i="3"/>
  <c r="G124" i="3"/>
  <c r="G121" i="3"/>
  <c r="G120" i="3"/>
  <c r="G118" i="3"/>
  <c r="G117" i="3"/>
  <c r="G116" i="3"/>
  <c r="G115" i="3"/>
  <c r="G113" i="3"/>
  <c r="G112" i="3"/>
  <c r="G111" i="3"/>
  <c r="G110" i="3"/>
  <c r="G109" i="3"/>
  <c r="G108" i="3"/>
  <c r="G106" i="3"/>
  <c r="G105" i="3"/>
  <c r="G104" i="3"/>
  <c r="G103" i="3"/>
  <c r="G102" i="3"/>
  <c r="G100" i="3"/>
  <c r="G99" i="3"/>
  <c r="G96" i="3"/>
  <c r="G95" i="3"/>
  <c r="G94" i="3"/>
  <c r="G93" i="3"/>
  <c r="G92" i="3"/>
  <c r="G91" i="3"/>
  <c r="G90" i="3"/>
  <c r="G89" i="3"/>
  <c r="G88" i="3"/>
  <c r="G86" i="3"/>
  <c r="G85" i="3"/>
  <c r="G84" i="3"/>
  <c r="G82" i="3"/>
  <c r="G81" i="3"/>
  <c r="G80" i="3"/>
  <c r="G79" i="3"/>
  <c r="G78" i="3"/>
  <c r="G77" i="3"/>
  <c r="G76" i="3"/>
  <c r="G75" i="3"/>
  <c r="G74" i="3"/>
  <c r="G73" i="3"/>
  <c r="G72" i="3"/>
  <c r="G71" i="3"/>
  <c r="G70" i="3"/>
  <c r="G69" i="3"/>
  <c r="G67" i="3"/>
  <c r="G66" i="3"/>
  <c r="G65" i="3"/>
  <c r="G64" i="3"/>
  <c r="G63" i="3"/>
  <c r="G62" i="3"/>
  <c r="G61" i="3"/>
  <c r="G59" i="3"/>
  <c r="G55" i="3"/>
  <c r="G54" i="3"/>
  <c r="G53" i="3"/>
  <c r="G52" i="3"/>
  <c r="G51" i="3"/>
  <c r="G49" i="3"/>
  <c r="G48" i="3"/>
  <c r="G47" i="3"/>
  <c r="G46" i="3"/>
  <c r="G45" i="3"/>
  <c r="G43" i="3"/>
  <c r="G42" i="3"/>
  <c r="G41" i="3"/>
  <c r="G40" i="3"/>
  <c r="G39" i="3"/>
  <c r="G37" i="3"/>
  <c r="G36" i="3"/>
  <c r="G34" i="3"/>
  <c r="G32" i="3"/>
  <c r="G31" i="3"/>
  <c r="G29" i="3"/>
  <c r="G28" i="3"/>
  <c r="G27" i="3"/>
  <c r="G26" i="3"/>
  <c r="G25" i="3"/>
  <c r="G24" i="3"/>
  <c r="G23" i="3"/>
  <c r="G22" i="3"/>
  <c r="G21" i="3"/>
  <c r="G20" i="3"/>
  <c r="G19" i="3"/>
  <c r="G18" i="3"/>
  <c r="G17" i="3"/>
  <c r="G14" i="3"/>
  <c r="G13" i="3"/>
  <c r="G12" i="3"/>
  <c r="G9" i="3"/>
  <c r="G8" i="4" l="1"/>
  <c r="G7" i="4" s="1"/>
  <c r="G201" i="3"/>
  <c r="G200" i="3" s="1"/>
  <c r="D52" i="2"/>
  <c r="G98" i="3"/>
  <c r="D27" i="2" s="1"/>
  <c r="G119" i="3"/>
  <c r="D31" i="2" s="1"/>
  <c r="G175" i="5"/>
  <c r="D63" i="2" s="1"/>
  <c r="G36" i="5"/>
  <c r="D60" i="2" s="1"/>
  <c r="G48" i="5"/>
  <c r="D61" i="2" s="1"/>
  <c r="G113" i="5"/>
  <c r="D62" i="2" s="1"/>
  <c r="G218" i="5"/>
  <c r="D64" i="2" s="1"/>
  <c r="G21" i="5"/>
  <c r="D59" i="2" s="1"/>
  <c r="G8" i="5"/>
  <c r="G11" i="3"/>
  <c r="D11" i="2" s="1"/>
  <c r="G145" i="3"/>
  <c r="D38" i="2" s="1"/>
  <c r="G35" i="3"/>
  <c r="D16" i="2" s="1"/>
  <c r="G195" i="3"/>
  <c r="D51" i="2" s="1"/>
  <c r="G127" i="3"/>
  <c r="D34" i="2" s="1"/>
  <c r="G68" i="3"/>
  <c r="D23" i="2" s="1"/>
  <c r="G114" i="3"/>
  <c r="D30" i="2" s="1"/>
  <c r="G107" i="3"/>
  <c r="D29" i="2" s="1"/>
  <c r="G155" i="3"/>
  <c r="D42" i="2" s="1"/>
  <c r="G50" i="3"/>
  <c r="D19" i="2" s="1"/>
  <c r="G101" i="3"/>
  <c r="D28" i="2" s="1"/>
  <c r="G183" i="3"/>
  <c r="D46" i="2" s="1"/>
  <c r="G38" i="3"/>
  <c r="D17" i="2" s="1"/>
  <c r="G30" i="3"/>
  <c r="D14" i="2" s="1"/>
  <c r="G58" i="3"/>
  <c r="D22" i="2" s="1"/>
  <c r="G123" i="3"/>
  <c r="D33" i="2" s="1"/>
  <c r="G87" i="3"/>
  <c r="D25" i="2" s="1"/>
  <c r="G16" i="3"/>
  <c r="G166" i="3"/>
  <c r="D43" i="2" s="1"/>
  <c r="G148" i="3"/>
  <c r="D40" i="2" s="1"/>
  <c r="G177" i="3"/>
  <c r="D44" i="2" s="1"/>
  <c r="D10" i="2"/>
  <c r="G44" i="3"/>
  <c r="D18" i="2" s="1"/>
  <c r="G150" i="3"/>
  <c r="D41" i="2" s="1"/>
  <c r="G130" i="3"/>
  <c r="D35" i="2" s="1"/>
  <c r="G140" i="3"/>
  <c r="G191" i="3"/>
  <c r="G33" i="3"/>
  <c r="D15" i="2" s="1"/>
  <c r="G83" i="3"/>
  <c r="D24" i="2" s="1"/>
  <c r="G7" i="5" l="1"/>
  <c r="D57" i="2" s="1"/>
  <c r="D49" i="2"/>
  <c r="G190" i="3"/>
  <c r="D53" i="2"/>
  <c r="D37" i="2"/>
  <c r="G139" i="3"/>
  <c r="D36" i="2" s="1"/>
  <c r="G194" i="3"/>
  <c r="G8" i="3"/>
  <c r="D9" i="2" s="1"/>
  <c r="D56" i="2"/>
  <c r="D55" i="2"/>
  <c r="D54" i="2"/>
  <c r="G15" i="3"/>
  <c r="D58" i="2"/>
  <c r="G97" i="3"/>
  <c r="D26" i="2" s="1"/>
  <c r="G122" i="3"/>
  <c r="D32" i="2" s="1"/>
  <c r="D13" i="2"/>
  <c r="G147" i="3"/>
  <c r="D39" i="2" s="1"/>
  <c r="G57" i="3"/>
  <c r="D21" i="2" s="1"/>
  <c r="G189" i="3" l="1"/>
  <c r="D12" i="2"/>
  <c r="D50" i="2"/>
  <c r="G182" i="3"/>
  <c r="G56" i="3"/>
  <c r="D20" i="2" s="1"/>
  <c r="G7" i="3" l="1"/>
  <c r="D48" i="2"/>
  <c r="D45" i="2"/>
  <c r="D47" i="2"/>
  <c r="D7" i="2" l="1"/>
  <c r="D8" i="2"/>
</calcChain>
</file>

<file path=xl/sharedStrings.xml><?xml version="1.0" encoding="utf-8"?>
<sst xmlns="http://schemas.openxmlformats.org/spreadsheetml/2006/main" count="2100" uniqueCount="1138">
  <si>
    <t/>
  </si>
  <si>
    <t>Przebudowa i rozbudowa budynku handlowo-usługowego</t>
  </si>
  <si>
    <t>Budowa:</t>
  </si>
  <si>
    <t>Lokalizacja:</t>
  </si>
  <si>
    <t>Inwestor:</t>
  </si>
  <si>
    <t>Data opracowania:</t>
  </si>
  <si>
    <t>Autor opracowania:</t>
  </si>
  <si>
    <t>Rzeczoznawca kosztorysowy inż. Grzegorz Szafarski upr. SKP 003/12 upr. bud. MAP/0175/OHOE/07</t>
  </si>
  <si>
    <t>Wykonawca:</t>
  </si>
  <si>
    <t>inż. Grzegorz Szafarski - kosztorysant</t>
  </si>
  <si>
    <t>Data:</t>
  </si>
  <si>
    <t>Lp</t>
  </si>
  <si>
    <t>Oznaczenie arkusza</t>
  </si>
  <si>
    <t>Nazwa elementu</t>
  </si>
  <si>
    <t>Wartość</t>
  </si>
  <si>
    <t>Jednostka</t>
  </si>
  <si>
    <t>1</t>
  </si>
  <si>
    <t>2</t>
  </si>
  <si>
    <t>3</t>
  </si>
  <si>
    <t>4</t>
  </si>
  <si>
    <t>5</t>
  </si>
  <si>
    <t>6</t>
  </si>
  <si>
    <t>7</t>
  </si>
  <si>
    <t>8</t>
  </si>
  <si>
    <t>9</t>
  </si>
  <si>
    <t>10</t>
  </si>
  <si>
    <t>11</t>
  </si>
  <si>
    <t>12</t>
  </si>
  <si>
    <t xml:space="preserve">Kosztorys </t>
  </si>
  <si>
    <t>Rozdział 1</t>
  </si>
  <si>
    <t>ARCHITEKTURA - KONSTRUKCJA - ZAGOSPODAROWANIE</t>
  </si>
  <si>
    <t>GRUPA 1.1</t>
  </si>
  <si>
    <t>ROBOTY PRZYGOTOWAWCZE I ZIEMNE</t>
  </si>
  <si>
    <t>ELEMENT 1.1.1</t>
  </si>
  <si>
    <t>ELEMENT 1.1.2</t>
  </si>
  <si>
    <t>Roboty ziemne</t>
  </si>
  <si>
    <t>GRUPA 1.2</t>
  </si>
  <si>
    <t>KONSTRUKCJA</t>
  </si>
  <si>
    <t>ELEMENT 1.2.1</t>
  </si>
  <si>
    <t>Elementy żelbetowe</t>
  </si>
  <si>
    <t>ELEMENT 1.2.2</t>
  </si>
  <si>
    <t>Izolacje fundamentów</t>
  </si>
  <si>
    <t>ELEMENT 1.2.3</t>
  </si>
  <si>
    <t>Konstrukcje stalowe</t>
  </si>
  <si>
    <t>ELEMENT 1.2.4</t>
  </si>
  <si>
    <t>Konstrukcje murowe</t>
  </si>
  <si>
    <t>ELEMENT 1.2.5</t>
  </si>
  <si>
    <t>P4 - posadzka na gruncie</t>
  </si>
  <si>
    <t>ELEMENT 1.2.6</t>
  </si>
  <si>
    <t>P11 - posadzka na gruncie</t>
  </si>
  <si>
    <t>13</t>
  </si>
  <si>
    <t>ELEMENT 1.2.7</t>
  </si>
  <si>
    <t>P12 - posadzka na gruncie</t>
  </si>
  <si>
    <t>14</t>
  </si>
  <si>
    <t>GRUPA 1.3</t>
  </si>
  <si>
    <t>ARCHITEKTURA</t>
  </si>
  <si>
    <t>15</t>
  </si>
  <si>
    <t>GRUPA 1.3.1</t>
  </si>
  <si>
    <t>Stolarka i ślusarka</t>
  </si>
  <si>
    <t>16</t>
  </si>
  <si>
    <t>ELEMENT 1.3.1.1</t>
  </si>
  <si>
    <t>Ślusarka aluminiowa</t>
  </si>
  <si>
    <t>17</t>
  </si>
  <si>
    <t>ELEMENT 1.3.1.2</t>
  </si>
  <si>
    <t>Ślusarka i stolarka drzwiowa</t>
  </si>
  <si>
    <t>18</t>
  </si>
  <si>
    <t>ELEMENT 1.3.1.3</t>
  </si>
  <si>
    <t>Balustrady</t>
  </si>
  <si>
    <t>19</t>
  </si>
  <si>
    <t>ELEMENT 1.3.1.4</t>
  </si>
  <si>
    <t>Pozostałe elementy stolarki i ślusarki</t>
  </si>
  <si>
    <t>20</t>
  </si>
  <si>
    <t>GRUPA 1.3.2</t>
  </si>
  <si>
    <t>Ściany i stropy</t>
  </si>
  <si>
    <t>21</t>
  </si>
  <si>
    <t>ELEMENT 1.3.2.1</t>
  </si>
  <si>
    <t>Termoizolacja wewnętrzna</t>
  </si>
  <si>
    <t>22</t>
  </si>
  <si>
    <t>ELEMENT 1.3.2.2</t>
  </si>
  <si>
    <t>Ściany i sufity z płyt warstwowych na podkonstrukcji</t>
  </si>
  <si>
    <t>23</t>
  </si>
  <si>
    <t>ELEMENT 1.3.2.3</t>
  </si>
  <si>
    <t>Zabudowa gipsowa</t>
  </si>
  <si>
    <t>24</t>
  </si>
  <si>
    <t>ELEMENT 1.3.2.4</t>
  </si>
  <si>
    <t>Tynki i mlowanie wewnętrzne</t>
  </si>
  <si>
    <t>25</t>
  </si>
  <si>
    <t>ELEMENT 1.3.2.5</t>
  </si>
  <si>
    <t>Okładziny ścienne</t>
  </si>
  <si>
    <t>26</t>
  </si>
  <si>
    <t>GRUPA 1.3.3</t>
  </si>
  <si>
    <t>Podłoża i posadzki</t>
  </si>
  <si>
    <t>27</t>
  </si>
  <si>
    <t>ELEMENT 1.3.3.1</t>
  </si>
  <si>
    <t>P3 - posadzka antresoli</t>
  </si>
  <si>
    <t>28</t>
  </si>
  <si>
    <t>ELEMENT 1.3.3.2</t>
  </si>
  <si>
    <t>Warstwy podposadzkowe pozostałe</t>
  </si>
  <si>
    <t>29</t>
  </si>
  <si>
    <t>ELEMENT 1.3.3.3</t>
  </si>
  <si>
    <t>Warstwy wykończeniowe</t>
  </si>
  <si>
    <t>30</t>
  </si>
  <si>
    <t>GRUPA 1.3.4</t>
  </si>
  <si>
    <t>Elewacja</t>
  </si>
  <si>
    <t>31</t>
  </si>
  <si>
    <t>ELEMENT 1.3.4.1</t>
  </si>
  <si>
    <t>Płyty warstwowe</t>
  </si>
  <si>
    <t>32</t>
  </si>
  <si>
    <t>ELEMENT 1.3.4.2</t>
  </si>
  <si>
    <t>Tynki zewnętrzne</t>
  </si>
  <si>
    <t>33</t>
  </si>
  <si>
    <t>34</t>
  </si>
  <si>
    <t>GRUPA 1.3.5</t>
  </si>
  <si>
    <t>Dachy i stropodachy</t>
  </si>
  <si>
    <t>35</t>
  </si>
  <si>
    <t>ELEMENT 1.3.5.1</t>
  </si>
  <si>
    <t>P0 - zadaszenie zewnętrzne</t>
  </si>
  <si>
    <t>36</t>
  </si>
  <si>
    <t>ELEMENT 1.3.5.2</t>
  </si>
  <si>
    <t>P1 - Dach z płyt warstwowych</t>
  </si>
  <si>
    <t>37</t>
  </si>
  <si>
    <t>ELEMENT 1.3.5.3</t>
  </si>
  <si>
    <t>P2 - dach odwrócony</t>
  </si>
  <si>
    <t>38</t>
  </si>
  <si>
    <t>ELEMENT 1.3.5.4</t>
  </si>
  <si>
    <t>P2a - dach odwrócony</t>
  </si>
  <si>
    <t>39</t>
  </si>
  <si>
    <t>ELEMENT 1.3.5.5</t>
  </si>
  <si>
    <t>P5 -  Dach z płyt warstwowych</t>
  </si>
  <si>
    <t>40</t>
  </si>
  <si>
    <t>GRUPA 1.4</t>
  </si>
  <si>
    <t>41</t>
  </si>
  <si>
    <t>ELEMENT 1.4.1</t>
  </si>
  <si>
    <t>42</t>
  </si>
  <si>
    <t>Konstrukcja</t>
  </si>
  <si>
    <t>43</t>
  </si>
  <si>
    <t>Architektura</t>
  </si>
  <si>
    <t>44</t>
  </si>
  <si>
    <t>45</t>
  </si>
  <si>
    <t>46</t>
  </si>
  <si>
    <t>47</t>
  </si>
  <si>
    <t>48</t>
  </si>
  <si>
    <t>49</t>
  </si>
  <si>
    <t>50</t>
  </si>
  <si>
    <t>51</t>
  </si>
  <si>
    <t>52</t>
  </si>
  <si>
    <t>53</t>
  </si>
  <si>
    <t>P7 - poddasze</t>
  </si>
  <si>
    <t>54</t>
  </si>
  <si>
    <t>55</t>
  </si>
  <si>
    <t>56</t>
  </si>
  <si>
    <t>57</t>
  </si>
  <si>
    <t>58</t>
  </si>
  <si>
    <t>59</t>
  </si>
  <si>
    <t>Pozostałe elementy elewacyjne</t>
  </si>
  <si>
    <t>60</t>
  </si>
  <si>
    <t>61</t>
  </si>
  <si>
    <t>P6 - blacha na rąbek</t>
  </si>
  <si>
    <t>62</t>
  </si>
  <si>
    <t>64</t>
  </si>
  <si>
    <t>65</t>
  </si>
  <si>
    <t>66</t>
  </si>
  <si>
    <t>67</t>
  </si>
  <si>
    <t>68</t>
  </si>
  <si>
    <t>69</t>
  </si>
  <si>
    <t>Rozdział 2</t>
  </si>
  <si>
    <t>INSTALACJE ELEKTRYCZNE</t>
  </si>
  <si>
    <t>70</t>
  </si>
  <si>
    <t>71</t>
  </si>
  <si>
    <t>ELEMENT 2.2</t>
  </si>
  <si>
    <t>Instalacja elektryczna</t>
  </si>
  <si>
    <t>72</t>
  </si>
  <si>
    <t>Rozdział 3</t>
  </si>
  <si>
    <t>INSTALACJE SANITARNE</t>
  </si>
  <si>
    <t>73</t>
  </si>
  <si>
    <t>ELEMENT 3.1</t>
  </si>
  <si>
    <t>ZEWNĘTRZNA INSTALACJA KANALIZACJI SANITARNEJ</t>
  </si>
  <si>
    <t>74</t>
  </si>
  <si>
    <t>ELEMENT 3.2</t>
  </si>
  <si>
    <t>ZEWNĘTRZNA INSTALACJA KANALIZACJI DESZCZOWEJ ze ZBIORNIKAMI RETENCYJNYMI</t>
  </si>
  <si>
    <t>75</t>
  </si>
  <si>
    <t>ELEMENT 3.3</t>
  </si>
  <si>
    <t>ZEWNĘTRZNA INSTALACJA WODOCIĄGOWA z HYDRANTAMI</t>
  </si>
  <si>
    <t>76</t>
  </si>
  <si>
    <t>ELEMENT 3.4</t>
  </si>
  <si>
    <t>INSTALACJE GRZEWCZA i CHŁODNICZA</t>
  </si>
  <si>
    <t>ELEMENT 3.5</t>
  </si>
  <si>
    <t>INSTALACJA WODNO-KANALIZACYJNA</t>
  </si>
  <si>
    <t>ELEMENT 3.6</t>
  </si>
  <si>
    <t>INSTALACJA WENTYLACJI MECHANICZNEJ</t>
  </si>
  <si>
    <t>ELEMENT 3.7</t>
  </si>
  <si>
    <t>INSTALACJA KLIMATYZACJI</t>
  </si>
  <si>
    <t>Dane wyjściowe</t>
  </si>
  <si>
    <t>Opis robót</t>
  </si>
  <si>
    <t>Szacowany obmiar projektanta</t>
  </si>
  <si>
    <t>Krotność</t>
  </si>
  <si>
    <t>Cena jednostkowa netto</t>
  </si>
  <si>
    <t>1.1</t>
  </si>
  <si>
    <t>1.1.1</t>
  </si>
  <si>
    <t xml:space="preserve">  1</t>
  </si>
  <si>
    <t>kpl</t>
  </si>
  <si>
    <t>m3</t>
  </si>
  <si>
    <t>1.1.2</t>
  </si>
  <si>
    <t>m2</t>
  </si>
  <si>
    <t>Roboty ziemne wraz z niwelacją wykopu pod fundamenty oraz transportem urobku na odkład</t>
  </si>
  <si>
    <t>Zasypywanie wykopów wraz z zagęszczeniem warstwami z gruntu uprzednio wykopanego na odkład</t>
  </si>
  <si>
    <t>1.2</t>
  </si>
  <si>
    <t>1.2.1</t>
  </si>
  <si>
    <t>Podkłady, betonowe na podłożu gruntowym. Beton C8/10</t>
  </si>
  <si>
    <t>Płyty fundamentowe żelbetowe. Beton C30/37</t>
  </si>
  <si>
    <t>Cokoły fundamentowe w desk. syst., obj. do 0.5·m3. Beton C30/37</t>
  </si>
  <si>
    <t>Ściągi kotwiące fundamentowe w desk. syst., szer. do 0.6·m. Beton C30/37</t>
  </si>
  <si>
    <t>Belki fundamentowe żelbetowe w desk. syst., gr. 20·cm. Beton C30/37</t>
  </si>
  <si>
    <t>Ściany żelbetowe w desk. syst., gr. 20·cm. Beton C30/37</t>
  </si>
  <si>
    <t>Słupy żelbetowe w desk. sys. Beton C30/37</t>
  </si>
  <si>
    <t>Belki żelbetowe monolityczne, w desk. syst. Beton C30/37</t>
  </si>
  <si>
    <t>Schody żelbetowe, proste na płycie gr. 16·cm. Beton C30/37</t>
  </si>
  <si>
    <t>Spocznik schodowy żelbetowy w desk. syst., płyta gr. 16·cm. Beton C30/37</t>
  </si>
  <si>
    <t>Stropy żelbetowe w desk. syst., płyta gr. 16·cm. Beton C30/37</t>
  </si>
  <si>
    <t>Zbrojenie konstrukcji monolitycznych, pręty żebrowane</t>
  </si>
  <si>
    <t>t</t>
  </si>
  <si>
    <t>1.2.2</t>
  </si>
  <si>
    <t>Polistyren ekstrudowany XPS 0,035 W/mK gr. 12cm</t>
  </si>
  <si>
    <t>Izolacje pionowe ścian fundamentowych, z folii kubełkowej</t>
  </si>
  <si>
    <t>1.2.3</t>
  </si>
  <si>
    <t>1.2.4</t>
  </si>
  <si>
    <t>Uzupełnienie ścian lub zamurowanie otworów, zaprawa cementowo-wapienna, bloczkami z betonu komórkowego</t>
  </si>
  <si>
    <t>Ścianki działowe z pustaków ceramicznych, ścianka grubości 11,5·cm</t>
  </si>
  <si>
    <t>1.2.5</t>
  </si>
  <si>
    <t>Podsypka piaskowa zagęszczona do wartości IS&gt;0,97, gr. 30cm</t>
  </si>
  <si>
    <t>Folia paroizolacyjna PE</t>
  </si>
  <si>
    <t>Wylewka betonowa zbrojona na ogrzewaniu podłogowym gr. 8,5cm</t>
  </si>
  <si>
    <t>1.2.6</t>
  </si>
  <si>
    <t>Wylewka betonowa zbrojona na ogrzewaniu podłogowym gr. 10cm</t>
  </si>
  <si>
    <t>1.2.7</t>
  </si>
  <si>
    <t>1.3</t>
  </si>
  <si>
    <t>1.3.1</t>
  </si>
  <si>
    <t>1.3.1.1</t>
  </si>
  <si>
    <t>Drzwi aluminiowe 1-sk. wewnętrzne, EI30 (wg. proj arch) - 90x250cm</t>
  </si>
  <si>
    <t>Drzwi aluminiowe 1-sk. wewnętrzne (wg. proj arch) - 90x205cm</t>
  </si>
  <si>
    <t>1.3.1.2</t>
  </si>
  <si>
    <t>Drzwi wewnętrzne stalowe, 2-sk, EI30 (wg. proj arch) - 240x250cm</t>
  </si>
  <si>
    <t>Drzwi wewnętrzne stalowe, 1-sk, EI30 (wg. proj arch) - 120x205cm</t>
  </si>
  <si>
    <t>1.3.1.3</t>
  </si>
  <si>
    <t>m</t>
  </si>
  <si>
    <t>1.3.1.4</t>
  </si>
  <si>
    <t>Daszek szklany wg. rozwiązania systemowego - 80x220cm</t>
  </si>
  <si>
    <t>Dostawa i montaż. Systemowa wycieraczka wewnętrzna</t>
  </si>
  <si>
    <t>Montaż parapetów wewnętrznych</t>
  </si>
  <si>
    <t>Okna podawcze 60x60cm</t>
  </si>
  <si>
    <t>Wyłaz dachowy (zgodnie z zestawieniami proj arch) - 100x100cm</t>
  </si>
  <si>
    <t>szt</t>
  </si>
  <si>
    <t>1.3.2</t>
  </si>
  <si>
    <t>1.3.2.1</t>
  </si>
  <si>
    <t>Przyklejenie do spodu stropu płyt z wełny mineralnej lamelowej grubości 20 cm, wraz z gruntowaniem</t>
  </si>
  <si>
    <t>Docieplenie powierzchni ścian płytami z wełny mineralnej gr. 3cm wykonaniem wyprawy elewacyjnej</t>
  </si>
  <si>
    <t>1.3.2.2</t>
  </si>
  <si>
    <t>Ściany działowe na podkonstrukcji - płyta warstwowa z wypełnieniem PIR gr. 20cm</t>
  </si>
  <si>
    <t>Ściany działowe na podkonstrukcji - płyta warstwowa z wypełnieniem PIR gr. 10cm</t>
  </si>
  <si>
    <t>Lekka obudowa ścian osłonowych od wewnątrz - płyta warstwowa z wypełnieniem PIR gr. 10cm</t>
  </si>
  <si>
    <t>Stropy na podkonstrukcji - płyta warstwowa z wypełnieniem PIR gr. 20cm</t>
  </si>
  <si>
    <t>1.3.2.3</t>
  </si>
  <si>
    <t>Ścianki działowe g-k na podwójnych. rusztach metalowych 2-warstwowe, pokrycie 2-stronne, 100 z wypełnieniem wełną mineralną gr. 20cm</t>
  </si>
  <si>
    <t>Ściana działowa g-k podwójnie płytowana dwustronnie na podkonstrukcji systemowej na profilu C75, z wypełnieniem z wełny mineralnej, gr. 15 cm, REI60</t>
  </si>
  <si>
    <t>Ściana działowa g-k podwójnie płytowana dwustronnie na podkonstrukcji systemowej na profilu C75, z wypełnieniem z wełny mineralnej, gr. 15 cm</t>
  </si>
  <si>
    <t>Ściana działowa g-k podwójnie płytowana dwustronnie na podkonstrukcji systemowej na profilu C75, z wypełnieniem z wełny mineralnej, gr. 12 cm</t>
  </si>
  <si>
    <t>1.3.2.4</t>
  </si>
  <si>
    <t>Tynk cementowo - wapienny kat. III - ściany</t>
  </si>
  <si>
    <t>Tynk cementowo - wapienny kat. III - stropy/ biegi schodowe</t>
  </si>
  <si>
    <t>1.3.2.5</t>
  </si>
  <si>
    <t>Izolacje i uszczelnienia z płynnej, elastycznej membrany hydroizolacyjnej, powierzchnia pionowa</t>
  </si>
  <si>
    <t>1.3.3</t>
  </si>
  <si>
    <t>1.3.3.1</t>
  </si>
  <si>
    <t>Ułożenie płyt termoizolacyjnych XPS gr. 5cm</t>
  </si>
  <si>
    <t>Wylewka betonowa zbrojona na ogrzewaniu podłogowym gr. 6,5cm</t>
  </si>
  <si>
    <t>1.3.3.2</t>
  </si>
  <si>
    <t>Uzupełnienie posadzek po rozebranych ścianach, z zatarciem na gładko</t>
  </si>
  <si>
    <t>Dylatacja wełną mineralną gr. 10cm, szer. 70cm</t>
  </si>
  <si>
    <t>1.3.3.3</t>
  </si>
  <si>
    <t>Izolacja przeciwwilgociowa folia w płynie</t>
  </si>
  <si>
    <t>Cokoły z płytek ceramicznych - montaż na ścianach prostych, cokoliki o wysokości 8 cm docinane z płytek</t>
  </si>
  <si>
    <t>Listwy przyścienne systemowe</t>
  </si>
  <si>
    <t>1.3.4</t>
  </si>
  <si>
    <t>1.3.4.1</t>
  </si>
  <si>
    <t>Lekka obudowa ścian osłonowych - płyta warstwowa z wypełnieniem PIR gr. 20cm - kolor grafit</t>
  </si>
  <si>
    <t>Lekka obudowa ścian osłonowych - płyta warstwowa z wypełnieniem PIR gr. 18cm - kolor grafit</t>
  </si>
  <si>
    <t>Lekka obudowa ścian osłonowych - płyta warstwowa z wypełnieniem PIR gr. 18cm - kolor czerwony</t>
  </si>
  <si>
    <t>1.3.4.2</t>
  </si>
  <si>
    <t>Tynk mozaikowy cokołowy, ściany płaskie i powierzchnie poziome</t>
  </si>
  <si>
    <t>1.3.5</t>
  </si>
  <si>
    <t>1.3.5.1</t>
  </si>
  <si>
    <t>Koryto odwadniające z uszczelnieniem EPDM</t>
  </si>
  <si>
    <t>mb</t>
  </si>
  <si>
    <t>1.3.5.2</t>
  </si>
  <si>
    <t>Lekka obudowa dachów z płyt warstwowych z wypełnieniem PIR gr. 16cm</t>
  </si>
  <si>
    <t>1.3.5.3</t>
  </si>
  <si>
    <t>Lekka obudowa dachów z płyt warstwowych z wypełnieniem PIR gr. 20cm</t>
  </si>
  <si>
    <t>Blacha trapezowa T80 S350 t=1,00mm gr. 8cm</t>
  </si>
  <si>
    <t>Wylewka betonowa zbrojona w spadku 1,5% gr. 6-14cm</t>
  </si>
  <si>
    <t>Bitumiczny preparat gruntujący</t>
  </si>
  <si>
    <t>Papa zgrzewalna podkładowa</t>
  </si>
  <si>
    <t>Papa zgrzewalna wierzchniego krycia</t>
  </si>
  <si>
    <t>Ułożenie płyt termoizolacyjnych XPS gr. 20cm</t>
  </si>
  <si>
    <t>Geowłóknina</t>
  </si>
  <si>
    <t>Płyty betonowe - ścieżki technologiczne - 20%</t>
  </si>
  <si>
    <t>1.3.5.4</t>
  </si>
  <si>
    <t>1.3.5.5</t>
  </si>
  <si>
    <t>1.4</t>
  </si>
  <si>
    <t>1.4.1</t>
  </si>
  <si>
    <t>1.4.2</t>
  </si>
  <si>
    <t>Nadproże żelbetowe monolityczne, w desk. syst. Beton C30/37</t>
  </si>
  <si>
    <t>Blacha trapezowa T80P S50 t=1,0mm (szalunek tracony pod strop)</t>
  </si>
  <si>
    <t>Strop żelbetowy na blasze, gr. 16·cm. Beton C30/37</t>
  </si>
  <si>
    <t>Wełna mineralna gr. 15cm</t>
  </si>
  <si>
    <t>Wełna mineralna gr. 20cm</t>
  </si>
  <si>
    <t>Membrana wstępnego krycia</t>
  </si>
  <si>
    <t>Panel dachowy z blachy na rąbek stojący</t>
  </si>
  <si>
    <t>2.1</t>
  </si>
  <si>
    <t>Montaż korytek kablowych, przykręcenie do gotowych otworów, Korytko K-50</t>
  </si>
  <si>
    <t>Montaż korytek kablowych, przykręcenie do gotowych otworów, Korytko K-100</t>
  </si>
  <si>
    <t>Montaż korytek kablowych, przykręcenie do gotowych otworów, Korytko K-200</t>
  </si>
  <si>
    <t>Montaż tablic rozdzielczych (kompletny prefabrykat) - Złącze kablowe ZK</t>
  </si>
  <si>
    <t>Montaż tablic rozdzielczych (kompletny prefabrykat) - Zestaw PP</t>
  </si>
  <si>
    <t>Montaż tablic rozdzielczych (kompletny prefabrykat) - Tablica TL</t>
  </si>
  <si>
    <t>Montaż tablic rozdzielczych (kompletny prefabrykat) - Tablica WG</t>
  </si>
  <si>
    <t>Montaż tablic rozdzielczych (kompletny prefabrykat) - Tablica TPOŻ</t>
  </si>
  <si>
    <t>Montaż tablic rozdzielczych (kompletny prefabrykat) - Tablica RG</t>
  </si>
  <si>
    <t>Montaż tablic rozdzielczych (kompletny prefabrykat) - Tablica TA</t>
  </si>
  <si>
    <t>Montaż tablic rozdzielczych (kompletny prefabrykat) - Tablica TB</t>
  </si>
  <si>
    <t>Montaż tablic rozdzielczych (kompletny prefabrykat) - Tablica TK</t>
  </si>
  <si>
    <t>Montaż tablic rozdzielczych (kompletny prefabrykat) - Tablica TWENT</t>
  </si>
  <si>
    <t>Montaż tablic rozdzielczych (kompletny prefabrykat) - Tablica TMYJNIA</t>
  </si>
  <si>
    <t>Montaż aparatów elektrycznych - Wyłącznik PWP</t>
  </si>
  <si>
    <t>Osadzenie w podłożu kołków, plastykowych rozporowych</t>
  </si>
  <si>
    <t>Profil stalowy system U44</t>
  </si>
  <si>
    <t>Montaż korytek kablowych, przykręcenie do gotowych otworów, Korytko K-400</t>
  </si>
  <si>
    <t>Listwy elektroinstalacyjne z PVC 20x30</t>
  </si>
  <si>
    <t>Kanał elektroinstalacyjny PVC 130x65</t>
  </si>
  <si>
    <t>Złączki instalacyjne z zaciskiem sprężynowym 2,3,4 torowe 1,5÷2,5mm2</t>
  </si>
  <si>
    <t>Puszki z tworzywa sztucznego, puszka 75x75, 5x2,5·mm2</t>
  </si>
  <si>
    <t>Rury winidurowe karbowane (giętkie) Fi 20·mm bezhalogenowa</t>
  </si>
  <si>
    <t>Rury winidurowe karbowane (giętkie) Fi 25·mm bezhalogenowa</t>
  </si>
  <si>
    <t>Rury winidurowe karbowane (giętkie) Fi 32·mm bezhalogenowa</t>
  </si>
  <si>
    <t>Układanie kabli w budynkach - Kabel YKY 0,6/1kV 4x240·mm2 RM</t>
  </si>
  <si>
    <t>Układanie kabli w budynkach - Kabel YKY 0,6/1kV 5x120·mm2 RM</t>
  </si>
  <si>
    <t>Układanie kabli w budynkach - Kabel YKY 0,6/1kV 5x95·mm2 RM</t>
  </si>
  <si>
    <t>Układanie kabli w budynkach - Kabel YKY 0,6/1kV 5x50·mm2 RM</t>
  </si>
  <si>
    <t>Układanie kabli w budynkach - Kabel N2XH-J 5x35 mm2</t>
  </si>
  <si>
    <t>Układanie kabli w budynkach - Kabel N2XH-J 5x25 mm2</t>
  </si>
  <si>
    <t>Układanie kabli w budynkach - Kabel N2XH-J 5x16 mm2</t>
  </si>
  <si>
    <t>Układanie kabli w budynkach - Kabel N2XH-J 5x10 mm2</t>
  </si>
  <si>
    <t>Układanie kabli w budynkach - Kabel N2XH-J 5x6 mm2</t>
  </si>
  <si>
    <t>Układanie kabli w budynkach - Kabel N2XH-J 5x4 mm2</t>
  </si>
  <si>
    <t>Przewody kabelkowe układane - p/t - rurach - korytkach - Przewód NHXMH 3x1,5·mm2</t>
  </si>
  <si>
    <t>Przewody kabelkowe układane - p/t - rurach - korytkach - Przewód NHXMH 3x2,5·mm2</t>
  </si>
  <si>
    <t>Przewody kabelkowe układane - p/t - rurach - korytkach - Przewód NHXMH 5x1,5·mm2</t>
  </si>
  <si>
    <t>Przewody kabelkowe układane - p/t - rurach - korytkach - Przewód NHXMH 5x2,5·mm2</t>
  </si>
  <si>
    <t>Przewody kabelkowe układane - p/t - rurach - korytkach - Przewód NHXMH 5x6·mm2</t>
  </si>
  <si>
    <t>Kompletowanie opraw oświetleniowych</t>
  </si>
  <si>
    <t>Przygotowanie podłoża pod oprawy oświetleniowe</t>
  </si>
  <si>
    <t>Oprawa ewakuacyjna jednostronna, IP65 + piktogram</t>
  </si>
  <si>
    <t>Oprawa ewakuacyjna dwustronna + piktogram</t>
  </si>
  <si>
    <t>Oprawa awaryjna 3W, rozsył bardzo szeroki</t>
  </si>
  <si>
    <t>Oprawa awaryjna 4W, rozsył szeroki</t>
  </si>
  <si>
    <t>Oprawa awaryjna 4W, rozsył szeroki + uchwyt</t>
  </si>
  <si>
    <t>Oprawa awaryjna 4W, rozsył szeroki (-20ST) + 		osłona</t>
  </si>
  <si>
    <t>Oprawa awaryjna 1W, rozsył bardzo szeroki</t>
  </si>
  <si>
    <t>Oprawa awaryjna 1W, rozsył korytarzowy</t>
  </si>
  <si>
    <t>Oprawa awaryjna 3W, rozsył bardzo szeroki (nastropowa/zwieszana)</t>
  </si>
  <si>
    <t>Moduł awaryjny w oprawie, rozsył szeroki (atest CNBOP)</t>
  </si>
  <si>
    <t>Czujnik ruchu 10m 360 stopni z przekaźnikiem czasowym</t>
  </si>
  <si>
    <t>Przygotowanie podłoża pod osprzęt instalacyjny - otwory pod puszki</t>
  </si>
  <si>
    <t>Puszki instalacyjne podtynkowe, Fi·60, pojedyncze</t>
  </si>
  <si>
    <t>Puszki instalacyjne podtynkowe, Fi·80, 3-otworowe, z pierścieniem odgałęźnym</t>
  </si>
  <si>
    <t>Gniazda instalacyjne wtyczkowe ze stykiem ochronnym, pt, Gniazdo 230V L+N+PE 16A podwójne</t>
  </si>
  <si>
    <t>Gniazda instalacyjne wtyczkowe ze stykiem ochronnym, pt, Gniazdo 230V L+N+PE DATA podwójne</t>
  </si>
  <si>
    <t>Gniazda instalacyjne wtyczkowe ze stykiem ochronnym, pt, Gniazdo 230V L+N+PE 16A IP44</t>
  </si>
  <si>
    <t>Gniazda instalacyjne wtyczkowe ze stykiem ochronnym, nt, 3-biegunowe - Gniazdo wtyczkowe 400V 16A 3P+N+PE</t>
  </si>
  <si>
    <t>Gniazda instalacyjne wtyczkowe ze stykiem ochronnym, nt, 3-biegunowe - Gniazdo wtyczkowe 400V 32A 3P+N+PE</t>
  </si>
  <si>
    <t>Łącznik pt 10A 230V światło-dzwonek IP20</t>
  </si>
  <si>
    <t>Łącznik pt 10A 230V 1-biegunowy IP20</t>
  </si>
  <si>
    <t>Łącznik pt 10A 230V świecznikowy IP20</t>
  </si>
  <si>
    <t>Łącznik pt 10A 230V schodowy IP20</t>
  </si>
  <si>
    <t>Łącznik pt 10A 230V 1-biegunowy IP44</t>
  </si>
  <si>
    <t>Łącznik pt 10A 230V świecznikowy IP44</t>
  </si>
  <si>
    <t>Łącznik pt 10A 230V schodowy IP44</t>
  </si>
  <si>
    <t>Przewody kabelkowe układane - p/t - rurach - korytkach - Przewód HDGS 2x1,0 mm2</t>
  </si>
  <si>
    <t>Przewody kabelkowe układane - p/t - rurach - korytkach - Przewód N2XH-J 2x1,5·mm2</t>
  </si>
  <si>
    <t>Przewody kabelkowe układane - p/t - rurach - korytkach - Przewód N2XH-J 2x2,5·mm2</t>
  </si>
  <si>
    <t>Przewody kabelkowe układane - p/t - rurach - korytkach - Przewód N2XH-J 3x1,5mm2</t>
  </si>
  <si>
    <t>Przewody kabelkowe układane - p/t - rurach - korytkach - Przewód N2XH-J 3x2,5mm2</t>
  </si>
  <si>
    <t>Przewody kabelkowe układane - p/t - rurach - korytkach - Przewód N2XH-J 3x4mm2</t>
  </si>
  <si>
    <t>Przewody kabelkowe układane - p/t - rurach - korytkach - Przewód N2XH-J 3x6mm2</t>
  </si>
  <si>
    <t>Przewody kabelkowe układane - p/t - rurach - korytkach - Przewód N2XH-J 4x1,5mm2</t>
  </si>
  <si>
    <t>Przewody kabelkowe układane - p/t - rurach - korytkach - Przewód N2XH-J 5x1,5·mm2</t>
  </si>
  <si>
    <t>Przewody kabelkowe układane - p/t - rurach - korytkach - Przewód N2XH-J 5x2,5·mm2</t>
  </si>
  <si>
    <t>Przewody kabelkowe układane - p/t - rurach - korytkach - Przewód N2XH-J 5x4mm2</t>
  </si>
  <si>
    <t>Wykucie bruzd dla przewodów wtynkowych i rur o średnicy do 47·mm, bruzdy dla rur RKLG15</t>
  </si>
  <si>
    <t>Rury winidurowe karbowane (giętkie) Fi 15·mm</t>
  </si>
  <si>
    <t>Zaprawianie bruzd, bruzda szerokości do 25·mm</t>
  </si>
  <si>
    <t>Przewody izolowane 1-żyłowe wciągane do rur, Przewód DY 450/750V 1x6,0·mm2</t>
  </si>
  <si>
    <t>Przewody izolowane 1-żyłowe układane w gotowych korytkach, Przewód LgYżo 450/750V 1x4·mm2</t>
  </si>
  <si>
    <t>Przewody izolowane 1-żyłowe układane w gotowych korytkach, Przewód LgYżo 450/750V 1x16·mm2</t>
  </si>
  <si>
    <t>Przewody izolowane 1-żyłowe układane w gotowych korytkach, Przewód LgYżo 450/750V 1x25·mm2</t>
  </si>
  <si>
    <t>Przewody izolowane 1-żyłowe układane w gotowych korytkach, Przewód LgYżo 450/750V 1x70·mm2</t>
  </si>
  <si>
    <t>Pomiary parametrów elektrycznych - natężenia oświetlenia - piorunochronnych - przeciwporażeniowych - wyłączników różnicowo-prądowych - izolacji obwodów - uziemienia - tablic elektrycznych z protokołami</t>
  </si>
  <si>
    <t>3.1</t>
  </si>
  <si>
    <t>Przebicie otworów w elementach z betonu o powierzchni do 0,05·m2, beton żwirowy, grubość do 40·cm</t>
  </si>
  <si>
    <t>Przejście szczelne do rur Dn160</t>
  </si>
  <si>
    <t>Podłoża pod kanały i obiekty z materiałów sypkich - podsypka</t>
  </si>
  <si>
    <t>Kanały z rur typu PVC łączone na wcisk, Fi·160·mm - typ SN8 z kształtkami</t>
  </si>
  <si>
    <t>Studnie rewizyjne z kręgów betonowych, Fi·1000·mm, głębokość 3·m z kinetą prefabrykowaną i kręgami na uszczelkę</t>
  </si>
  <si>
    <t>Podłoża pod kanały i obiekty z materiałów sypkich - obsypka</t>
  </si>
  <si>
    <t>Zasypywanie wykopów szerokości 0,8-2,5·m o ścianach pionowych, głębokość do 3,0·m, kategoria gruntu III</t>
  </si>
  <si>
    <t>Zagęszczanie zasypów, ubijakiem mechanicznym, grunt spoisty kategorii III</t>
  </si>
  <si>
    <t>Próba szczelności kanałów rurowych, kanał Dn·160·mm</t>
  </si>
  <si>
    <t>3.2</t>
  </si>
  <si>
    <t>Kanały z rur typu PVC łączone na wcisk, Fi·200·mm - typ SN8 z kształtkami</t>
  </si>
  <si>
    <t>Kanały z rur typu PVC łączone na wcisk, Fi·250·mm - typ SN8 z kształtkami</t>
  </si>
  <si>
    <t>Kanały z rur typu PVC łączone na wcisk, Fi·315·mm - typ SN8 z kształtkami</t>
  </si>
  <si>
    <t>Studnie rewizyjne z kręgów betonowych, Fi·1200·mm, głębokość 3·m z kinetą prefabrykowaną i kręgami na uszczelkę</t>
  </si>
  <si>
    <t>Odwodnienie liniowe betonowe z rusztem żeliwnym klasy D400</t>
  </si>
  <si>
    <t>3.3</t>
  </si>
  <si>
    <t>Montaż rurociągów z rur polietylenowych (PE, PEHD), Fi·90·mm</t>
  </si>
  <si>
    <t>Połączenie rur polietylenowych, ciśnieniowych PE, PEHD metodą zgrzewania czołowego, Fi 90·mm</t>
  </si>
  <si>
    <t>Hydranty pożarowe i zdroje uliczne, nadziemne Fi·80·mm</t>
  </si>
  <si>
    <t>Oznakowanie trasy rurociągu ułożonego w ziemi</t>
  </si>
  <si>
    <t>Zasypywanie wykopów szerokości 0,8-2,5·m o ścianach pionowych, głębokość do 1,5·m, kategoria gruntu III</t>
  </si>
  <si>
    <t>3.4</t>
  </si>
  <si>
    <t>Kurtyna powietrzna wodna, boczna Q=30kW</t>
  </si>
  <si>
    <t>Rurociągi stalowe o połączeniach spawanych z kształtkami, Dn·15·mm</t>
  </si>
  <si>
    <t>Rurociągi stalowe o połączeniach spawanych z kształtkami, Dn·20·mm</t>
  </si>
  <si>
    <t>Rurociągi stalowe o połączeniach spawanych z kształtkami, Dn·25·mm</t>
  </si>
  <si>
    <t>Rurociągi stalowe o połączeniach spawanych z kształtkami, Dn·32·mm</t>
  </si>
  <si>
    <t>Rurociągi stalowe o połączeniach spawanych z kształtkami, Dn·40·mm</t>
  </si>
  <si>
    <t>Rurociągi stalowe o połączeniach spawanych z kształtkami, Dn·50·mm</t>
  </si>
  <si>
    <t>Rurociągi stalowe o połączeniach spawanych z kształtkami, Dn·65·mm</t>
  </si>
  <si>
    <t>Rurociągi stalowe o połączeniach spawanych z kształtkami, Dn·80·mm</t>
  </si>
  <si>
    <t>Rurociągi stalowe o połączeniach spawanych z kształtkami, Dn·100·mm</t>
  </si>
  <si>
    <t>Rurociągi stalowe o połączeniach spawanych z kształtkami, Dn·125·mm</t>
  </si>
  <si>
    <t>Czyszczenie przez szczotkowanie ręczne do 2 stopnia czystości - stan wyjściowy powierzchni B, rurociągi, Fi·do 200·mm</t>
  </si>
  <si>
    <t>Odtłuszczanie, rurociągi</t>
  </si>
  <si>
    <t>Malowanie pędzlem - farby do gruntowania poliwinylowe, rurociągi, Fi·do 200·mm, farba ogólnego stosowania</t>
  </si>
  <si>
    <t>Otulina termoizolacyjna z pianki lambda 0,035W/mK i płaszczem PCV 20 mm Dn15</t>
  </si>
  <si>
    <t>Otulina termoizolacyjna z pianki lambda 0,035W/mK i płaszczem PCV 20 mm Dn20</t>
  </si>
  <si>
    <t>Otulina termoizolacyjna z pianki lambda 0,035W/mK i płaszczem PCV 30 mm Dn25</t>
  </si>
  <si>
    <t>Otulina termoizolacyjna z pianki lambda 0,035W/mK i płaszczem PCV 40 mm Dn32</t>
  </si>
  <si>
    <t>Otulina termoizolacyjna z pianki lambda 0,035W/mK i płaszczem PCV 50 mm Dn40</t>
  </si>
  <si>
    <t>Otulina termoizolacyjna z pianki lambda 0,035W/mK i płaszczem PCV 60 mm Dn50</t>
  </si>
  <si>
    <t>Otulina termoizolacyjna z pianki lambda 0,035W/mK i płaszczem PCV 80 mm Dn65</t>
  </si>
  <si>
    <t>Otulina termoizolacyjna z pianki lambda 0,035W/mK i płaszczem PCV 90 mm Dn80</t>
  </si>
  <si>
    <t>Otulina termoizolacyjna z pianki lambda 0,035W/mK i płaszczem PCV 100 mm Dn100</t>
  </si>
  <si>
    <t>Otulina termoizolacyjna z pianki lambda 0,035W/mK i płaszczem PCV 100 mm Dn125</t>
  </si>
  <si>
    <t>Ogrzewanie podłogowe - układ wężownicy meandrowy - (woda grzewcza od 40/30 do 55/45”C), rury PE Dn 16·mm, rozstaw 150·mm</t>
  </si>
  <si>
    <t>Próba szczelności ogrzewania podłogowego (Dn 16 i 20mm), rury w wężownicy w rozstawie 150·mm</t>
  </si>
  <si>
    <t>Rurociąg z rur z tworzyw sztucznych - Rura PE-RT/AL/PE-RT Dn50x4,5 z kształtkami i mocowaniami</t>
  </si>
  <si>
    <t>Rurociąg z rur z tworzyw sztucznych - Rura PE-RT/AL/PE-RT Dn40x4 z kształtkami i mocowaniami</t>
  </si>
  <si>
    <t>Rurociąg z rur z tworzyw sztucznych - Rura PE-RT/AL/PE-RT Dn32x3 z kształtkami i mocowaniami</t>
  </si>
  <si>
    <t>Rurociąg z rur z tworzyw sztucznych - Rura PE-RT/AL/PE-RT Dn25x2,5 z kształtkami i mocowaniami</t>
  </si>
  <si>
    <t>Rurociąg z rur z tworzyw sztucznych - Rura PE-RT/AL/PE-RT Dn20x2,3 z kształtkami i mocowaniami</t>
  </si>
  <si>
    <t>Rurociąg z rur z tworzyw sztucznych - Rura PE-RT/AL/PE-RT Dn16x2 z kształtkami i mocowaniami</t>
  </si>
  <si>
    <t>Otulina termoizolacyjna z pianki lambda 0,035W/mK 50 mm Dn50</t>
  </si>
  <si>
    <t>Otulina termoizolacyjna z pianki lambda 0,035W/mK 40 mm Dn40</t>
  </si>
  <si>
    <t>Otulina termoizolacyjna z pianki lambda 0,035W/mK 30 mm Dn32</t>
  </si>
  <si>
    <t>Otulina termoizolacyjna z pianki lambda 0,035W/mK 30 mm Dn25</t>
  </si>
  <si>
    <t>Otulina termoizolacyjna z pianki lambda 0,035W/mK 20 mm Dn20</t>
  </si>
  <si>
    <t>Otulina termoizolacyjna z pianki lambda 0,035W/mK 20 mm Dn16</t>
  </si>
  <si>
    <t>Szafki z rozdzielaczami do instalacji c.o., SWP-2 - 7 obwodów</t>
  </si>
  <si>
    <t>Szafki z rozdzielaczami do instalacji c.o., SWP-3 - 8 obwodów</t>
  </si>
  <si>
    <t>Szafki z rozdzielaczami do instalacji c.o., SWP-3 - 9 obwodów</t>
  </si>
  <si>
    <t>Szafki z rozdzielaczami do instalacji c.o., SWP-3 -10 obwodów</t>
  </si>
  <si>
    <t>Zawór STAD Dn50 z odwodnieniem</t>
  </si>
  <si>
    <t>Zawór STAD Dn40 z odwodnieniem</t>
  </si>
  <si>
    <t>Zawór STAD Dn32 z odwodnieniem</t>
  </si>
  <si>
    <t>Zawór STAD Dn25 z odwodnieniem</t>
  </si>
  <si>
    <t>Zawór STAD Dn20 z odwodnieniem</t>
  </si>
  <si>
    <t>Zawór przelotowy prosty mosiężny, Fi·15·mm</t>
  </si>
  <si>
    <t>Zawór przelotowy prosty mosiężny, Fi·20·mm</t>
  </si>
  <si>
    <t>Zawór przelotowy prosty mosiężny, Fi·25·mm</t>
  </si>
  <si>
    <t>Zawór przelotowy prosty mosiężny, Fi·32·mm</t>
  </si>
  <si>
    <t>Zawór przelotowy prosty mosiężny, Fi·40·mm</t>
  </si>
  <si>
    <t>Zawór przelotowy prosty mosiężny, Fi·50·mm</t>
  </si>
  <si>
    <t>Zawór przelotowy prosty mosiężny, Fi·65·mm</t>
  </si>
  <si>
    <t>Zawór przelotowy prosty mosiężny, Fi·80·mm</t>
  </si>
  <si>
    <t>Zawór odpowietrzający automatyczny, Fi·15·mm</t>
  </si>
  <si>
    <t>Zawór przelotowy prosty c.o. Fi·15·mm do zaworu odpowietrzającego</t>
  </si>
  <si>
    <t>Zawór spustowy DN15</t>
  </si>
  <si>
    <t>Zawór spustowy DN20</t>
  </si>
  <si>
    <t>Manometr 0÷10[bar] z rurką syfonową i zaworem manometrycznym</t>
  </si>
  <si>
    <t>Termometr tarczowy 160 mm, do wody 0 -+ 120 C</t>
  </si>
  <si>
    <t>3.5</t>
  </si>
  <si>
    <t>Wykopy liniowe o ścianach pionowych z ręcznym, głębokości do 1,5 m</t>
  </si>
  <si>
    <t>Rurociągi z PVC kanalizacyjne w gotowych wykopach, wewnątrz budynków, na wcisk, Fi 200 mm</t>
  </si>
  <si>
    <t>Rurociągi z PVC kanalizacyjne w gotowych wykopach, wewnątrz budynków, na wcisk, Fi 160 mm</t>
  </si>
  <si>
    <t>Rurociągi z PVC kanalizacyjne w gotowych wykopach, wewnątrz budynków, na wcisk, Fi 110 mm</t>
  </si>
  <si>
    <t>Rurociągi z PVC kanalizacyjne w gotowych wykopach, wewnątrz budynków, na wcisk, Fi 75 mm</t>
  </si>
  <si>
    <t>Rurociągi z PVC kanalizacyjne w gotowych wykopach, wewnątrz budynków, na wcisk, Fi 50 mm</t>
  </si>
  <si>
    <t>Zasypywanie wykopów o ścianach pionowych, głębokość do 1,5 m</t>
  </si>
  <si>
    <t>Rurociągi z PVC kanalizacyjne, na ścianach w budynkach, na wcisk, Fi·110·mm</t>
  </si>
  <si>
    <t>Rurociągi z PVC kanalizacyjne, na ścianach w budynkach, na wcisk, Fi·50·mm</t>
  </si>
  <si>
    <t>Czyszczaki z PVC kanalizacyjne, o połączeniu wciskowym, Fi·160·mm</t>
  </si>
  <si>
    <t>Czyszczaki z PVC kanalizacyjne, o połączeniu wciskowym, Fi·110·mm</t>
  </si>
  <si>
    <t>Rura wywiewna z PVC o połączeniu wciskowym, Fi·110·mm</t>
  </si>
  <si>
    <t>Dodatki za wykonanie podejść odpływowych z PVC, na wcisk, Fi·110·mm</t>
  </si>
  <si>
    <t>Dodatki za wykonanie podejść odpływowych z PVC, na wcisk, Fi·50·mm</t>
  </si>
  <si>
    <t>Wpust ściekowy podłogowy Dn100 z kratką nierdzewną</t>
  </si>
  <si>
    <t>Wpust ściekowy podłogowy Dn50 z kratką nierdzewną</t>
  </si>
  <si>
    <t>Zawory kulowe instalacji wodociągowych z rur stalowych, Dn 65 mm</t>
  </si>
  <si>
    <t>Zawory kulowe instalacji wodociągowych z rur stalowych, Dn 80 mm</t>
  </si>
  <si>
    <t>Rurociągi stalowe ocynkowane o połączeniach gwintowanych w budynkach, Dn 80 mm</t>
  </si>
  <si>
    <t>Rurociągi stalowe ocynkowane o połączeniach gwintowanych w budynkach, Dn 65 mm</t>
  </si>
  <si>
    <t>Rurociągi stalowe ocynkowane o połączeniach gwintowanych w budynkach, Dn 50 mm</t>
  </si>
  <si>
    <t>Otuliny termoizolacyjne z pianki/wełny polietylenowej z nacięciem wzdłużnym, grubości 25 mm, rurociąg Fi 80 mm</t>
  </si>
  <si>
    <t>Otuliny termoizolacyjne z pianki/wełny polietylenowej z nacięciem wzdłużnym, grubości 25 mm, rurociąg Fi 65 mm</t>
  </si>
  <si>
    <t>Otuliny termoizolacyjne z pianki/wełny polietylenowej z nacięciem wzdłużnym, grubości 25 mm, rurociąg Fi 50 mm</t>
  </si>
  <si>
    <t>Rurociąg z rur z tworzyw sztucznych - Rura PE-RT/AL/PE-RT Dn40 z kształtkami i mocowaniami</t>
  </si>
  <si>
    <t>Rurociąg z rur z tworzyw sztucznych - Rura PE-RT/AL/PE-RT Dn32 z kształtkami i mocowaniami</t>
  </si>
  <si>
    <t>Rurociąg z rur z tworzyw sztucznych - Rura PE-RT/AL/PE-RT Dn25 z kształtkami i mocowaniami</t>
  </si>
  <si>
    <t>Rurociąg z rur z tworzyw sztucznych - Rura PE-RT/AL/PE-RT Dn20 z kształtkami i mocowaniami</t>
  </si>
  <si>
    <t>Rurociąg z rur z tworzyw sztucznych - Rura PE-RT/AL/PE-RT Dn16 z kształtkami i mocowaniami</t>
  </si>
  <si>
    <t>Otuliny termoizolacyjne z pianki polietylenowej z nacięciem wzdłużnym, grubości 20 mm, rurociąg Fi 40 mm</t>
  </si>
  <si>
    <t>Otuliny termoizolacyjne z pianki polietylenowej z nacięciem wzdłużnym, grubości 20 mm, rurociąg Fi 32 mm</t>
  </si>
  <si>
    <t>Otuliny termoizolacyjne z pianki polietylenowej z nacięciem wzdłużnym, grubości 20 mm, rurociąg Fi·25·mm</t>
  </si>
  <si>
    <t>Otuliny termoizolacyjne z pianki polietylenowej z nacięciem wzdłużnym, grubości 20 mm, rurociąg Fi·20·mm</t>
  </si>
  <si>
    <t>Otuliny termoizolacyjne z pianki polietylenowej z nacięciem wzdłużnym, grubości 20 mm, rurociąg Fi·16·mm</t>
  </si>
  <si>
    <t>Zawory przelotowe instalacji wodociągowych z rur z tworzyw sztucznych, Dn 50 mm</t>
  </si>
  <si>
    <t>Zawory przelotowe instalacji wodociągowych z rur z tworzyw sztucznych, Dn 40 mm</t>
  </si>
  <si>
    <t>Zawory przelotowe instalacji wodociągowych z rur z tworzyw sztucznych, Dn 32 mm</t>
  </si>
  <si>
    <t>Zawory przelotowe instalacji wodociągowych z rur z tworzyw sztucznych, Dn 25 mm</t>
  </si>
  <si>
    <t>Zawory przelotowe instalacji wodociągowych z rur z tworzyw sztucznych, Dn 20 mm</t>
  </si>
  <si>
    <t>Zawory przelotowe instalacji wodociągowych z rur z tworzyw sztucznych, Dn 15 mm</t>
  </si>
  <si>
    <t>Dodatki za podejścia dopływowe, w rurociągach z tworzyw sztucznych o połączeniu sztywnym, Fi_zew. 16·mm</t>
  </si>
  <si>
    <t>Dodatki za podejścia dopływowe, w rurociągach z tworzyw sztucznych, Fi_zew. 16·mm, o połączeniu z tworzywa</t>
  </si>
  <si>
    <t>Zawór kątowy Dn15--3/8''</t>
  </si>
  <si>
    <t>Zawór czerpalny ze złączką do węża Dn·15·mm</t>
  </si>
  <si>
    <t>Przyciski do spłuczek, podtynkowych publicznych</t>
  </si>
  <si>
    <t>Elementy montażowe przy ścianie masywnej, do pisuaru</t>
  </si>
  <si>
    <t>Urządzenia sanitarne na elemencie montażowym, pisuar</t>
  </si>
  <si>
    <t>Armatura spłukująca pisuary, elektroniczna sterowana podczerwienią, zasilanie 230 V</t>
  </si>
  <si>
    <t>Bateria zlewozmywakowa stojąca Dn15</t>
  </si>
  <si>
    <t>3.6</t>
  </si>
  <si>
    <t xml:space="preserve">kpl </t>
  </si>
  <si>
    <t>Centrala nawiewno-wywiewna z odzyskiem ciepła N/W 800/800 m3/h kompletna z automatyką</t>
  </si>
  <si>
    <t>Układ blokowy systemu elektrycznej regulacji ciągłej - dopłata za montaż automatyki - automatyka w dostawie z centralą</t>
  </si>
  <si>
    <t>Wentylator łazienkowy DN 100, V = 100 m3/h z przekaźnikiem czasowym</t>
  </si>
  <si>
    <t>Tłumiki akustyczne płytowe prostokątne, o obwodach do 4000·mm</t>
  </si>
  <si>
    <t>Tłumiki akustyczne płytowe prostokątne, o obwodach do 1800·mm</t>
  </si>
  <si>
    <t>Czerpnie lub wyrzutnie dachowe prostokątne, typ·A·i·B, o obwodach do 4000·mm, czerpnie typ A</t>
  </si>
  <si>
    <t>Czerpnie lub wyrzutnie dachowe prostokątne, typ·A·i·B, o obwodach do 1300·mm, czerpnie typ A</t>
  </si>
  <si>
    <t>Czerpnie lub wyrzutnie dachowe prostokątne, typ·A·i·B, o obwodach do 4000·mm, wyrzutnie typ A</t>
  </si>
  <si>
    <t>Czerpnie lub wyrzutnie dachowe prostokątne, typ·A·i·B, o obwodach do 1760·mm, wyrzutnie typ A</t>
  </si>
  <si>
    <t>Czerpnie lub wyrzutnie ścienne prostokątne, Prostokątna czerpnia/wyrzutnia ścienna 500x250</t>
  </si>
  <si>
    <t>Czerpnie lub wyrzutnie ścienne prostokątne, Prostokątna czerpnia/wyrzutnia ścienna 400x250</t>
  </si>
  <si>
    <t>Czerpnie lub wyrzutnie ścienne prostokątne, Prostokątna czerpnia/wyrzutnia ścienna 250x250</t>
  </si>
  <si>
    <t>Przeciwpożarowa klapa odcinająca EIS 120 kołowa</t>
  </si>
  <si>
    <t>Podstawy dachowe stalowe kołowe, typ·B/II, w układach kanałowych, o średnicy do 100·mm</t>
  </si>
  <si>
    <t>Podstawy dachowe stalowe kołowe, typ·B/II, w układach kanałowych, o średnicy do 125·mm</t>
  </si>
  <si>
    <t>Podstawy dachowe stalowe kołowe, typ·B/II, w układach kanałowych, o średnicy do 160·mm</t>
  </si>
  <si>
    <t>Podstawy dachowe stalowe kołowe, typ·B/II, w układach kanałowych, o średnicy do 200·mm</t>
  </si>
  <si>
    <t>Czerpnie lub wyrzutnie dachowe kołowe, typ·C, do przewodów o średnicach do 200·mm, wyrzutnie</t>
  </si>
  <si>
    <t>Czerpnie lub wyrzutnie dachowe kołowe, typ·C, do przewodów o średnicach do 160·mm, wyrzutnie</t>
  </si>
  <si>
    <t>Czerpnie lub wyrzutnie dachowe kołowe, typ·C, do przewodów o średnicach do 125·mm, wyrzutnie</t>
  </si>
  <si>
    <t>Czerpnie lub wyrzutnie dachowe kołowe, typ·C, do przewodów o średnicach do 100·mm, wyrzutnie</t>
  </si>
  <si>
    <t>Przepustnice wielopłaszczyznowe stalowe, prostokątne, do przewodów o obwodach do 4000·mm, typ A</t>
  </si>
  <si>
    <t>Przepustnice wielopłaszczyznowe stalowe, prostokątne, do przewodów o obwodach do 2800·mm, typ A</t>
  </si>
  <si>
    <t>Przepustnice wielopłaszczyznowe stalowe, prostokątne, do przewodów o obwodach do 2400·mm, typ A</t>
  </si>
  <si>
    <t>Przepustnice wielopłaszczyznowe stalowe, prostokątne, do przewodów o obwodach do 1800·mm, typ A</t>
  </si>
  <si>
    <t>Przepustnice jednopłaszczyznowe stalowe,kołowe, typ·B, do przewodów o średnicach do 315·mm</t>
  </si>
  <si>
    <t>Przepustnice jednopłaszczyznowe stalowe,kołowe, typ·B, do przewodów o średnicach do 200·mm</t>
  </si>
  <si>
    <t>Przepustnice jednopłaszczyznowe stalowe,kołowe, typ·B, do przewodów o średnicach do 100·mm</t>
  </si>
  <si>
    <t>Anemostat kwadratowy 600x600 ze skrzynką rozprężną</t>
  </si>
  <si>
    <t>Kratki wentylacyjne do przewodów stalowych i aluminiowych, o obwodach do 1400·mm, typ A</t>
  </si>
  <si>
    <t>Zawór wentylacyjny Dn200</t>
  </si>
  <si>
    <t>Zawór wentylacyjny Dn160</t>
  </si>
  <si>
    <t>Zawór wentylacyjny Dn125</t>
  </si>
  <si>
    <t>Zawór wentylacyjny Dn100</t>
  </si>
  <si>
    <t>Przewody wentylacyjne z blachy stalowej prostokątne, udział kształtek do 35%, ocynkowane z rewizjami</t>
  </si>
  <si>
    <t>Przewody wentylacyjne z blachy stalowej, kołowe, typ· S (Spiro) - udział kształtek do 35%, ocynkowane z rewizjami</t>
  </si>
  <si>
    <t>Izolacja przewodów wentylacyjnych i klimatyzacyjnych płytami - Mata z wełny mineralnej 30mm z folią Al</t>
  </si>
  <si>
    <t>Izolacja przewodów wentylacyjnych i klimatyzacyjnych płytami - Mata z wełny mineralnej 80mm z folią Al</t>
  </si>
  <si>
    <t>Izolacja przewodów wentylacyjnych ppoż - Mata z wełny skalnej odporność ogniowa EIS120</t>
  </si>
  <si>
    <t>Płaszcz z blachy stalowej ocynkowanej</t>
  </si>
  <si>
    <t>Regulacja wydatków powietrza, oznakowanie, uruchomienie systemów wentylacyjnych</t>
  </si>
  <si>
    <t>3.7</t>
  </si>
  <si>
    <t>Rurociągi miedziane lutowane, połączenie elementów kapilarne - Rura miedziana 6,4·mm  (1/4")</t>
  </si>
  <si>
    <t>Rurociągi miedziane lutowane, połączenie elementów kapilarne - Rura miedziana 9,5·mm  (3/8")</t>
  </si>
  <si>
    <t>Rurociągi miedziane lutowane, połączenie elementów kapilarne - Rura miedziana 12,7·mm (1/2")</t>
  </si>
  <si>
    <t>Rurociągi miedziane lutowane, połączenie elementów kapilarne - Rura miedziana 15,9·mm (5/8")</t>
  </si>
  <si>
    <t>Rozgałęźnik freonowy</t>
  </si>
  <si>
    <t>Otulina z pianki kauczukowej grubość 9 mm Dn6</t>
  </si>
  <si>
    <t>Otulina z pianki kauczukowej grubość 9 mm Dn9</t>
  </si>
  <si>
    <t>Otulina z pianki kauczukowej grubość 9 mm Dn12</t>
  </si>
  <si>
    <t>Otulina z pianki kauczukowej grubość 9 mm Dn15</t>
  </si>
  <si>
    <t>Sterownik naścienny</t>
  </si>
  <si>
    <t>Próba szczelności instalacji, płukanie instalacji</t>
  </si>
  <si>
    <t>Napełnienie urządzeń i instalacji obiegu freonu i podobnych czynników czynnikiem chłodniczym VRF</t>
  </si>
  <si>
    <t>Uruchomienie systemu klimatyzacji VRF</t>
  </si>
  <si>
    <t>FORMULARZ OFERTOWY - PRZEDMIAR ROBÓT</t>
  </si>
  <si>
    <t xml:space="preserve">Karpńska i Wspólnicy Spółka Jawna
41-407 Imielin, ul. Nowozachęty 10
NIP: 2220042527
</t>
  </si>
  <si>
    <t>Przebudowa i rozbudowa budynku handlowo-usługowego wraz 
z instalacjami wewnątrz oraz na zewnątrz budynku: wodociągową, hydrantową, kanalizacji deszczowej, kanalizacji sanitarnej, centralnego ogrzewania, gazową, wentylacji mechanicznej, klimatyzacji, elektroenergetyczną, fotowoltaiczną, odgromową na działce nr 1122/42; budowa stacji ładowania pojazdów samochodowych użytku indywidualnego oraz przebudowa i rozbudowa wewnętrznego układu drogowego na działce nr 1122/42</t>
  </si>
  <si>
    <t xml:space="preserve">dz. nr 1122/42 obr. 0001 Imielin
ul. Nowozachęty 10, 41-407 Imielin
gm. Imielin, pow. bieruńsko-lędziński, woj. śląskie
</t>
  </si>
  <si>
    <t>Roboty ziemne wraz z niwelacją wykopu pod fundamenty oraz wywozem urobku na odkład (odlegość 3km)</t>
  </si>
  <si>
    <t>Drabina wyłazowa metalowa ocynkowana/ aluminiowa</t>
  </si>
  <si>
    <t xml:space="preserve">Drzwi aluminiowe 2-sk. zewnętrzne, (wg. proj arch) - 165x240cm Izolacyjność termiczna Uf poniżej 1,2 W | W/(m2K) </t>
  </si>
  <si>
    <t xml:space="preserve">Drzwi aluminiowe 2-sk. zewnętrzne, (wg. proj arch) - 140x200cm Izolacyjność termiczna Uf poniżej 1,2 W | W/(m2K) </t>
  </si>
  <si>
    <t xml:space="preserve">Drzwi aluminiowe 1-sk. zewnętrzne, (wg. proj arch) - 200x100cm Izolacyjność termiczna Uf poniżej 1,2 W | W/(m2K) </t>
  </si>
  <si>
    <t>Brama szybkobieżna 162x205 firmy Horman z profilem przypodłogowym softedge lub równoważna. W projekcie:(Drzwi aluminiowe 2-sk. Wewnętrzne), (wg. proj arch) - 162x205cm</t>
  </si>
  <si>
    <t>Sufity podwieszone na ruszcie metalowym, płyty impregnowane, profile  o grubości minimum 0,55mm firmy rigips lub równoważne</t>
  </si>
  <si>
    <t xml:space="preserve">Sufity podwieszone na ruszcie metalowym profile  o grubości minimum 0,55mm firmy rigips lub równoważne </t>
  </si>
  <si>
    <t xml:space="preserve">Układanie na ścianach płytek ceramicznych, płytki ścienne, 1 gatunek, </t>
  </si>
  <si>
    <t>Obróbka blacharska z blachy aluminiowej</t>
  </si>
  <si>
    <t xml:space="preserve">Bramy segmentowe zewnętrzne - 200x250cm, pełna wysokość przejazdu, bezdotykowe nadzorowanie bramy firmy Horman lub równoważne , grubość profilu 67mm, 3-szybowe przeszklenie </t>
  </si>
  <si>
    <t>Bramy segmentowe zewnętrzne - 340x450cm ,pełna wysokość przejazdu bezdotykowe nadzorowanie bramy firmy Horman lub równoważne, grubość profilu 67mm, 3- szybowe przeszklenie</t>
  </si>
  <si>
    <t xml:space="preserve">Drzwi płytowe wewnętrzne, 1-sk, EI30 (wg. proj arch) - 95x201cm , zawiasy kryte, zamek magnetyczny, konstrukcja skrzydła wzmacniana dodatkowo profilem stalowym, dźwiękoszczelność min 37dB, elektro zamek </t>
  </si>
  <si>
    <t xml:space="preserve">Drzwi płytowe wewnętrzne, 1-sk, EI30 (wg. proj arch) - 90x205cm zawiasy kryte, zamek magnetyczny, konstrukcja skrzydła wzmacniana dodatkowo profilem stalowym, dźwiękoszczelność min 37dB, elektro zamek </t>
  </si>
  <si>
    <t xml:space="preserve">Drzwi płytowe wewnętrzne, 1-sk, EI30 (wg. proj arch) - 90x200cm zawiasy kryte, zamek magnetyczny, konstrukcja skrzydła wzmacniana dodatkowo profilem stalowym, dźwiękoszczelność min 37dB, elektro zamek </t>
  </si>
  <si>
    <t xml:space="preserve">Drzwi płytowe wewnętrzne, 1-sk przylgowe (wg. proj arch) - 90x205cm zawiasy kryte, zamek magnetyczny, konstrukcja skrzydła wzmacniana dodatkowo profilem stalowym, dźwiękoszczelność min 37dB, elektro zamek </t>
  </si>
  <si>
    <t>Drzwi płytowe wewnętrzne, 1-sk przylgowe, z kratką nawiewną (wg. proj arch) - 90x200cm zawiasy kryte, zamek magnetyczny, konstrukcja skrzydła wzmacniana dodatkowo profilem stalowym, samozamykacz</t>
  </si>
  <si>
    <t xml:space="preserve">Oprawa kwadratowa LED 4100lm 4000K 35W IP205 lat gwarancji </t>
  </si>
  <si>
    <t xml:space="preserve">Oprawa ewakuacyjna jednostronna, IP40 + piktogram </t>
  </si>
  <si>
    <t xml:space="preserve">Oprawa okrągła LED, zwieszana, 4150lm 4000K 39W IP20  5 lat gwarancji </t>
  </si>
  <si>
    <t xml:space="preserve">Oprawa podłużna LED, struktura L, zwieszana, 4000K, 140W IP20, 5 lat gwarancji </t>
  </si>
  <si>
    <t xml:space="preserve">Oprawa okrągła LED, opal, 1750lm 4000K 28W IP54 ,5 lat gwarancji </t>
  </si>
  <si>
    <t xml:space="preserve">Oprawa prostokątna LED, opal, 4300lm 4000K 40W ,5 lat gwarancji </t>
  </si>
  <si>
    <t xml:space="preserve">Oprawa podłużna LED, rozsył szeroki, 5000lm 4000K 32W + szyna ,5 lat gwarancji </t>
  </si>
  <si>
    <t>Rury spustowe z blachy alucynk, rury spustowe okrągłe</t>
  </si>
  <si>
    <t>Rury spustowe z blachy alucynk , rury spustowe okrągłe</t>
  </si>
  <si>
    <t>Ruszt drewniany impregnowany</t>
  </si>
  <si>
    <t>Łaty impregnowane</t>
  </si>
  <si>
    <t>Kontrłaty impregnowane</t>
  </si>
  <si>
    <t xml:space="preserve">Bateria umywalkowa stojąca Dn15 ceramiczna głowica firmy Hansgrohe lub równoważna </t>
  </si>
  <si>
    <t>PRZEBUDOWA CZEŚCI ISTNIEJĄCEJ</t>
  </si>
  <si>
    <t>Drzwi zewnętrzne aluminiowe , 2-sk (wg. proj arch) - 180x250cm drzwi izolacyjność termiczną poniżej Uf&gt;1,2 W/m2K</t>
  </si>
  <si>
    <t>Drzwi aluminiowe 2-sk. Wewnętrzne automatyczne , EI30 (wg. proj arch) - 240x180cm lub drzwi przesuwne EI30</t>
  </si>
  <si>
    <t xml:space="preserve">Drzwi zewnętrzne stalowe, 1-sk, EI30 (wg. proj arch) - 205x90cm izolacyjność termiczna poniżej Uf&gt;1,35 W/m2K , ocynkowane, wypełnone wełną mineralną, lakierowane proszkowo </t>
  </si>
  <si>
    <t>Warstwa dociskowa ze żwiru gr. 6cm</t>
  </si>
  <si>
    <t>Drzwi wewnętrzne ze stali nierdzewnej , 1-sk, wypełnione pianką pir, uszczelki gumowe dwuwargowe, zawiasy nierdzewne, klamka,ościeżnica nierdzewna,  - 90x205cm</t>
  </si>
  <si>
    <t>Drzwi wewnętrzne stalowe, klamka stalowa ,1-sk, (wg. proj arch) - 120x205cm</t>
  </si>
  <si>
    <t>Drzwi wewnętrzne stalowe, klamka stalowa, 1-sk, EI30 (wg. proj arch) - 90x205cm</t>
  </si>
  <si>
    <t>Drzwi wewnętrzne stalowe, klamka stalowa 1-sk, (wg. proj arch) - 105x205cm</t>
  </si>
  <si>
    <t>Malowanie ścian wewnętrznych, 2-krotne , farba z atestem higienicznym, odporna na działanie pleśni, wilgoć i szorowanie (kolor zgodnie z proj wykończenia ścian)</t>
  </si>
  <si>
    <t>Malowanie stropów wewnętrznych, 2-krotne farba z atestem higienicznym, odporna na działanie pleśni, wilgoć i szorowanie(kolor zgodnie z proj wykończenia sufitów)</t>
  </si>
  <si>
    <t xml:space="preserve">Wielofunkcyjny termostatyczny zawór cyrkulacyjny MTCV Dn15 ver B lub równoważny </t>
  </si>
  <si>
    <t xml:space="preserve">Zawór pierwszeństwa VV300 DN65 z czujnikiem lub równoważny </t>
  </si>
  <si>
    <t xml:space="preserve">Schody. Posadzka z żywicy epoksydowej barwionej w masie. Rozwiązanie systemowe lub płytki gresowe gatunek 1, antypoślizgowe, </t>
  </si>
  <si>
    <t>Balustrady schodowe ze stali nierdzewnej</t>
  </si>
  <si>
    <t>Balustrady stalowe ze stali nierdzewnej, zewnętrzne</t>
  </si>
  <si>
    <t>Balustrady schodowe ze stali nierdzewnej, zewnętrzne</t>
  </si>
  <si>
    <t>Drzwi aluminiowe 1-sk. wewnętrzne,   (wg. proj arch) - 90x200cm</t>
  </si>
  <si>
    <t>Drzwi wewnętrzne przesuwne , 2-sk (wg. proj arch, chłodnia ) - 150x250cm, grubość skrzydła 120mm, izolowane pianką PIR, mocowane na profilach z aluminium anodowanego,  wraz z kurtynami paskowymi Cold Stop lub równoważne</t>
  </si>
  <si>
    <t xml:space="preserve">Posadzki z płytek ceramicznych na gotowym podłożu - płytki gresowe, 1 gatunek, minimalna grubość płytki 8mm, </t>
  </si>
  <si>
    <t>Wykładzina posadzkowa np. dywanowa /płytki  gresowe rozmieszczenie zgodnie z architektura</t>
  </si>
  <si>
    <t>Stacje ładowania do samochodów elektrycznych 22kW moc ładowarki. Pojedyncza ładowarka z możliwością ładowania 2 samochodów jednocześnie</t>
  </si>
  <si>
    <t>Układ kompensacji mocy biernej</t>
  </si>
  <si>
    <t>Płytki gresowe przemysłowe, antypoślizgowe minimum klasa R10 , 1 gatunek, grubość minimum 14mm ,barwione w masie, wymiar min. 45x45cm</t>
  </si>
  <si>
    <t>Umywalka pojedyncza porcelanowa, ceramiczna z syfonem gruszkowym w tym  1szt. przystosowana dla osób niepełnosprawnych</t>
  </si>
  <si>
    <t>Urządzenia sanitarne na elemencie montażowym - Miski ustępowe porcelanowe zawieszane + Sedes z tworzywa sztucznego w tym 1szt. przystosowana dla osób niepełnosprawnych</t>
  </si>
  <si>
    <t>Element montażowy do miski ustępowej firmy geberit lub równoważnej  w tym 1szt. Przystosowana dla osób  niepełnosprawnych</t>
  </si>
  <si>
    <t>W przypadku, gdy z opisu przedmiotu zamówienia lub załączonej dokumentacji, wynika, iż Zamawiający/ Projektant opisał materiały, urządzenia, technologie ze wskazaniem konkretnych znaków towarowych, patentów lub pochodzenia, źródła użył nazwy konkretnego produktu, normy jakościowej lub szczególnego procesu, który charakteryzuje produkty lub usługi dostarczane przez konkretnego Wykonawcę/Dostawcę/Producenta, to należy je traktować wyłącznie jako przykładowe/ pomoc w opisie przedmiotu zamówienia. W każdym przypadku Zamawiający dopuszcza zastosowanie przez Wykonawcę rozwiązań tzw. „RÓWNOWAŻNYCH” w stosunku do wskazanych przez Zamawiającego/ Projektanta. Za rozwiązania „RÓWNOWAŻNE” uznaje się takie, które będą posiadały nie gorsze lub lepsze parametry techniczne, eksploatacyjne lub użytkowe w stosunku do wskazanych przez Zamawiającego/ Projektanta bądź będą spełniały równoważne normy jakościowe. Obowiązek wykazania równoważności spoczywa na Wykonawcy.</t>
  </si>
  <si>
    <t>Uwaga:</t>
  </si>
  <si>
    <t>Sieć LAN</t>
  </si>
  <si>
    <t>2024-12-20</t>
  </si>
  <si>
    <t xml:space="preserve">Koszty ogólne </t>
  </si>
  <si>
    <t>Stopy fundamentowe w desk. syst. Beton C30/37</t>
  </si>
  <si>
    <t xml:space="preserve">Hale typu lekkiego, konstrukacja stalowa </t>
  </si>
  <si>
    <t>Ułożenie płyt termoizolacyjnych XPS300 gr. 10cm</t>
  </si>
  <si>
    <t>Wylewka betonowa zbrojona utwardzona powierzchniowo gr. 10cm</t>
  </si>
  <si>
    <t>Fasada słupowo - ryglowa + wiatrołap, ściana kurtynowa zewnętrzna, profile aluminiowe - rozwiązanie systemowe, drzwi automatyczne przesuwne termoizolowane firmy Record lub równoważne(200x240mm), ciepłe aluminium, szyby dwukomorowe  Izolacyjność termiczna Uf poniżej 0,75 W | W/(m2K) , drzwi izolacyjność termiczną poniżej Uf&gt;1,2 W/m2K)</t>
  </si>
  <si>
    <t xml:space="preserve">Okna aluminiowe szyby dwukomorowe, Izolacyjność termiczna Uf poniżej 0,75 W | W/(m2K) </t>
  </si>
  <si>
    <t>Zabudowa sanitarna z płyt HPL lub płyt GK - ścianki sanitarne wraz z drzwiami</t>
  </si>
  <si>
    <t xml:space="preserve">Dostawa i montaż. Chłodnia warzywna( akwarium chłodnicze) - rozwiązanie systemowe z 2szt. drzwiami rozsuwanymi automatycznymi  termoizolowane firmy Record lub równoważne ,szyby 2 komorowe. Bez wyposażenia chłodniczego ( agregat, parownik), </t>
  </si>
  <si>
    <t>Posadzka technologiczna beton zacierany</t>
  </si>
  <si>
    <t xml:space="preserve">Sufit podwieszany </t>
  </si>
  <si>
    <t xml:space="preserve">Zadaszenie zewnętrzne, dach płaski o nachyleniu do 10% </t>
  </si>
  <si>
    <t>Hale typu lekkiego, konstr</t>
  </si>
  <si>
    <t>OknaPCV szyby dwukomorowe  Izolacyjność termiczna Uf poniżej 0,75 W | W/(m2K)</t>
  </si>
  <si>
    <t>63</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</si>
  <si>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</si>
  <si>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</si>
  <si>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</si>
  <si>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</si>
  <si>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</si>
  <si>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</si>
  <si>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</si>
  <si>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</si>
  <si>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</si>
  <si>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</si>
  <si>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</si>
  <si>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</si>
  <si>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</si>
  <si>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</si>
  <si>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</si>
  <si>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</si>
  <si>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</si>
  <si>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</si>
  <si>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</si>
  <si>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</si>
  <si>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</si>
  <si>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</si>
  <si>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</si>
  <si>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</si>
  <si>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</si>
  <si>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</si>
  <si>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</si>
  <si>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</si>
  <si>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</si>
  <si>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</si>
  <si>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</si>
  <si>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</si>
  <si>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</si>
  <si>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</si>
  <si>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</si>
  <si>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</si>
  <si>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</si>
  <si>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</si>
  <si>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</si>
  <si>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</si>
  <si>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</si>
  <si>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</si>
  <si>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</si>
  <si>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</si>
  <si>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</si>
  <si>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</si>
  <si>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</si>
  <si>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</si>
  <si>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</si>
  <si>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</si>
  <si>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</si>
  <si>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</si>
  <si>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</si>
  <si>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</si>
  <si>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</si>
  <si>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</si>
  <si>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</si>
  <si>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</si>
  <si>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</si>
  <si>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</si>
  <si>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</si>
  <si>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</si>
  <si>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</si>
  <si>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</si>
  <si>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</si>
  <si>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</si>
  <si>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</si>
  <si>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1.4.2.1</t>
  </si>
  <si>
    <t>1.4.2.1.1</t>
  </si>
  <si>
    <t>144</t>
  </si>
  <si>
    <t>145</t>
  </si>
  <si>
    <t>146</t>
  </si>
  <si>
    <t>147</t>
  </si>
  <si>
    <t>148</t>
  </si>
  <si>
    <t>149</t>
  </si>
  <si>
    <t>150</t>
  </si>
  <si>
    <t>151</t>
  </si>
  <si>
    <t>152</t>
  </si>
  <si>
    <t>153</t>
  </si>
  <si>
    <t>154</t>
  </si>
  <si>
    <t>155</t>
  </si>
  <si>
    <t>156</t>
  </si>
  <si>
    <t>157</t>
  </si>
  <si>
    <t>1.4.2.2</t>
  </si>
  <si>
    <t>1.4.2.2.1</t>
  </si>
  <si>
    <t>1.4.2.2.2</t>
  </si>
  <si>
    <t>1.4.2.3</t>
  </si>
  <si>
    <t>1.4.2.3.1</t>
  </si>
  <si>
    <t>GRUPA 1.4.2.3</t>
  </si>
  <si>
    <t xml:space="preserve">ELEMENT 1.4.2.3.1 </t>
  </si>
  <si>
    <t>ELEMENT 1.4.2.2.2</t>
  </si>
  <si>
    <t>ELEMENT 1.4.2.2.1</t>
  </si>
  <si>
    <t>ELEMENT 1.4.2.1.1</t>
  </si>
  <si>
    <t>GRUPA 1.4.2.2</t>
  </si>
  <si>
    <t>GRUPA 1.4.2.1</t>
  </si>
  <si>
    <t>GRUPA 1.4.2</t>
  </si>
  <si>
    <t xml:space="preserve">Montaż tablic rozdzielczych (kompletny prefabrykat) - Tablica SZR - Przepięcie istniejącej tablicy </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</si>
  <si>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</si>
  <si>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</si>
  <si>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</si>
  <si>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</si>
  <si>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</si>
  <si>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</si>
  <si>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</si>
  <si>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</si>
  <si>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</si>
  <si>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</si>
  <si>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</si>
  <si>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</si>
  <si>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</si>
  <si>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</si>
  <si>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</si>
  <si>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</si>
  <si>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</si>
  <si>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</si>
  <si>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</si>
  <si>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</si>
  <si>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</si>
  <si>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</si>
  <si>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</si>
  <si>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</si>
  <si>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</si>
  <si>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</si>
  <si>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</si>
  <si>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</si>
  <si>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</si>
  <si>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</si>
  <si>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</si>
  <si>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</si>
  <si>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</si>
  <si>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</si>
  <si>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</si>
  <si>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</si>
  <si>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</si>
  <si>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</si>
  <si>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</si>
  <si>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</si>
  <si>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</si>
  <si>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</si>
  <si>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</si>
  <si>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</si>
  <si>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</si>
  <si>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</si>
  <si>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</si>
  <si>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</si>
  <si>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</si>
  <si>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</si>
  <si>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</si>
  <si>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</si>
  <si>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</si>
  <si>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</si>
  <si>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</si>
  <si>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</si>
  <si>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</si>
  <si>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</si>
  <si>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</si>
  <si>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</si>
  <si>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</si>
  <si>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</si>
  <si>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</si>
  <si>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</si>
  <si>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</si>
  <si>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</si>
  <si>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</si>
  <si>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</si>
  <si>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</si>
  <si>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</si>
  <si>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</si>
  <si>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</si>
  <si>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</si>
  <si>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</si>
  <si>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</si>
  <si>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</si>
  <si>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</si>
  <si>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</si>
  <si>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</si>
  <si>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</si>
  <si>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</si>
  <si>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</si>
  <si>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</si>
  <si>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</si>
  <si>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</si>
  <si>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</si>
  <si>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</si>
  <si>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</si>
  <si>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</si>
  <si>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</si>
  <si>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</si>
  <si>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</si>
  <si>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</si>
  <si>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</si>
  <si>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</si>
  <si>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</si>
  <si>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</si>
  <si>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</si>
  <si>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</si>
  <si>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</si>
  <si>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</si>
  <si>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</si>
  <si>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</si>
  <si>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</si>
  <si>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</si>
  <si>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</si>
  <si>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</si>
  <si>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</si>
  <si>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</si>
  <si>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</si>
  <si>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</si>
  <si>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</si>
  <si>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</si>
  <si>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</si>
  <si>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</si>
  <si>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</si>
  <si>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</si>
  <si>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</si>
  <si>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</si>
  <si>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</si>
  <si>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</si>
  <si>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</si>
  <si>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</si>
  <si>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</si>
  <si>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</si>
  <si>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</si>
  <si>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</si>
  <si>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Konstrukcje wsporcze przykręcane</t>
  </si>
  <si>
    <t>Rury winidurowe gładkie, Fi 20·mm</t>
  </si>
  <si>
    <t>Rury winidurowe gładkie, Fi 32·mm</t>
  </si>
  <si>
    <t>Oprawa podłużna LED 4000lm 4000K 27W IP66, 5 lat gwarancji G1</t>
  </si>
  <si>
    <t>Oprawa podłużna LED 6300lm 4000K 41W IP66 ,5 lat gwarancji G2</t>
  </si>
  <si>
    <t>Oprawa okrągła LED opal 1600lm 4000K 15W IP44/IP20 5 lat gwarancji G9</t>
  </si>
  <si>
    <t>Oprawa okrągła LED opal 2500lm 4000K 26W IP44/IP20 5 lat gwarancji G10</t>
  </si>
  <si>
    <t>Oprawa podłużna LED 12500lm 4000K 83W IP65 ,5 lat gwarancji G12</t>
  </si>
  <si>
    <t>Oprawa okrągła LED 820lm 4000K 38° 8W IP20 ,5 lat gwarancji G19</t>
  </si>
  <si>
    <t xml:space="preserve">Wykonanie instalacji odgromowej i uziemienia </t>
  </si>
  <si>
    <t>Wykopy oraz przekopy wykonywane koparkami przedsiębiernymi na odkład, koparka 0,40·m3, grunt kategorii III z ewentualnym zabezpieczeniem</t>
  </si>
  <si>
    <t>Studnie rewizyjne z kręgów betonowych, Fi·1000·mm, głębokość 2,5·m z kinetą prefabrykowaną i kręgami na uszczelkę</t>
  </si>
  <si>
    <t>Studnie rewizyjne z kręgów betonowych, Fi·600 mm, głębokość 2,5·m z kinetą prefabrykowaną i kręgami na uszczelkę</t>
  </si>
  <si>
    <t>Studnia zaworowa PR</t>
  </si>
  <si>
    <t xml:space="preserve">Wywóz samochodami samowyładowczymi do 10·km, grunt kategorii III wraz z utylizacja </t>
  </si>
  <si>
    <t>Studnie rewizyjne z kręgów betonowych, Fi·600·mm, głębokość 2,5·m z kinetą prefabrykowaną i kręgami na uszczelkę</t>
  </si>
  <si>
    <t>Zbiornik retencyjny wód deszczowych 35m3 ( typu szambo)</t>
  </si>
  <si>
    <t>Zbiornik retencyjny min 99m3 ( możliwość zastosowania 10 zbiorników typu szambo)</t>
  </si>
  <si>
    <t>Połączenie z ist. Wodociągiem fi63</t>
  </si>
  <si>
    <t>Montaż rurociągów z rur polietylenowych (PE, PEHD), Fi·63·mm</t>
  </si>
  <si>
    <t xml:space="preserve">Próby szczelności, płukanie instalacji </t>
  </si>
  <si>
    <t>Maszynownia ciepła Qg=250kW|Qch=60kW orurowaniem, armaturą, automatyką i układem spalinowym ( tylko zbiorniki buforowe i osprzęt pompy, zawory )</t>
  </si>
  <si>
    <t>szt.</t>
  </si>
  <si>
    <t xml:space="preserve">Próby szczelności z płukaniem instalacji </t>
  </si>
  <si>
    <t xml:space="preserve">Wywóz samochodami samowyładowczymi do 10 km, grunt kategorii III wraz z utylizacją </t>
  </si>
  <si>
    <t xml:space="preserve">Próba szczelności, płukanie instalacji </t>
  </si>
  <si>
    <t xml:space="preserve">Centrala nawiewno-wywiewna z odzyskiem ciepła N/W 4175m3/4175m3 m3/h kompletna z automatyką z agregatem freonowym </t>
  </si>
  <si>
    <t>Jednostka zewnętrzna klimatyzacji 10,00kW</t>
  </si>
  <si>
    <t>Jednostka wewnętrzna klimatyzacji 2,5 kW</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</si>
  <si>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</si>
  <si>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</si>
  <si>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</si>
  <si>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</si>
  <si>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</si>
  <si>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</si>
  <si>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</si>
  <si>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</si>
  <si>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</si>
  <si>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</si>
  <si>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</si>
  <si>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</si>
  <si>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</si>
  <si>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</si>
  <si>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</si>
  <si>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</si>
  <si>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</si>
  <si>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</si>
  <si>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</si>
  <si>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</si>
  <si>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</si>
  <si>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</si>
  <si>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</si>
  <si>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</si>
  <si>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</si>
  <si>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</si>
  <si>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</si>
  <si>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</si>
  <si>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</si>
  <si>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</si>
  <si>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</si>
  <si>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</si>
  <si>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</si>
  <si>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</si>
  <si>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</si>
  <si>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</si>
  <si>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</si>
  <si>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</si>
  <si>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</si>
  <si>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</si>
  <si>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</si>
  <si>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</si>
  <si>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</si>
  <si>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</si>
  <si>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</si>
  <si>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</si>
  <si>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</si>
  <si>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</si>
  <si>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</si>
  <si>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</si>
  <si>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</si>
  <si>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</si>
  <si>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</si>
  <si>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</si>
  <si>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</si>
  <si>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</si>
  <si>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</si>
  <si>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</si>
  <si>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</si>
  <si>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</si>
  <si>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</si>
  <si>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</si>
  <si>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</si>
  <si>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</si>
  <si>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</si>
  <si>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</si>
  <si>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</si>
  <si>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</si>
  <si>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</si>
  <si>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</si>
  <si>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</si>
  <si>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</si>
  <si>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</si>
  <si>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</si>
  <si>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</si>
  <si>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</si>
  <si>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</si>
  <si>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</si>
  <si>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</si>
  <si>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</si>
  <si>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</si>
  <si>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</si>
  <si>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</si>
  <si>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</si>
  <si>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</si>
  <si>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</si>
  <si>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</si>
  <si>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</si>
  <si>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</si>
  <si>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</si>
  <si>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</si>
  <si>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</si>
  <si>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</si>
  <si>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</si>
  <si>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</si>
  <si>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</si>
  <si>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</si>
  <si>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</si>
  <si>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</si>
  <si>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</si>
  <si>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</si>
  <si>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</si>
  <si>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</si>
  <si>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</si>
  <si>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</si>
  <si>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</si>
  <si>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</si>
  <si>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</si>
  <si>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</si>
  <si>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</si>
  <si>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</si>
  <si>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</si>
  <si>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</si>
  <si>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</si>
  <si>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</si>
  <si>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</si>
  <si>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</si>
  <si>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</si>
  <si>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</si>
  <si>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</si>
  <si>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</si>
  <si>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</si>
  <si>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</si>
  <si>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</si>
  <si>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</si>
  <si>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</si>
  <si>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</si>
  <si>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</si>
  <si>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</si>
  <si>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</si>
  <si>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</si>
  <si>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</si>
  <si>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</si>
  <si>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</si>
  <si>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</si>
  <si>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</si>
  <si>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</si>
  <si>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</si>
  <si>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</si>
  <si>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</si>
  <si>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</si>
  <si>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</si>
  <si>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</si>
  <si>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</si>
  <si>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</si>
  <si>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</si>
  <si>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</si>
  <si>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</si>
  <si>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</si>
  <si>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</si>
  <si>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</si>
  <si>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</si>
  <si>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</si>
  <si>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</si>
  <si>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</si>
  <si>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</si>
  <si>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</si>
  <si>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</si>
  <si>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</si>
  <si>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</si>
  <si>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</si>
  <si>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</si>
  <si>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</si>
  <si>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</si>
  <si>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</si>
  <si>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</si>
  <si>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</si>
  <si>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</si>
  <si>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</si>
  <si>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</si>
  <si>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</si>
  <si>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</si>
  <si>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</si>
  <si>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</si>
  <si>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</si>
  <si>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</si>
  <si>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</si>
  <si>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</si>
  <si>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</si>
  <si>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</si>
  <si>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</si>
  <si>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</si>
  <si>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</si>
  <si>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</si>
  <si>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</si>
  <si>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</si>
  <si>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</si>
  <si>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</si>
  <si>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</si>
  <si>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</si>
  <si>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</si>
  <si>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</si>
  <si>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</si>
  <si>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</si>
  <si>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</si>
  <si>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</si>
  <si>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</si>
  <si>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</si>
  <si>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</si>
  <si>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</si>
  <si>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</si>
  <si>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</si>
  <si>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</si>
  <si>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Projekty wykonawcze</t>
  </si>
  <si>
    <t xml:space="preserve">Grzejniki łazienkowe aluminiowe </t>
  </si>
  <si>
    <t xml:space="preserve">Zawór antyskażeniowy DN65 lub równoważny </t>
  </si>
  <si>
    <t xml:space="preserve">System oświetlenia parkingu wraz z zaprojektowaniem ( 7 opraw elewacyjnych 50W/szt) </t>
  </si>
  <si>
    <t xml:space="preserve">Wymiana lini napowietrznej na ziemną przekopem lub przewiert sterowany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</si>
</sst>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00####"/>
    <numFmt numFmtId="165" formatCode="0.000000"/>
  </numFmts>
  <fonts count="6" x14ac:knownFonts="1">
    <font>
      <sz val="11"/>
      <color theme="1"/>
      <name val="Calibri"/>
      <family val="2"/>
    </font>
    <font>
      <b/>
      <sz val="18"/>
      <color rgb="FF800000"/>
      <name val="Calibri"/>
      <family val="2"/>
    </font>
    <font>
      <sz val="16"/>
      <color theme="1"/>
      <name val="Calibri"/>
      <family val="2"/>
    </font>
    <font>
      <sz val="11"/>
      <color theme="1"/>
      <name val="Calibri"/>
      <family val="2"/>
    </font>
    <font>
      <sz val="8"/>
      <name val="Calibri"/>
      <family val="2"/>
    </font>
    <font>
      <sz val="14"/>
      <color theme="1"/>
      <name val="Calibri"/>
      <family val="2"/>
    </font>
  </fonts>
  <fills count="14">
    <fill>
      <patternFill patternType="none"/>
    </fill>
    <fill>
      <patternFill patternType="gray125"/>
    </fill>
    <fill>
      <patternFill patternType="solid">
        <fgColor rgb="FFD0605D"/>
        <bgColor auto="1"/>
      </patternFill>
    </fill>
    <fill>
      <patternFill patternType="solid">
        <fgColor rgb="FFFFFFCC"/>
        <bgColor auto="1"/>
      </patternFill>
    </fill>
    <fill>
      <patternFill patternType="solid">
        <fgColor rgb="FFCCCCCC"/>
        <bgColor auto="1"/>
      </patternFill>
    </fill>
    <fill>
      <patternFill patternType="solid">
        <fgColor rgb="FFA9A1A9"/>
        <bgColor auto="1"/>
      </patternFill>
    </fill>
    <fill>
      <patternFill patternType="solid">
        <fgColor rgb="FFA0A4F8"/>
        <bgColor auto="1"/>
      </patternFill>
    </fill>
    <fill>
      <patternFill patternType="solid">
        <fgColor rgb="FFFE97CF"/>
        <bgColor auto="1"/>
      </patternFill>
    </fill>
    <fill>
      <patternFill patternType="solid">
        <fgColor rgb="FFE2B28E"/>
        <bgColor auto="1"/>
      </patternFill>
    </fill>
    <fill>
      <patternFill patternType="solid">
        <fgColor rgb="FFFFFFFF"/>
        <bgColor auto="1"/>
      </patternFill>
    </fill>
    <fill>
      <patternFill patternType="solid">
        <fgColor theme="0"/>
        <bgColor indexed="64"/>
      </patternFill>
    </fill>
    <fill>
      <patternFill patternType="solid">
        <fgColor rgb="FFFFFFCC"/>
        <bgColor indexed="64"/>
      </patternFill>
    </fill>
    <fill>
      <patternFill patternType="solid">
        <fgColor rgb="FFA9A1A9"/>
        <bgColor indexed="64"/>
      </patternFill>
    </fill>
    <fill>
      <patternFill patternType="solid">
        <fgColor rgb="FFCCCCCC"/>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xf numFmtId="9" fontId="3" fillId="0" borderId="0" applyFont="0" applyFill="0" applyBorder="0" applyAlignment="0" applyProtection="0"/>
  </cellStyleXfs>
  <cellXfs count="50">
    <xf numFmtId="0" fontId="0" fillId="0" borderId="0" xfId="0"/>
    <xf numFmtId="49" fontId="0" fillId="0" borderId="1" xfId="1" applyNumberFormat="1" applyFont="1" applyBorder="1" applyAlignment="1">
      <alignment horizontal="center" vertical="center" wrapText="1"/>
    </xf>
    <xf numFmtId="49" fontId="1" fillId="0" borderId="1" xfId="1" applyNumberFormat="1" applyFont="1" applyBorder="1" applyAlignment="1">
      <alignment vertical="top" wrapText="1"/>
    </xf>
    <xf numFmtId="49" fontId="2" fillId="0" borderId="1" xfId="1" applyNumberFormat="1" applyFont="1" applyBorder="1" applyAlignment="1">
      <alignment vertical="top" wrapText="1"/>
    </xf>
    <xf numFmtId="49" fontId="0" fillId="0" borderId="1" xfId="1" applyNumberFormat="1" applyFont="1" applyBorder="1" applyAlignment="1">
      <alignment vertical="top" wrapText="1"/>
    </xf>
    <xf numFmtId="0" fontId="0" fillId="4" borderId="1" xfId="1" applyFont="1" applyFill="1" applyBorder="1"/>
    <xf numFmtId="0" fontId="0" fillId="5" borderId="1" xfId="1" applyFont="1" applyFill="1" applyBorder="1"/>
    <xf numFmtId="49" fontId="0" fillId="4" borderId="1" xfId="1" applyNumberFormat="1" applyFont="1" applyFill="1" applyBorder="1" applyAlignment="1">
      <alignment vertical="top" wrapText="1"/>
    </xf>
    <xf numFmtId="0" fontId="0" fillId="6" borderId="1" xfId="1" applyFont="1" applyFill="1" applyBorder="1"/>
    <xf numFmtId="49" fontId="0" fillId="5" borderId="1" xfId="1" applyNumberFormat="1" applyFont="1" applyFill="1" applyBorder="1" applyAlignment="1">
      <alignment vertical="top" wrapText="1"/>
    </xf>
    <xf numFmtId="0" fontId="0" fillId="7" borderId="1" xfId="1" applyFont="1" applyFill="1" applyBorder="1"/>
    <xf numFmtId="49" fontId="0" fillId="6" borderId="1" xfId="1" applyNumberFormat="1" applyFont="1" applyFill="1" applyBorder="1" applyAlignment="1">
      <alignment vertical="top" wrapText="1"/>
    </xf>
    <xf numFmtId="0" fontId="0" fillId="8" borderId="1" xfId="1" applyFont="1" applyFill="1" applyBorder="1"/>
    <xf numFmtId="49" fontId="0" fillId="7" borderId="1" xfId="1" applyNumberFormat="1" applyFont="1" applyFill="1" applyBorder="1" applyAlignment="1">
      <alignment vertical="top" wrapText="1"/>
    </xf>
    <xf numFmtId="164" fontId="0" fillId="3" borderId="1" xfId="1" applyNumberFormat="1" applyFont="1" applyFill="1" applyBorder="1" applyAlignment="1">
      <alignment wrapText="1"/>
    </xf>
    <xf numFmtId="49" fontId="0" fillId="8" borderId="1" xfId="1" applyNumberFormat="1" applyFont="1" applyFill="1" applyBorder="1" applyAlignment="1">
      <alignment vertical="top" wrapText="1"/>
    </xf>
    <xf numFmtId="164" fontId="0" fillId="0" borderId="1" xfId="1" applyNumberFormat="1" applyFont="1" applyBorder="1" applyAlignment="1">
      <alignment wrapText="1"/>
    </xf>
    <xf numFmtId="164" fontId="0" fillId="4" borderId="1" xfId="1" applyNumberFormat="1" applyFont="1" applyFill="1" applyBorder="1" applyAlignment="1">
      <alignment wrapText="1"/>
    </xf>
    <xf numFmtId="49" fontId="0" fillId="9" borderId="1" xfId="1" applyNumberFormat="1" applyFont="1" applyFill="1" applyBorder="1" applyAlignment="1">
      <alignment vertical="top" wrapText="1"/>
    </xf>
    <xf numFmtId="164" fontId="0" fillId="6" borderId="1" xfId="1" applyNumberFormat="1" applyFont="1" applyFill="1" applyBorder="1" applyAlignment="1">
      <alignment wrapText="1"/>
    </xf>
    <xf numFmtId="164" fontId="0" fillId="5" borderId="1" xfId="1" applyNumberFormat="1" applyFont="1" applyFill="1" applyBorder="1" applyAlignment="1">
      <alignment wrapText="1"/>
    </xf>
    <xf numFmtId="164" fontId="0" fillId="7" borderId="1" xfId="1" applyNumberFormat="1" applyFont="1" applyFill="1" applyBorder="1" applyAlignment="1">
      <alignment wrapText="1"/>
    </xf>
    <xf numFmtId="164" fontId="0" fillId="8" borderId="1" xfId="1" applyNumberFormat="1" applyFont="1" applyFill="1" applyBorder="1" applyAlignment="1">
      <alignment wrapText="1"/>
    </xf>
    <xf numFmtId="49" fontId="0" fillId="3" borderId="2" xfId="1" applyNumberFormat="1" applyFont="1" applyFill="1" applyBorder="1" applyAlignment="1">
      <alignment vertical="top" wrapText="1"/>
    </xf>
    <xf numFmtId="49" fontId="0" fillId="10" borderId="1" xfId="1" applyNumberFormat="1" applyFont="1" applyFill="1" applyBorder="1" applyAlignment="1">
      <alignment vertical="top" wrapText="1"/>
    </xf>
    <xf numFmtId="165" fontId="0" fillId="0" borderId="0" xfId="0" applyNumberFormat="1"/>
    <xf numFmtId="49" fontId="0" fillId="9" borderId="4" xfId="1" applyNumberFormat="1" applyFont="1" applyFill="1" applyBorder="1" applyAlignment="1">
      <alignment vertical="top" wrapText="1"/>
    </xf>
    <xf numFmtId="49" fontId="0" fillId="10" borderId="3" xfId="1" applyNumberFormat="1" applyFont="1" applyFill="1" applyBorder="1" applyAlignment="1">
      <alignment vertical="top" wrapText="1"/>
    </xf>
    <xf numFmtId="49" fontId="0" fillId="10" borderId="4" xfId="1" applyNumberFormat="1" applyFont="1" applyFill="1" applyBorder="1" applyAlignment="1">
      <alignment vertical="top" wrapText="1"/>
    </xf>
    <xf numFmtId="49" fontId="0" fillId="9" borderId="6" xfId="1" applyNumberFormat="1" applyFont="1" applyFill="1" applyBorder="1" applyAlignment="1">
      <alignment vertical="top" wrapText="1"/>
    </xf>
    <xf numFmtId="164" fontId="0" fillId="3" borderId="6" xfId="1" applyNumberFormat="1" applyFont="1" applyFill="1" applyBorder="1" applyAlignment="1">
      <alignment wrapText="1"/>
    </xf>
    <xf numFmtId="0" fontId="0" fillId="0" borderId="5" xfId="0" applyBorder="1"/>
    <xf numFmtId="49" fontId="0" fillId="9" borderId="5" xfId="1" applyNumberFormat="1" applyFont="1" applyFill="1" applyBorder="1" applyAlignment="1">
      <alignment vertical="top" wrapText="1"/>
    </xf>
    <xf numFmtId="164" fontId="0" fillId="3" borderId="5" xfId="1" applyNumberFormat="1" applyFont="1" applyFill="1" applyBorder="1" applyAlignment="1">
      <alignment wrapText="1"/>
    </xf>
    <xf numFmtId="164" fontId="0" fillId="11" borderId="5" xfId="1" applyNumberFormat="1" applyFont="1" applyFill="1" applyBorder="1" applyAlignment="1">
      <alignment wrapText="1"/>
    </xf>
    <xf numFmtId="2" fontId="0" fillId="11" borderId="5" xfId="0" applyNumberFormat="1" applyFill="1" applyBorder="1"/>
    <xf numFmtId="49" fontId="1" fillId="0" borderId="7" xfId="1" applyNumberFormat="1" applyFont="1" applyBorder="1" applyAlignment="1">
      <alignment vertical="top" wrapText="1"/>
    </xf>
    <xf numFmtId="49" fontId="2" fillId="0" borderId="6" xfId="1" applyNumberFormat="1" applyFont="1" applyBorder="1" applyAlignment="1">
      <alignment vertical="top" wrapText="1"/>
    </xf>
    <xf numFmtId="49" fontId="5" fillId="0" borderId="5" xfId="2" applyNumberFormat="1" applyFont="1" applyBorder="1" applyAlignment="1">
      <alignment vertical="center" wrapText="1"/>
    </xf>
    <xf numFmtId="49" fontId="0" fillId="9" borderId="8" xfId="1" applyNumberFormat="1" applyFont="1" applyFill="1" applyBorder="1" applyAlignment="1">
      <alignment vertical="top" wrapText="1"/>
    </xf>
    <xf numFmtId="0" fontId="0" fillId="0" borderId="8" xfId="0" applyBorder="1"/>
    <xf numFmtId="164" fontId="0" fillId="3" borderId="8" xfId="1" applyNumberFormat="1" applyFont="1" applyFill="1" applyBorder="1" applyAlignment="1">
      <alignment wrapText="1"/>
    </xf>
    <xf numFmtId="164" fontId="0" fillId="11" borderId="8" xfId="1" applyNumberFormat="1" applyFont="1" applyFill="1" applyBorder="1" applyAlignment="1">
      <alignment wrapText="1"/>
    </xf>
    <xf numFmtId="49" fontId="0" fillId="10" borderId="0" xfId="1" applyNumberFormat="1" applyFont="1" applyFill="1" applyAlignment="1">
      <alignment vertical="top" wrapText="1"/>
    </xf>
    <xf numFmtId="49" fontId="0" fillId="12" borderId="1" xfId="1" applyNumberFormat="1" applyFont="1" applyFill="1" applyBorder="1" applyAlignment="1">
      <alignment vertical="top" wrapText="1"/>
    </xf>
    <xf numFmtId="49" fontId="0" fillId="13" borderId="1" xfId="1" applyNumberFormat="1" applyFont="1" applyFill="1" applyBorder="1" applyAlignment="1">
      <alignment vertical="top" wrapText="1"/>
    </xf>
    <xf numFmtId="49" fontId="1" fillId="0" borderId="1" xfId="1" applyNumberFormat="1" applyFont="1" applyBorder="1" applyAlignment="1">
      <alignment horizontal="center" vertical="center" wrapText="1"/>
    </xf>
    <xf numFmtId="49" fontId="1" fillId="0" borderId="1" xfId="1" applyNumberFormat="1" applyFont="1" applyBorder="1" applyAlignment="1">
      <alignment vertical="top" wrapText="1"/>
    </xf>
    <xf numFmtId="49" fontId="0" fillId="2" borderId="2" xfId="1" applyNumberFormat="1" applyFont="1" applyFill="1" applyBorder="1" applyAlignment="1">
      <alignment vertical="top" wrapText="1"/>
    </xf>
    <xf numFmtId="49" fontId="0" fillId="3" borderId="2" xfId="1" applyNumberFormat="1" applyFont="1" applyFill="1" applyBorder="1" applyAlignment="1">
      <alignment vertical="top" wrapText="1"/>
    </xf>
  </cellXfs>
  <cellStyles count="3">
    <cellStyle name="Normal" xfId="1" xr:uid="{00000000-0005-0000-0000-000000000000}"/>
    <cellStyle name="Normalny" xfId="0" builtinId="0"/>
    <cellStyle name="Procentowy" xfId="2" builtinId="5"/>
  </cellStyles>
  <dxfs count="0"/>
  <tableStyles count="0" defaultTableStyle="TableStyleMedium2" defaultPivotStyle="PivotStyleLight16"/>
  <colors>
    <mruColors>
      <color rgb="FFCCCCCC"/>
      <color rgb="FFA9A1A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B11"/>
  <sheetViews>
    <sheetView zoomScale="76" zoomScaleNormal="76" workbookViewId="0">
      <selection activeCell="B10" sqref="B10"/>
    </sheetView>
  </sheetViews>
  <sheetFormatPr defaultRowHeight="14.4" x14ac:dyDescent="0.3"/>
  <cols>
    <col min="1" max="1" width="49" customWidth="1"/>
    <col min="2" max="2" width="83.44140625" customWidth="1"/>
  </cols>
  <sheetData>
    <row r="2" spans="1:2" ht="56.25" customHeight="1" x14ac:dyDescent="0.3">
      <c r="A2" s="46" t="s">
        <v>597</v>
      </c>
      <c r="B2" s="47" t="s">
        <v>0</v>
      </c>
    </row>
    <row r="4" spans="1:2" ht="44.25" customHeight="1" x14ac:dyDescent="0.3">
      <c r="A4" s="46" t="s">
        <v>1</v>
      </c>
      <c r="B4" s="47" t="s">
        <v>0</v>
      </c>
    </row>
    <row r="6" spans="1:2" ht="189" x14ac:dyDescent="0.3">
      <c r="A6" s="2" t="s">
        <v>2</v>
      </c>
      <c r="B6" s="3" t="s">
        <v>599</v>
      </c>
    </row>
    <row r="7" spans="1:2" ht="69" customHeight="1" x14ac:dyDescent="0.3">
      <c r="A7" s="2" t="s">
        <v>3</v>
      </c>
      <c r="B7" s="3" t="s">
        <v>600</v>
      </c>
    </row>
    <row r="8" spans="1:2" ht="89.25" customHeight="1" x14ac:dyDescent="0.3">
      <c r="A8" s="2" t="s">
        <v>4</v>
      </c>
      <c r="B8" s="3" t="s">
        <v>598</v>
      </c>
    </row>
    <row r="9" spans="1:2" ht="23.4" x14ac:dyDescent="0.3">
      <c r="A9" s="2" t="s">
        <v>5</v>
      </c>
      <c r="B9" s="3" t="s">
        <v>661</v>
      </c>
    </row>
    <row r="10" spans="1:2" ht="42" x14ac:dyDescent="0.3">
      <c r="A10" s="2" t="s">
        <v>6</v>
      </c>
      <c r="B10" s="37" t="s">
        <v>7</v>
      </c>
    </row>
    <row r="11" spans="1:2" ht="274.8" customHeight="1" x14ac:dyDescent="0.3">
      <c r="A11" s="36" t="s">
        <v>659</v>
      </c>
      <c r="B11" s="38" t="s">
        <v>658</v>
      </c>
    </row>
  </sheetData>
  <mergeCells count="2">
    <mergeCell ref="A2:B2"/>
    <mergeCell ref="A4:B4"/>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70"/>
  <sheetViews>
    <sheetView zoomScale="90" zoomScaleNormal="90" workbookViewId="0">
      <selection activeCell="G57" sqref="G57"/>
    </sheetView>
  </sheetViews>
  <sheetFormatPr defaultRowHeight="14.4" outlineLevelRow="5" x14ac:dyDescent="0.3"/>
  <cols>
    <col min="1" max="1" width="15" customWidth="1"/>
    <col min="2" max="2" width="16" customWidth="1"/>
    <col min="3" max="3" width="42" customWidth="1"/>
    <col min="4" max="4" width="14" customWidth="1"/>
  </cols>
  <sheetData>
    <row r="1" spans="1:4" x14ac:dyDescent="0.3">
      <c r="A1" s="48" t="s">
        <v>1</v>
      </c>
      <c r="B1" s="48" t="s">
        <v>0</v>
      </c>
      <c r="C1" s="48" t="s">
        <v>0</v>
      </c>
      <c r="D1" s="48" t="s">
        <v>0</v>
      </c>
    </row>
    <row r="2" spans="1:4" x14ac:dyDescent="0.3">
      <c r="A2" s="23" t="s">
        <v>8</v>
      </c>
      <c r="B2" s="49" t="s">
        <v>9</v>
      </c>
      <c r="C2" s="49" t="s">
        <v>0</v>
      </c>
      <c r="D2" s="49" t="s">
        <v>0</v>
      </c>
    </row>
    <row r="3" spans="1:4" x14ac:dyDescent="0.3">
      <c r="A3" s="23" t="s">
        <v>10</v>
      </c>
      <c r="B3" s="49" t="s">
        <v>661</v>
      </c>
      <c r="C3" s="49" t="s">
        <v>0</v>
      </c>
      <c r="D3" s="49" t="s">
        <v>0</v>
      </c>
    </row>
    <row r="5" spans="1:4" ht="28.8" x14ac:dyDescent="0.3">
      <c r="A5" s="1" t="s">
        <v>11</v>
      </c>
      <c r="B5" s="1" t="s">
        <v>12</v>
      </c>
      <c r="C5" s="1" t="s">
        <v>13</v>
      </c>
      <c r="D5" s="1" t="s">
        <v>14</v>
      </c>
    </row>
    <row r="6" spans="1:4" x14ac:dyDescent="0.3">
      <c r="A6" s="1" t="s">
        <v>16</v>
      </c>
      <c r="B6" s="1" t="s">
        <v>17</v>
      </c>
      <c r="C6" s="1" t="s">
        <v>18</v>
      </c>
      <c r="D6" s="1" t="s">
        <v>19</v>
      </c>
    </row>
    <row r="7" spans="1:4" ht="28.8" x14ac:dyDescent="0.3">
      <c r="A7" s="7" t="s">
        <v>16</v>
      </c>
      <c r="B7" s="7" t="s">
        <v>28</v>
      </c>
      <c r="C7" s="7" t="s">
        <v>1</v>
      </c>
      <c r="D7" s="17">
        <f>'1 ARCHITEKTURA - KONSTRUKCJA - '!G7+'2 INSTALACJE ELEKTRYCZNE'!G7+'3 INSTALACJE SANITARNE'!G7</f>
        <v>0</v>
      </c>
    </row>
    <row r="8" spans="1:4" ht="28.8" outlineLevel="1" x14ac:dyDescent="0.3">
      <c r="A8" s="7" t="s">
        <v>17</v>
      </c>
      <c r="B8" s="7" t="s">
        <v>29</v>
      </c>
      <c r="C8" s="7" t="s">
        <v>30</v>
      </c>
      <c r="D8" s="17">
        <f>'1 ARCHITEKTURA - KONSTRUKCJA - '!G7</f>
        <v>0</v>
      </c>
    </row>
    <row r="9" spans="1:4" outlineLevel="2" x14ac:dyDescent="0.3">
      <c r="A9" s="9" t="s">
        <v>18</v>
      </c>
      <c r="B9" s="9" t="s">
        <v>31</v>
      </c>
      <c r="C9" s="9" t="s">
        <v>32</v>
      </c>
      <c r="D9" s="20">
        <f>'1 ARCHITEKTURA - KONSTRUKCJA - '!G8</f>
        <v>0</v>
      </c>
    </row>
    <row r="10" spans="1:4" outlineLevel="3" x14ac:dyDescent="0.3">
      <c r="A10" s="11" t="s">
        <v>19</v>
      </c>
      <c r="B10" s="11" t="s">
        <v>33</v>
      </c>
      <c r="C10" s="11" t="s">
        <v>662</v>
      </c>
      <c r="D10" s="19">
        <f>'1 ARCHITEKTURA - KONSTRUKCJA - '!G9</f>
        <v>0</v>
      </c>
    </row>
    <row r="11" spans="1:4" outlineLevel="3" x14ac:dyDescent="0.3">
      <c r="A11" s="11" t="s">
        <v>20</v>
      </c>
      <c r="B11" s="11" t="s">
        <v>34</v>
      </c>
      <c r="C11" s="11" t="s">
        <v>35</v>
      </c>
      <c r="D11" s="19">
        <f>'1 ARCHITEKTURA - KONSTRUKCJA - '!G11</f>
        <v>0</v>
      </c>
    </row>
    <row r="12" spans="1:4" outlineLevel="2" x14ac:dyDescent="0.3">
      <c r="A12" s="9" t="s">
        <v>21</v>
      </c>
      <c r="B12" s="9" t="s">
        <v>36</v>
      </c>
      <c r="C12" s="9" t="s">
        <v>37</v>
      </c>
      <c r="D12" s="20">
        <f>'1 ARCHITEKTURA - KONSTRUKCJA - '!G15</f>
        <v>0</v>
      </c>
    </row>
    <row r="13" spans="1:4" outlineLevel="3" x14ac:dyDescent="0.3">
      <c r="A13" s="11" t="s">
        <v>22</v>
      </c>
      <c r="B13" s="11" t="s">
        <v>38</v>
      </c>
      <c r="C13" s="11" t="s">
        <v>39</v>
      </c>
      <c r="D13" s="19">
        <f>'1 ARCHITEKTURA - KONSTRUKCJA - '!G16</f>
        <v>0</v>
      </c>
    </row>
    <row r="14" spans="1:4" outlineLevel="3" x14ac:dyDescent="0.3">
      <c r="A14" s="11" t="s">
        <v>23</v>
      </c>
      <c r="B14" s="11" t="s">
        <v>40</v>
      </c>
      <c r="C14" s="11" t="s">
        <v>41</v>
      </c>
      <c r="D14" s="19">
        <f>'1 ARCHITEKTURA - KONSTRUKCJA - '!G30</f>
        <v>0</v>
      </c>
    </row>
    <row r="15" spans="1:4" outlineLevel="3" x14ac:dyDescent="0.3">
      <c r="A15" s="11" t="s">
        <v>24</v>
      </c>
      <c r="B15" s="11" t="s">
        <v>42</v>
      </c>
      <c r="C15" s="11" t="s">
        <v>43</v>
      </c>
      <c r="D15" s="19">
        <f>'1 ARCHITEKTURA - KONSTRUKCJA - '!G33</f>
        <v>0</v>
      </c>
    </row>
    <row r="16" spans="1:4" outlineLevel="3" x14ac:dyDescent="0.3">
      <c r="A16" s="11" t="s">
        <v>25</v>
      </c>
      <c r="B16" s="11" t="s">
        <v>44</v>
      </c>
      <c r="C16" s="11" t="s">
        <v>45</v>
      </c>
      <c r="D16" s="19">
        <f>'1 ARCHITEKTURA - KONSTRUKCJA - '!G35</f>
        <v>0</v>
      </c>
    </row>
    <row r="17" spans="1:4" outlineLevel="3" x14ac:dyDescent="0.3">
      <c r="A17" s="11" t="s">
        <v>26</v>
      </c>
      <c r="B17" s="11" t="s">
        <v>46</v>
      </c>
      <c r="C17" s="11" t="s">
        <v>47</v>
      </c>
      <c r="D17" s="19">
        <f>'1 ARCHITEKTURA - KONSTRUKCJA - '!G38</f>
        <v>0</v>
      </c>
    </row>
    <row r="18" spans="1:4" outlineLevel="3" x14ac:dyDescent="0.3">
      <c r="A18" s="11" t="s">
        <v>27</v>
      </c>
      <c r="B18" s="11" t="s">
        <v>48</v>
      </c>
      <c r="C18" s="11" t="s">
        <v>49</v>
      </c>
      <c r="D18" s="19">
        <f>'1 ARCHITEKTURA - KONSTRUKCJA - '!G44</f>
        <v>0</v>
      </c>
    </row>
    <row r="19" spans="1:4" outlineLevel="3" x14ac:dyDescent="0.3">
      <c r="A19" s="11" t="s">
        <v>50</v>
      </c>
      <c r="B19" s="11" t="s">
        <v>51</v>
      </c>
      <c r="C19" s="11" t="s">
        <v>52</v>
      </c>
      <c r="D19" s="19">
        <f>'1 ARCHITEKTURA - KONSTRUKCJA - '!G50</f>
        <v>0</v>
      </c>
    </row>
    <row r="20" spans="1:4" outlineLevel="2" x14ac:dyDescent="0.3">
      <c r="A20" s="9" t="s">
        <v>53</v>
      </c>
      <c r="B20" s="9" t="s">
        <v>54</v>
      </c>
      <c r="C20" s="9" t="s">
        <v>55</v>
      </c>
      <c r="D20" s="20">
        <f>'1 ARCHITEKTURA - KONSTRUKCJA - '!G56</f>
        <v>0</v>
      </c>
    </row>
    <row r="21" spans="1:4" outlineLevel="3" x14ac:dyDescent="0.3">
      <c r="A21" s="11" t="s">
        <v>56</v>
      </c>
      <c r="B21" s="11" t="s">
        <v>57</v>
      </c>
      <c r="C21" s="11" t="s">
        <v>58</v>
      </c>
      <c r="D21" s="19">
        <f>'1 ARCHITEKTURA - KONSTRUKCJA - '!G57</f>
        <v>0</v>
      </c>
    </row>
    <row r="22" spans="1:4" outlineLevel="4" x14ac:dyDescent="0.3">
      <c r="A22" s="13" t="s">
        <v>59</v>
      </c>
      <c r="B22" s="13" t="s">
        <v>60</v>
      </c>
      <c r="C22" s="13" t="s">
        <v>61</v>
      </c>
      <c r="D22" s="21">
        <f>'1 ARCHITEKTURA - KONSTRUKCJA - '!G58</f>
        <v>0</v>
      </c>
    </row>
    <row r="23" spans="1:4" outlineLevel="4" x14ac:dyDescent="0.3">
      <c r="A23" s="13" t="s">
        <v>62</v>
      </c>
      <c r="B23" s="13" t="s">
        <v>63</v>
      </c>
      <c r="C23" s="13" t="s">
        <v>64</v>
      </c>
      <c r="D23" s="21">
        <f>'1 ARCHITEKTURA - KONSTRUKCJA - '!G68</f>
        <v>0</v>
      </c>
    </row>
    <row r="24" spans="1:4" outlineLevel="4" x14ac:dyDescent="0.3">
      <c r="A24" s="13" t="s">
        <v>65</v>
      </c>
      <c r="B24" s="13" t="s">
        <v>66</v>
      </c>
      <c r="C24" s="13" t="s">
        <v>67</v>
      </c>
      <c r="D24" s="21">
        <f>'1 ARCHITEKTURA - KONSTRUKCJA - '!G83</f>
        <v>0</v>
      </c>
    </row>
    <row r="25" spans="1:4" outlineLevel="4" x14ac:dyDescent="0.3">
      <c r="A25" s="13" t="s">
        <v>68</v>
      </c>
      <c r="B25" s="13" t="s">
        <v>69</v>
      </c>
      <c r="C25" s="13" t="s">
        <v>70</v>
      </c>
      <c r="D25" s="21">
        <f>'1 ARCHITEKTURA - KONSTRUKCJA - '!G87</f>
        <v>0</v>
      </c>
    </row>
    <row r="26" spans="1:4" outlineLevel="3" x14ac:dyDescent="0.3">
      <c r="A26" s="11" t="s">
        <v>71</v>
      </c>
      <c r="B26" s="11" t="s">
        <v>72</v>
      </c>
      <c r="C26" s="11" t="s">
        <v>73</v>
      </c>
      <c r="D26" s="19">
        <f>'1 ARCHITEKTURA - KONSTRUKCJA - '!G97</f>
        <v>0</v>
      </c>
    </row>
    <row r="27" spans="1:4" outlineLevel="4" x14ac:dyDescent="0.3">
      <c r="A27" s="13" t="s">
        <v>74</v>
      </c>
      <c r="B27" s="13" t="s">
        <v>75</v>
      </c>
      <c r="C27" s="13" t="s">
        <v>76</v>
      </c>
      <c r="D27" s="21">
        <f>'1 ARCHITEKTURA - KONSTRUKCJA - '!G98</f>
        <v>0</v>
      </c>
    </row>
    <row r="28" spans="1:4" ht="28.8" outlineLevel="4" x14ac:dyDescent="0.3">
      <c r="A28" s="13" t="s">
        <v>77</v>
      </c>
      <c r="B28" s="13" t="s">
        <v>78</v>
      </c>
      <c r="C28" s="13" t="s">
        <v>79</v>
      </c>
      <c r="D28" s="21">
        <f>'1 ARCHITEKTURA - KONSTRUKCJA - '!G101</f>
        <v>0</v>
      </c>
    </row>
    <row r="29" spans="1:4" outlineLevel="4" x14ac:dyDescent="0.3">
      <c r="A29" s="13" t="s">
        <v>80</v>
      </c>
      <c r="B29" s="13" t="s">
        <v>81</v>
      </c>
      <c r="C29" s="13" t="s">
        <v>82</v>
      </c>
      <c r="D29" s="21">
        <f>'1 ARCHITEKTURA - KONSTRUKCJA - '!G107</f>
        <v>0</v>
      </c>
    </row>
    <row r="30" spans="1:4" outlineLevel="4" x14ac:dyDescent="0.3">
      <c r="A30" s="13" t="s">
        <v>83</v>
      </c>
      <c r="B30" s="13" t="s">
        <v>84</v>
      </c>
      <c r="C30" s="13" t="s">
        <v>85</v>
      </c>
      <c r="D30" s="21">
        <f>'1 ARCHITEKTURA - KONSTRUKCJA - '!G114</f>
        <v>0</v>
      </c>
    </row>
    <row r="31" spans="1:4" outlineLevel="4" x14ac:dyDescent="0.3">
      <c r="A31" s="13" t="s">
        <v>86</v>
      </c>
      <c r="B31" s="13" t="s">
        <v>87</v>
      </c>
      <c r="C31" s="13" t="s">
        <v>88</v>
      </c>
      <c r="D31" s="21">
        <f>'1 ARCHITEKTURA - KONSTRUKCJA - '!G119</f>
        <v>0</v>
      </c>
    </row>
    <row r="32" spans="1:4" outlineLevel="3" x14ac:dyDescent="0.3">
      <c r="A32" s="11" t="s">
        <v>89</v>
      </c>
      <c r="B32" s="11" t="s">
        <v>90</v>
      </c>
      <c r="C32" s="11" t="s">
        <v>91</v>
      </c>
      <c r="D32" s="19">
        <f>'1 ARCHITEKTURA - KONSTRUKCJA - '!G122</f>
        <v>0</v>
      </c>
    </row>
    <row r="33" spans="1:4" outlineLevel="4" x14ac:dyDescent="0.3">
      <c r="A33" s="13" t="s">
        <v>92</v>
      </c>
      <c r="B33" s="13" t="s">
        <v>93</v>
      </c>
      <c r="C33" s="13" t="s">
        <v>94</v>
      </c>
      <c r="D33" s="21">
        <f>'1 ARCHITEKTURA - KONSTRUKCJA - '!G123</f>
        <v>0</v>
      </c>
    </row>
    <row r="34" spans="1:4" outlineLevel="4" x14ac:dyDescent="0.3">
      <c r="A34" s="13" t="s">
        <v>95</v>
      </c>
      <c r="B34" s="13" t="s">
        <v>96</v>
      </c>
      <c r="C34" s="13" t="s">
        <v>97</v>
      </c>
      <c r="D34" s="21">
        <f>'1 ARCHITEKTURA - KONSTRUKCJA - '!G127</f>
        <v>0</v>
      </c>
    </row>
    <row r="35" spans="1:4" outlineLevel="4" x14ac:dyDescent="0.3">
      <c r="A35" s="13" t="s">
        <v>98</v>
      </c>
      <c r="B35" s="13" t="s">
        <v>99</v>
      </c>
      <c r="C35" s="13" t="s">
        <v>100</v>
      </c>
      <c r="D35" s="21">
        <f>'1 ARCHITEKTURA - KONSTRUKCJA - '!G130</f>
        <v>0</v>
      </c>
    </row>
    <row r="36" spans="1:4" outlineLevel="3" x14ac:dyDescent="0.3">
      <c r="A36" s="11" t="s">
        <v>101</v>
      </c>
      <c r="B36" s="11" t="s">
        <v>102</v>
      </c>
      <c r="C36" s="11" t="s">
        <v>103</v>
      </c>
      <c r="D36" s="19">
        <f>'1 ARCHITEKTURA - KONSTRUKCJA - '!G139</f>
        <v>0</v>
      </c>
    </row>
    <row r="37" spans="1:4" outlineLevel="4" x14ac:dyDescent="0.3">
      <c r="A37" s="13" t="s">
        <v>104</v>
      </c>
      <c r="B37" s="13" t="s">
        <v>105</v>
      </c>
      <c r="C37" s="13" t="s">
        <v>106</v>
      </c>
      <c r="D37" s="21">
        <f>'1 ARCHITEKTURA - KONSTRUKCJA - '!G140</f>
        <v>0</v>
      </c>
    </row>
    <row r="38" spans="1:4" outlineLevel="4" x14ac:dyDescent="0.3">
      <c r="A38" s="13" t="s">
        <v>107</v>
      </c>
      <c r="B38" s="13" t="s">
        <v>108</v>
      </c>
      <c r="C38" s="13" t="s">
        <v>109</v>
      </c>
      <c r="D38" s="21">
        <f>'1 ARCHITEKTURA - KONSTRUKCJA - '!G145</f>
        <v>0</v>
      </c>
    </row>
    <row r="39" spans="1:4" outlineLevel="3" x14ac:dyDescent="0.3">
      <c r="A39" s="11" t="s">
        <v>110</v>
      </c>
      <c r="B39" s="11" t="s">
        <v>112</v>
      </c>
      <c r="C39" s="11" t="s">
        <v>113</v>
      </c>
      <c r="D39" s="19">
        <f>'1 ARCHITEKTURA - KONSTRUKCJA - '!G147</f>
        <v>0</v>
      </c>
    </row>
    <row r="40" spans="1:4" outlineLevel="4" x14ac:dyDescent="0.3">
      <c r="A40" s="13" t="s">
        <v>111</v>
      </c>
      <c r="B40" s="13" t="s">
        <v>115</v>
      </c>
      <c r="C40" s="13" t="s">
        <v>116</v>
      </c>
      <c r="D40" s="21">
        <f>'1 ARCHITEKTURA - KONSTRUKCJA - '!G148</f>
        <v>0</v>
      </c>
    </row>
    <row r="41" spans="1:4" outlineLevel="4" x14ac:dyDescent="0.3">
      <c r="A41" s="13" t="s">
        <v>114</v>
      </c>
      <c r="B41" s="13" t="s">
        <v>118</v>
      </c>
      <c r="C41" s="13" t="s">
        <v>119</v>
      </c>
      <c r="D41" s="21">
        <f>'1 ARCHITEKTURA - KONSTRUKCJA - '!G150</f>
        <v>0</v>
      </c>
    </row>
    <row r="42" spans="1:4" outlineLevel="4" x14ac:dyDescent="0.3">
      <c r="A42" s="13" t="s">
        <v>117</v>
      </c>
      <c r="B42" s="13" t="s">
        <v>121</v>
      </c>
      <c r="C42" s="13" t="s">
        <v>122</v>
      </c>
      <c r="D42" s="21">
        <f>'1 ARCHITEKTURA - KONSTRUKCJA - '!G155</f>
        <v>0</v>
      </c>
    </row>
    <row r="43" spans="1:4" outlineLevel="4" x14ac:dyDescent="0.3">
      <c r="A43" s="13" t="s">
        <v>120</v>
      </c>
      <c r="B43" s="13" t="s">
        <v>124</v>
      </c>
      <c r="C43" s="13" t="s">
        <v>125</v>
      </c>
      <c r="D43" s="21">
        <f>'1 ARCHITEKTURA - KONSTRUKCJA - '!G166</f>
        <v>0</v>
      </c>
    </row>
    <row r="44" spans="1:4" outlineLevel="4" x14ac:dyDescent="0.3">
      <c r="A44" s="13" t="s">
        <v>123</v>
      </c>
      <c r="B44" s="13" t="s">
        <v>127</v>
      </c>
      <c r="C44" s="13" t="s">
        <v>128</v>
      </c>
      <c r="D44" s="21">
        <f>'1 ARCHITEKTURA - KONSTRUKCJA - '!G177</f>
        <v>0</v>
      </c>
    </row>
    <row r="45" spans="1:4" outlineLevel="2" x14ac:dyDescent="0.3">
      <c r="A45" s="9" t="s">
        <v>126</v>
      </c>
      <c r="B45" s="9" t="s">
        <v>130</v>
      </c>
      <c r="C45" s="9" t="s">
        <v>631</v>
      </c>
      <c r="D45" s="20">
        <f>'1 ARCHITEKTURA - KONSTRUKCJA - '!G182</f>
        <v>0</v>
      </c>
    </row>
    <row r="46" spans="1:4" outlineLevel="3" x14ac:dyDescent="0.3">
      <c r="A46" s="11" t="s">
        <v>129</v>
      </c>
      <c r="B46" s="11" t="s">
        <v>132</v>
      </c>
      <c r="C46" s="11" t="s">
        <v>134</v>
      </c>
      <c r="D46" s="19">
        <f>'1 ARCHITEKTURA - KONSTRUKCJA - '!G183</f>
        <v>0</v>
      </c>
    </row>
    <row r="47" spans="1:4" outlineLevel="3" x14ac:dyDescent="0.3">
      <c r="A47" s="11" t="s">
        <v>131</v>
      </c>
      <c r="B47" s="11" t="s">
        <v>772</v>
      </c>
      <c r="C47" s="11" t="s">
        <v>136</v>
      </c>
      <c r="D47" s="19">
        <f>'1 ARCHITEKTURA - KONSTRUKCJA - '!G189</f>
        <v>0</v>
      </c>
    </row>
    <row r="48" spans="1:4" outlineLevel="4" x14ac:dyDescent="0.3">
      <c r="A48" s="13" t="s">
        <v>133</v>
      </c>
      <c r="B48" s="13" t="s">
        <v>771</v>
      </c>
      <c r="C48" s="13" t="s">
        <v>58</v>
      </c>
      <c r="D48" s="21">
        <f>'1 ARCHITEKTURA - KONSTRUKCJA - '!G190</f>
        <v>0</v>
      </c>
    </row>
    <row r="49" spans="1:6" ht="28.8" outlineLevel="5" x14ac:dyDescent="0.3">
      <c r="A49" s="15" t="s">
        <v>135</v>
      </c>
      <c r="B49" s="15" t="s">
        <v>769</v>
      </c>
      <c r="C49" s="15" t="s">
        <v>61</v>
      </c>
      <c r="D49" s="22">
        <f>'1 ARCHITEKTURA - KONSTRUKCJA - '!G191</f>
        <v>0</v>
      </c>
    </row>
    <row r="50" spans="1:6" outlineLevel="4" x14ac:dyDescent="0.3">
      <c r="A50" s="13" t="s">
        <v>137</v>
      </c>
      <c r="B50" s="13" t="s">
        <v>770</v>
      </c>
      <c r="C50" s="13" t="s">
        <v>91</v>
      </c>
      <c r="D50" s="21">
        <f>'1 ARCHITEKTURA - KONSTRUKCJA - '!G194</f>
        <v>0</v>
      </c>
    </row>
    <row r="51" spans="1:6" ht="28.8" outlineLevel="5" x14ac:dyDescent="0.3">
      <c r="A51" s="15" t="s">
        <v>138</v>
      </c>
      <c r="B51" s="15" t="s">
        <v>768</v>
      </c>
      <c r="C51" s="15" t="s">
        <v>147</v>
      </c>
      <c r="D51" s="22">
        <f>'1 ARCHITEKTURA - KONSTRUKCJA - '!G195</f>
        <v>0</v>
      </c>
    </row>
    <row r="52" spans="1:6" ht="28.8" outlineLevel="5" x14ac:dyDescent="0.3">
      <c r="A52" s="15" t="s">
        <v>139</v>
      </c>
      <c r="B52" s="15" t="s">
        <v>767</v>
      </c>
      <c r="C52" s="15" t="s">
        <v>154</v>
      </c>
      <c r="D52" s="22">
        <f>'1 ARCHITEKTURA - KONSTRUKCJA - '!G198</f>
        <v>0</v>
      </c>
    </row>
    <row r="53" spans="1:6" outlineLevel="4" x14ac:dyDescent="0.3">
      <c r="A53" s="13" t="s">
        <v>140</v>
      </c>
      <c r="B53" s="13" t="s">
        <v>765</v>
      </c>
      <c r="C53" s="13" t="s">
        <v>113</v>
      </c>
      <c r="D53" s="21">
        <f>'1 ARCHITEKTURA - KONSTRUKCJA - '!G200</f>
        <v>0</v>
      </c>
    </row>
    <row r="54" spans="1:6" ht="28.8" outlineLevel="5" x14ac:dyDescent="0.3">
      <c r="A54" s="15" t="s">
        <v>141</v>
      </c>
      <c r="B54" s="15" t="s">
        <v>766</v>
      </c>
      <c r="C54" s="15" t="s">
        <v>157</v>
      </c>
      <c r="D54" s="22">
        <f>'1 ARCHITEKTURA - KONSTRUKCJA - '!G201</f>
        <v>0</v>
      </c>
      <c r="F54" s="43"/>
    </row>
    <row r="55" spans="1:6" outlineLevel="1" x14ac:dyDescent="0.3">
      <c r="A55" s="45" t="s">
        <v>142</v>
      </c>
      <c r="B55" s="7" t="s">
        <v>165</v>
      </c>
      <c r="C55" s="7" t="s">
        <v>166</v>
      </c>
      <c r="D55" s="17">
        <f>'2 INSTALACJE ELEKTRYCZNE'!G7</f>
        <v>0</v>
      </c>
    </row>
    <row r="56" spans="1:6" outlineLevel="2" x14ac:dyDescent="0.3">
      <c r="A56" s="44" t="s">
        <v>143</v>
      </c>
      <c r="B56" s="9" t="s">
        <v>169</v>
      </c>
      <c r="C56" s="9" t="s">
        <v>170</v>
      </c>
      <c r="D56" s="20">
        <f>'2 INSTALACJE ELEKTRYCZNE'!G8</f>
        <v>0</v>
      </c>
    </row>
    <row r="57" spans="1:6" outlineLevel="1" x14ac:dyDescent="0.3">
      <c r="A57" s="45" t="s">
        <v>144</v>
      </c>
      <c r="B57" s="45" t="s">
        <v>172</v>
      </c>
      <c r="C57" s="7" t="s">
        <v>173</v>
      </c>
      <c r="D57" s="17">
        <f>'3 INSTALACJE SANITARNE'!G7</f>
        <v>0</v>
      </c>
    </row>
    <row r="58" spans="1:6" ht="28.8" outlineLevel="2" x14ac:dyDescent="0.3">
      <c r="A58" s="44" t="s">
        <v>145</v>
      </c>
      <c r="B58" s="9" t="s">
        <v>175</v>
      </c>
      <c r="C58" s="9" t="s">
        <v>176</v>
      </c>
      <c r="D58" s="20">
        <f>'3 INSTALACJE SANITARNE'!G8</f>
        <v>0</v>
      </c>
    </row>
    <row r="59" spans="1:6" ht="28.8" outlineLevel="2" x14ac:dyDescent="0.3">
      <c r="A59" s="44" t="s">
        <v>146</v>
      </c>
      <c r="B59" s="44" t="s">
        <v>178</v>
      </c>
      <c r="C59" s="9" t="s">
        <v>179</v>
      </c>
      <c r="D59" s="20">
        <f>'3 INSTALACJE SANITARNE'!G21</f>
        <v>0</v>
      </c>
    </row>
    <row r="60" spans="1:6" ht="28.8" outlineLevel="2" x14ac:dyDescent="0.3">
      <c r="A60" s="44" t="s">
        <v>148</v>
      </c>
      <c r="B60" s="9" t="s">
        <v>181</v>
      </c>
      <c r="C60" s="9" t="s">
        <v>182</v>
      </c>
      <c r="D60" s="20">
        <f>'3 INSTALACJE SANITARNE'!G36</f>
        <v>0</v>
      </c>
    </row>
    <row r="61" spans="1:6" outlineLevel="2" x14ac:dyDescent="0.3">
      <c r="A61" s="44" t="s">
        <v>149</v>
      </c>
      <c r="B61" s="9" t="s">
        <v>184</v>
      </c>
      <c r="C61" s="9" t="s">
        <v>185</v>
      </c>
      <c r="D61" s="20">
        <f>'3 INSTALACJE SANITARNE'!G48</f>
        <v>0</v>
      </c>
    </row>
    <row r="62" spans="1:6" outlineLevel="2" x14ac:dyDescent="0.3">
      <c r="A62" s="44" t="s">
        <v>150</v>
      </c>
      <c r="B62" s="9" t="s">
        <v>186</v>
      </c>
      <c r="C62" s="9" t="s">
        <v>187</v>
      </c>
      <c r="D62" s="20">
        <f>'3 INSTALACJE SANITARNE'!G113</f>
        <v>0</v>
      </c>
    </row>
    <row r="63" spans="1:6" outlineLevel="2" x14ac:dyDescent="0.3">
      <c r="A63" s="44" t="s">
        <v>151</v>
      </c>
      <c r="B63" s="9" t="s">
        <v>188</v>
      </c>
      <c r="C63" s="9" t="s">
        <v>189</v>
      </c>
      <c r="D63" s="20">
        <f>'3 INSTALACJE SANITARNE'!G175</f>
        <v>0</v>
      </c>
    </row>
    <row r="64" spans="1:6" outlineLevel="2" x14ac:dyDescent="0.3">
      <c r="A64" s="44" t="s">
        <v>152</v>
      </c>
      <c r="B64" s="9" t="s">
        <v>190</v>
      </c>
      <c r="C64" s="9" t="s">
        <v>191</v>
      </c>
      <c r="D64" s="20">
        <f>'3 INSTALACJE SANITARNE'!G218</f>
        <v>0</v>
      </c>
    </row>
    <row r="69" spans="3:4" x14ac:dyDescent="0.3">
      <c r="C69" s="4" t="s">
        <v>192</v>
      </c>
    </row>
    <row r="70" spans="3:4" x14ac:dyDescent="0.3">
      <c r="D70" s="16">
        <v>1</v>
      </c>
    </row>
  </sheetData>
  <mergeCells count="3">
    <mergeCell ref="A1:D1"/>
    <mergeCell ref="B2:D2"/>
    <mergeCell ref="B3:D3"/>
  </mergeCells>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210"/>
  <sheetViews>
    <sheetView topLeftCell="A187" zoomScale="75" zoomScaleNormal="75" workbookViewId="0">
      <selection activeCell="L10" sqref="L10"/>
    </sheetView>
  </sheetViews>
  <sheetFormatPr defaultRowHeight="14.4" outlineLevelRow="5" x14ac:dyDescent="0.3"/>
  <cols>
    <col min="1" max="1" width="15.77734375" customWidth="1"/>
    <col min="2" max="2" width="67.77734375" customWidth="1"/>
    <col min="3" max="7" width="14" customWidth="1"/>
    <col min="9" max="9" width="11.44140625" bestFit="1" customWidth="1"/>
  </cols>
  <sheetData>
    <row r="1" spans="1:7" x14ac:dyDescent="0.3">
      <c r="A1" s="48" t="s">
        <v>30</v>
      </c>
      <c r="B1" s="48" t="s">
        <v>0</v>
      </c>
      <c r="C1" s="48" t="s">
        <v>0</v>
      </c>
      <c r="D1" s="48" t="s">
        <v>0</v>
      </c>
      <c r="E1" s="48" t="s">
        <v>0</v>
      </c>
      <c r="F1" s="48" t="s">
        <v>0</v>
      </c>
      <c r="G1" s="48" t="s">
        <v>0</v>
      </c>
    </row>
    <row r="2" spans="1:7" x14ac:dyDescent="0.3">
      <c r="A2" s="23" t="s">
        <v>8</v>
      </c>
      <c r="B2" s="49" t="s">
        <v>9</v>
      </c>
      <c r="C2" s="49" t="s">
        <v>0</v>
      </c>
      <c r="D2" s="49" t="s">
        <v>0</v>
      </c>
      <c r="E2" s="49"/>
      <c r="F2" s="49"/>
      <c r="G2" s="49"/>
    </row>
    <row r="3" spans="1:7" x14ac:dyDescent="0.3">
      <c r="A3" s="23" t="s">
        <v>10</v>
      </c>
      <c r="B3" s="49" t="s">
        <v>661</v>
      </c>
      <c r="C3" s="49" t="s">
        <v>0</v>
      </c>
      <c r="D3" s="49" t="s">
        <v>0</v>
      </c>
      <c r="E3" s="49"/>
      <c r="F3" s="49"/>
      <c r="G3" s="49"/>
    </row>
    <row r="5" spans="1:7" ht="43.2" x14ac:dyDescent="0.3">
      <c r="A5" s="1" t="s">
        <v>11</v>
      </c>
      <c r="B5" s="1" t="s">
        <v>193</v>
      </c>
      <c r="C5" s="1" t="s">
        <v>15</v>
      </c>
      <c r="D5" s="1" t="s">
        <v>194</v>
      </c>
      <c r="E5" s="1" t="s">
        <v>195</v>
      </c>
      <c r="F5" s="1" t="s">
        <v>196</v>
      </c>
      <c r="G5" s="1" t="s">
        <v>14</v>
      </c>
    </row>
    <row r="6" spans="1:7" x14ac:dyDescent="0.3">
      <c r="A6" s="1" t="s">
        <v>16</v>
      </c>
      <c r="B6" s="1" t="s">
        <v>17</v>
      </c>
      <c r="C6" s="1" t="s">
        <v>18</v>
      </c>
      <c r="D6" s="1" t="s">
        <v>19</v>
      </c>
      <c r="E6" s="1" t="s">
        <v>20</v>
      </c>
      <c r="F6" s="1" t="s">
        <v>21</v>
      </c>
      <c r="G6" s="1" t="s">
        <v>22</v>
      </c>
    </row>
    <row r="7" spans="1:7" x14ac:dyDescent="0.3">
      <c r="A7" s="7" t="s">
        <v>16</v>
      </c>
      <c r="B7" s="7" t="s">
        <v>30</v>
      </c>
      <c r="C7" s="5" t="s">
        <v>0</v>
      </c>
      <c r="D7" s="5" t="s">
        <v>0</v>
      </c>
      <c r="E7" s="5" t="s">
        <v>0</v>
      </c>
      <c r="F7" s="5" t="s">
        <v>0</v>
      </c>
      <c r="G7" s="17">
        <f>'1 ARCHITEKTURA - KONSTRUKCJA - '!G8+'1 ARCHITEKTURA - KONSTRUKCJA - '!G15+'1 ARCHITEKTURA - KONSTRUKCJA - '!G56+'1 ARCHITEKTURA - KONSTRUKCJA - '!G182</f>
        <v>0</v>
      </c>
    </row>
    <row r="8" spans="1:7" outlineLevel="1" x14ac:dyDescent="0.3">
      <c r="A8" s="9" t="s">
        <v>197</v>
      </c>
      <c r="B8" s="9" t="s">
        <v>32</v>
      </c>
      <c r="C8" s="6" t="s">
        <v>0</v>
      </c>
      <c r="D8" s="6" t="s">
        <v>0</v>
      </c>
      <c r="E8" s="6" t="s">
        <v>0</v>
      </c>
      <c r="F8" s="6" t="s">
        <v>0</v>
      </c>
      <c r="G8" s="20">
        <f>'1 ARCHITEKTURA - KONSTRUKCJA - '!G9+'1 ARCHITEKTURA - KONSTRUKCJA - '!G11</f>
        <v>0</v>
      </c>
    </row>
    <row r="9" spans="1:7" outlineLevel="2" x14ac:dyDescent="0.3">
      <c r="A9" s="11" t="s">
        <v>198</v>
      </c>
      <c r="B9" s="11" t="s">
        <v>662</v>
      </c>
      <c r="C9" s="8" t="s">
        <v>0</v>
      </c>
      <c r="D9" s="8" t="s">
        <v>0</v>
      </c>
      <c r="E9" s="8" t="s">
        <v>0</v>
      </c>
      <c r="F9" s="8" t="s">
        <v>0</v>
      </c>
      <c r="G9" s="19">
        <f>SUM(G10:G10)</f>
        <v>0</v>
      </c>
    </row>
    <row r="10" spans="1:7" outlineLevel="3" x14ac:dyDescent="0.3">
      <c r="A10" s="18" t="s">
        <v>199</v>
      </c>
      <c r="B10" s="18" t="s">
        <v>1133</v>
      </c>
      <c r="C10" s="18" t="s">
        <v>200</v>
      </c>
      <c r="D10" s="14">
        <v>1</v>
      </c>
      <c r="E10" s="14">
        <v>1</v>
      </c>
      <c r="F10" s="14"/>
      <c r="G10" s="14">
        <f>ROUND(D10*F10, 2)</f>
        <v>0</v>
      </c>
    </row>
    <row r="11" spans="1:7" outlineLevel="2" x14ac:dyDescent="0.3">
      <c r="A11" s="11" t="s">
        <v>202</v>
      </c>
      <c r="B11" s="11" t="s">
        <v>35</v>
      </c>
      <c r="C11" s="8" t="s">
        <v>0</v>
      </c>
      <c r="D11" s="8" t="s">
        <v>0</v>
      </c>
      <c r="E11" s="8" t="s">
        <v>0</v>
      </c>
      <c r="F11" s="8" t="s">
        <v>0</v>
      </c>
      <c r="G11" s="19">
        <f>SUM(G12:G14)</f>
        <v>0</v>
      </c>
    </row>
    <row r="12" spans="1:7" ht="28.8" outlineLevel="3" x14ac:dyDescent="0.3">
      <c r="A12" s="18" t="s">
        <v>17</v>
      </c>
      <c r="B12" s="18" t="s">
        <v>601</v>
      </c>
      <c r="C12" s="18" t="s">
        <v>201</v>
      </c>
      <c r="D12" s="14">
        <v>1165.71</v>
      </c>
      <c r="E12" s="14">
        <v>1</v>
      </c>
      <c r="F12" s="14"/>
      <c r="G12" s="14">
        <f>ROUND(D12*F12, 2)</f>
        <v>0</v>
      </c>
    </row>
    <row r="13" spans="1:7" ht="28.8" outlineLevel="3" x14ac:dyDescent="0.3">
      <c r="A13" s="18" t="s">
        <v>18</v>
      </c>
      <c r="B13" s="18" t="s">
        <v>204</v>
      </c>
      <c r="C13" s="18" t="s">
        <v>201</v>
      </c>
      <c r="D13" s="14">
        <v>1136.3900000000001</v>
      </c>
      <c r="E13" s="14">
        <v>1</v>
      </c>
      <c r="F13" s="14"/>
      <c r="G13" s="14">
        <f>ROUND(D13*F13, 2)</f>
        <v>0</v>
      </c>
    </row>
    <row r="14" spans="1:7" ht="28.8" outlineLevel="3" x14ac:dyDescent="0.3">
      <c r="A14" s="18" t="s">
        <v>19</v>
      </c>
      <c r="B14" s="18" t="s">
        <v>205</v>
      </c>
      <c r="C14" s="18" t="s">
        <v>201</v>
      </c>
      <c r="D14" s="14">
        <v>1136.3900000000001</v>
      </c>
      <c r="E14" s="14">
        <v>1</v>
      </c>
      <c r="F14" s="14"/>
      <c r="G14" s="14">
        <f>ROUND(D14*F14, 2)</f>
        <v>0</v>
      </c>
    </row>
    <row r="15" spans="1:7" outlineLevel="1" x14ac:dyDescent="0.3">
      <c r="A15" s="9" t="s">
        <v>206</v>
      </c>
      <c r="B15" s="9" t="s">
        <v>37</v>
      </c>
      <c r="C15" s="6" t="s">
        <v>0</v>
      </c>
      <c r="D15" s="6" t="s">
        <v>0</v>
      </c>
      <c r="E15" s="6" t="s">
        <v>0</v>
      </c>
      <c r="F15" s="6" t="s">
        <v>0</v>
      </c>
      <c r="G15" s="20">
        <f>'1 ARCHITEKTURA - KONSTRUKCJA - '!G16+'1 ARCHITEKTURA - KONSTRUKCJA - '!G30+'1 ARCHITEKTURA - KONSTRUKCJA - '!G33+'1 ARCHITEKTURA - KONSTRUKCJA - '!G35+'1 ARCHITEKTURA - KONSTRUKCJA - '!G38+'1 ARCHITEKTURA - KONSTRUKCJA - '!G44+'1 ARCHITEKTURA - KONSTRUKCJA - '!G50</f>
        <v>0</v>
      </c>
    </row>
    <row r="16" spans="1:7" outlineLevel="2" x14ac:dyDescent="0.3">
      <c r="A16" s="11" t="s">
        <v>207</v>
      </c>
      <c r="B16" s="11" t="s">
        <v>39</v>
      </c>
      <c r="C16" s="8" t="s">
        <v>0</v>
      </c>
      <c r="D16" s="8" t="s">
        <v>0</v>
      </c>
      <c r="E16" s="8" t="s">
        <v>0</v>
      </c>
      <c r="F16" s="8" t="s">
        <v>0</v>
      </c>
      <c r="G16" s="19">
        <f>SUM(G17:G29)</f>
        <v>0</v>
      </c>
    </row>
    <row r="17" spans="1:7" outlineLevel="3" x14ac:dyDescent="0.3">
      <c r="A17" s="18" t="s">
        <v>20</v>
      </c>
      <c r="B17" s="18" t="s">
        <v>208</v>
      </c>
      <c r="C17" s="18" t="s">
        <v>201</v>
      </c>
      <c r="D17" s="14">
        <v>117.45</v>
      </c>
      <c r="E17" s="14">
        <v>1</v>
      </c>
      <c r="F17" s="14"/>
      <c r="G17" s="14">
        <f t="shared" ref="G17:G29" si="0">ROUND(D17*F17, 2)</f>
        <v>0</v>
      </c>
    </row>
    <row r="18" spans="1:7" outlineLevel="3" x14ac:dyDescent="0.3">
      <c r="A18" s="18" t="s">
        <v>21</v>
      </c>
      <c r="B18" s="18" t="s">
        <v>209</v>
      </c>
      <c r="C18" s="18" t="s">
        <v>201</v>
      </c>
      <c r="D18" s="14">
        <v>105.35</v>
      </c>
      <c r="E18" s="14">
        <v>1</v>
      </c>
      <c r="F18" s="14"/>
      <c r="G18" s="14">
        <f t="shared" si="0"/>
        <v>0</v>
      </c>
    </row>
    <row r="19" spans="1:7" outlineLevel="3" x14ac:dyDescent="0.3">
      <c r="A19" s="18" t="s">
        <v>22</v>
      </c>
      <c r="B19" s="18" t="s">
        <v>210</v>
      </c>
      <c r="C19" s="18" t="s">
        <v>201</v>
      </c>
      <c r="D19" s="14">
        <v>20.079999999999998</v>
      </c>
      <c r="E19" s="14">
        <v>1</v>
      </c>
      <c r="F19" s="14"/>
      <c r="G19" s="14">
        <f t="shared" si="0"/>
        <v>0</v>
      </c>
    </row>
    <row r="20" spans="1:7" outlineLevel="3" x14ac:dyDescent="0.3">
      <c r="A20" s="18" t="s">
        <v>23</v>
      </c>
      <c r="B20" s="18" t="s">
        <v>663</v>
      </c>
      <c r="C20" s="18" t="s">
        <v>201</v>
      </c>
      <c r="D20" s="14">
        <v>136.12</v>
      </c>
      <c r="E20" s="14">
        <v>1</v>
      </c>
      <c r="F20" s="14"/>
      <c r="G20" s="14">
        <f t="shared" si="0"/>
        <v>0</v>
      </c>
    </row>
    <row r="21" spans="1:7" outlineLevel="3" x14ac:dyDescent="0.3">
      <c r="A21" s="18" t="s">
        <v>24</v>
      </c>
      <c r="B21" s="18" t="s">
        <v>211</v>
      </c>
      <c r="C21" s="18" t="s">
        <v>201</v>
      </c>
      <c r="D21" s="14">
        <v>99.47</v>
      </c>
      <c r="E21" s="14">
        <v>1</v>
      </c>
      <c r="F21" s="14"/>
      <c r="G21" s="14">
        <f t="shared" si="0"/>
        <v>0</v>
      </c>
    </row>
    <row r="22" spans="1:7" outlineLevel="3" x14ac:dyDescent="0.3">
      <c r="A22" s="18" t="s">
        <v>25</v>
      </c>
      <c r="B22" s="18" t="s">
        <v>212</v>
      </c>
      <c r="C22" s="18" t="s">
        <v>203</v>
      </c>
      <c r="D22" s="14">
        <v>168.73</v>
      </c>
      <c r="E22" s="14">
        <v>1</v>
      </c>
      <c r="F22" s="14"/>
      <c r="G22" s="14">
        <f t="shared" si="0"/>
        <v>0</v>
      </c>
    </row>
    <row r="23" spans="1:7" outlineLevel="3" x14ac:dyDescent="0.3">
      <c r="A23" s="18" t="s">
        <v>26</v>
      </c>
      <c r="B23" s="18" t="s">
        <v>213</v>
      </c>
      <c r="C23" s="18" t="s">
        <v>203</v>
      </c>
      <c r="D23" s="14">
        <v>65.72</v>
      </c>
      <c r="E23" s="14">
        <v>1</v>
      </c>
      <c r="F23" s="14"/>
      <c r="G23" s="14">
        <f t="shared" si="0"/>
        <v>0</v>
      </c>
    </row>
    <row r="24" spans="1:7" outlineLevel="3" x14ac:dyDescent="0.3">
      <c r="A24" s="18" t="s">
        <v>27</v>
      </c>
      <c r="B24" s="18" t="s">
        <v>214</v>
      </c>
      <c r="C24" s="18" t="s">
        <v>201</v>
      </c>
      <c r="D24" s="14">
        <v>3.19</v>
      </c>
      <c r="E24" s="14">
        <v>1</v>
      </c>
      <c r="F24" s="14"/>
      <c r="G24" s="14">
        <f t="shared" si="0"/>
        <v>0</v>
      </c>
    </row>
    <row r="25" spans="1:7" outlineLevel="3" x14ac:dyDescent="0.3">
      <c r="A25" s="18" t="s">
        <v>50</v>
      </c>
      <c r="B25" s="18" t="s">
        <v>215</v>
      </c>
      <c r="C25" s="18" t="s">
        <v>201</v>
      </c>
      <c r="D25" s="14">
        <v>1.69</v>
      </c>
      <c r="E25" s="14">
        <v>1</v>
      </c>
      <c r="F25" s="14"/>
      <c r="G25" s="14">
        <f t="shared" si="0"/>
        <v>0</v>
      </c>
    </row>
    <row r="26" spans="1:7" outlineLevel="3" x14ac:dyDescent="0.3">
      <c r="A26" s="18" t="s">
        <v>53</v>
      </c>
      <c r="B26" s="18" t="s">
        <v>216</v>
      </c>
      <c r="C26" s="18" t="s">
        <v>203</v>
      </c>
      <c r="D26" s="14">
        <v>14.59</v>
      </c>
      <c r="E26" s="14">
        <v>1</v>
      </c>
      <c r="F26" s="14"/>
      <c r="G26" s="14">
        <f t="shared" si="0"/>
        <v>0</v>
      </c>
    </row>
    <row r="27" spans="1:7" outlineLevel="3" x14ac:dyDescent="0.3">
      <c r="A27" s="18" t="s">
        <v>56</v>
      </c>
      <c r="B27" s="18" t="s">
        <v>217</v>
      </c>
      <c r="C27" s="18" t="s">
        <v>203</v>
      </c>
      <c r="D27" s="14">
        <v>7.5</v>
      </c>
      <c r="E27" s="14">
        <v>1</v>
      </c>
      <c r="F27" s="14"/>
      <c r="G27" s="14">
        <f t="shared" si="0"/>
        <v>0</v>
      </c>
    </row>
    <row r="28" spans="1:7" outlineLevel="3" x14ac:dyDescent="0.3">
      <c r="A28" s="18" t="s">
        <v>59</v>
      </c>
      <c r="B28" s="18" t="s">
        <v>218</v>
      </c>
      <c r="C28" s="18" t="s">
        <v>203</v>
      </c>
      <c r="D28" s="14">
        <v>211.61</v>
      </c>
      <c r="E28" s="14">
        <v>1</v>
      </c>
      <c r="F28" s="14"/>
      <c r="G28" s="14">
        <f t="shared" si="0"/>
        <v>0</v>
      </c>
    </row>
    <row r="29" spans="1:7" outlineLevel="3" x14ac:dyDescent="0.3">
      <c r="A29" s="18" t="s">
        <v>62</v>
      </c>
      <c r="B29" s="18" t="s">
        <v>219</v>
      </c>
      <c r="C29" s="18" t="s">
        <v>220</v>
      </c>
      <c r="D29" s="14">
        <v>39.19</v>
      </c>
      <c r="E29" s="14">
        <v>1</v>
      </c>
      <c r="F29" s="14"/>
      <c r="G29" s="14">
        <f t="shared" si="0"/>
        <v>0</v>
      </c>
    </row>
    <row r="30" spans="1:7" outlineLevel="2" x14ac:dyDescent="0.3">
      <c r="A30" s="11" t="s">
        <v>221</v>
      </c>
      <c r="B30" s="11" t="s">
        <v>41</v>
      </c>
      <c r="C30" s="8" t="s">
        <v>0</v>
      </c>
      <c r="D30" s="8" t="s">
        <v>0</v>
      </c>
      <c r="E30" s="8" t="s">
        <v>0</v>
      </c>
      <c r="F30" s="8" t="s">
        <v>0</v>
      </c>
      <c r="G30" s="19">
        <f>SUM(G31:G32)</f>
        <v>0</v>
      </c>
    </row>
    <row r="31" spans="1:7" outlineLevel="3" x14ac:dyDescent="0.3">
      <c r="A31" s="18" t="s">
        <v>65</v>
      </c>
      <c r="B31" s="18" t="s">
        <v>222</v>
      </c>
      <c r="C31" s="18" t="s">
        <v>203</v>
      </c>
      <c r="D31" s="14">
        <v>168.73</v>
      </c>
      <c r="E31" s="14">
        <v>1</v>
      </c>
      <c r="F31" s="14"/>
      <c r="G31" s="14">
        <f>ROUND(D31*F31, 2)</f>
        <v>0</v>
      </c>
    </row>
    <row r="32" spans="1:7" outlineLevel="3" x14ac:dyDescent="0.3">
      <c r="A32" s="18" t="s">
        <v>68</v>
      </c>
      <c r="B32" s="18" t="s">
        <v>223</v>
      </c>
      <c r="C32" s="18" t="s">
        <v>203</v>
      </c>
      <c r="D32" s="14">
        <v>177.17</v>
      </c>
      <c r="E32" s="14">
        <v>1</v>
      </c>
      <c r="F32" s="14"/>
      <c r="G32" s="14">
        <f>ROUND(D32*F32, 2)</f>
        <v>0</v>
      </c>
    </row>
    <row r="33" spans="1:7" outlineLevel="2" x14ac:dyDescent="0.3">
      <c r="A33" s="11" t="s">
        <v>224</v>
      </c>
      <c r="B33" s="11" t="s">
        <v>43</v>
      </c>
      <c r="C33" s="8" t="s">
        <v>0</v>
      </c>
      <c r="D33" s="8" t="s">
        <v>0</v>
      </c>
      <c r="E33" s="8" t="s">
        <v>0</v>
      </c>
      <c r="F33" s="8" t="s">
        <v>0</v>
      </c>
      <c r="G33" s="19">
        <f>SUM(G34:G34)</f>
        <v>0</v>
      </c>
    </row>
    <row r="34" spans="1:7" outlineLevel="3" x14ac:dyDescent="0.3">
      <c r="A34" s="18" t="s">
        <v>71</v>
      </c>
      <c r="B34" s="18" t="s">
        <v>664</v>
      </c>
      <c r="C34" s="18" t="s">
        <v>200</v>
      </c>
      <c r="D34" s="14">
        <v>1</v>
      </c>
      <c r="E34" s="14">
        <v>1</v>
      </c>
      <c r="F34" s="14"/>
      <c r="G34" s="14">
        <f t="shared" ref="G34" si="1">ROUND(D34*F34, 2)</f>
        <v>0</v>
      </c>
    </row>
    <row r="35" spans="1:7" outlineLevel="2" x14ac:dyDescent="0.3">
      <c r="A35" s="11" t="s">
        <v>225</v>
      </c>
      <c r="B35" s="11" t="s">
        <v>45</v>
      </c>
      <c r="C35" s="8" t="s">
        <v>0</v>
      </c>
      <c r="D35" s="8" t="s">
        <v>0</v>
      </c>
      <c r="E35" s="8" t="s">
        <v>0</v>
      </c>
      <c r="F35" s="8" t="s">
        <v>0</v>
      </c>
      <c r="G35" s="19">
        <f>SUM(G36:G37)</f>
        <v>0</v>
      </c>
    </row>
    <row r="36" spans="1:7" ht="28.8" outlineLevel="3" x14ac:dyDescent="0.3">
      <c r="A36" s="18" t="s">
        <v>74</v>
      </c>
      <c r="B36" s="18" t="s">
        <v>226</v>
      </c>
      <c r="C36" s="18" t="s">
        <v>201</v>
      </c>
      <c r="D36" s="14">
        <v>6.45</v>
      </c>
      <c r="E36" s="14">
        <v>1</v>
      </c>
      <c r="F36" s="14"/>
      <c r="G36" s="14">
        <f>ROUND(D36*F36, 2)</f>
        <v>0</v>
      </c>
    </row>
    <row r="37" spans="1:7" outlineLevel="3" x14ac:dyDescent="0.3">
      <c r="A37" s="18" t="s">
        <v>77</v>
      </c>
      <c r="B37" s="18" t="s">
        <v>227</v>
      </c>
      <c r="C37" s="18" t="s">
        <v>203</v>
      </c>
      <c r="D37" s="14">
        <v>8.43</v>
      </c>
      <c r="E37" s="14">
        <v>1</v>
      </c>
      <c r="F37" s="14"/>
      <c r="G37" s="14">
        <f>ROUND(D37*F37, 2)</f>
        <v>0</v>
      </c>
    </row>
    <row r="38" spans="1:7" outlineLevel="2" x14ac:dyDescent="0.3">
      <c r="A38" s="11" t="s">
        <v>228</v>
      </c>
      <c r="B38" s="11" t="s">
        <v>47</v>
      </c>
      <c r="C38" s="8" t="s">
        <v>0</v>
      </c>
      <c r="D38" s="8" t="s">
        <v>0</v>
      </c>
      <c r="E38" s="8" t="s">
        <v>0</v>
      </c>
      <c r="F38" s="8" t="s">
        <v>0</v>
      </c>
      <c r="G38" s="19">
        <f>SUM(G39:G43)</f>
        <v>0</v>
      </c>
    </row>
    <row r="39" spans="1:7" outlineLevel="3" x14ac:dyDescent="0.3">
      <c r="A39" s="18" t="s">
        <v>80</v>
      </c>
      <c r="B39" s="18" t="s">
        <v>229</v>
      </c>
      <c r="C39" s="18" t="s">
        <v>203</v>
      </c>
      <c r="D39" s="14">
        <v>1207.68</v>
      </c>
      <c r="E39" s="14">
        <v>1</v>
      </c>
      <c r="F39" s="14"/>
      <c r="G39" s="14">
        <f>ROUND(D39*F39, 2)</f>
        <v>0</v>
      </c>
    </row>
    <row r="40" spans="1:7" outlineLevel="3" x14ac:dyDescent="0.3">
      <c r="A40" s="18" t="s">
        <v>83</v>
      </c>
      <c r="B40" s="18" t="s">
        <v>208</v>
      </c>
      <c r="C40" s="18" t="s">
        <v>201</v>
      </c>
      <c r="D40" s="14">
        <v>120.77</v>
      </c>
      <c r="E40" s="14">
        <v>1</v>
      </c>
      <c r="F40" s="14"/>
      <c r="G40" s="14">
        <f>ROUND(D40*F40, 2)</f>
        <v>0</v>
      </c>
    </row>
    <row r="41" spans="1:7" outlineLevel="3" x14ac:dyDescent="0.3">
      <c r="A41" s="18" t="s">
        <v>86</v>
      </c>
      <c r="B41" s="18" t="s">
        <v>230</v>
      </c>
      <c r="C41" s="18" t="s">
        <v>203</v>
      </c>
      <c r="D41" s="14">
        <v>1207.68</v>
      </c>
      <c r="E41" s="14">
        <v>1</v>
      </c>
      <c r="F41" s="14"/>
      <c r="G41" s="14">
        <f>ROUND(D41*F41, 2)</f>
        <v>0</v>
      </c>
    </row>
    <row r="42" spans="1:7" outlineLevel="3" x14ac:dyDescent="0.3">
      <c r="A42" s="18" t="s">
        <v>89</v>
      </c>
      <c r="B42" s="18" t="s">
        <v>665</v>
      </c>
      <c r="C42" s="18" t="s">
        <v>203</v>
      </c>
      <c r="D42" s="14">
        <v>1207.68</v>
      </c>
      <c r="E42" s="14">
        <v>1</v>
      </c>
      <c r="F42" s="14"/>
      <c r="G42" s="14">
        <f>ROUND(D42*F42, 2)</f>
        <v>0</v>
      </c>
    </row>
    <row r="43" spans="1:7" outlineLevel="3" x14ac:dyDescent="0.3">
      <c r="A43" s="18" t="s">
        <v>92</v>
      </c>
      <c r="B43" s="18" t="s">
        <v>231</v>
      </c>
      <c r="C43" s="18" t="s">
        <v>203</v>
      </c>
      <c r="D43" s="14">
        <v>1207.68</v>
      </c>
      <c r="E43" s="14">
        <v>1</v>
      </c>
      <c r="F43" s="14"/>
      <c r="G43" s="14">
        <f>ROUND(D43*F43, 2)</f>
        <v>0</v>
      </c>
    </row>
    <row r="44" spans="1:7" outlineLevel="2" x14ac:dyDescent="0.3">
      <c r="A44" s="11" t="s">
        <v>232</v>
      </c>
      <c r="B44" s="11" t="s">
        <v>49</v>
      </c>
      <c r="C44" s="8" t="s">
        <v>0</v>
      </c>
      <c r="D44" s="8" t="s">
        <v>0</v>
      </c>
      <c r="E44" s="8" t="s">
        <v>0</v>
      </c>
      <c r="F44" s="8" t="s">
        <v>0</v>
      </c>
      <c r="G44" s="19">
        <f>SUM(G45:G49)</f>
        <v>0</v>
      </c>
    </row>
    <row r="45" spans="1:7" outlineLevel="3" x14ac:dyDescent="0.3">
      <c r="A45" s="18" t="s">
        <v>95</v>
      </c>
      <c r="B45" s="18" t="s">
        <v>229</v>
      </c>
      <c r="C45" s="18" t="s">
        <v>203</v>
      </c>
      <c r="D45" s="14">
        <v>381.92</v>
      </c>
      <c r="E45" s="14">
        <v>1</v>
      </c>
      <c r="F45" s="14"/>
      <c r="G45" s="14">
        <f>ROUND(D45*F45, 2)</f>
        <v>0</v>
      </c>
    </row>
    <row r="46" spans="1:7" outlineLevel="3" x14ac:dyDescent="0.3">
      <c r="A46" s="18" t="s">
        <v>98</v>
      </c>
      <c r="B46" s="18" t="s">
        <v>208</v>
      </c>
      <c r="C46" s="18" t="s">
        <v>201</v>
      </c>
      <c r="D46" s="14">
        <v>38.19</v>
      </c>
      <c r="E46" s="14">
        <v>1</v>
      </c>
      <c r="F46" s="14"/>
      <c r="G46" s="14">
        <f>ROUND(D46*F46, 2)</f>
        <v>0</v>
      </c>
    </row>
    <row r="47" spans="1:7" outlineLevel="3" x14ac:dyDescent="0.3">
      <c r="A47" s="18" t="s">
        <v>101</v>
      </c>
      <c r="B47" s="18" t="s">
        <v>230</v>
      </c>
      <c r="C47" s="18" t="s">
        <v>203</v>
      </c>
      <c r="D47" s="14">
        <v>381.92</v>
      </c>
      <c r="E47" s="14">
        <v>1</v>
      </c>
      <c r="F47" s="14"/>
      <c r="G47" s="14">
        <f>ROUND(D47*F47, 2)</f>
        <v>0</v>
      </c>
    </row>
    <row r="48" spans="1:7" outlineLevel="3" x14ac:dyDescent="0.3">
      <c r="A48" s="18" t="s">
        <v>104</v>
      </c>
      <c r="B48" s="18" t="s">
        <v>665</v>
      </c>
      <c r="C48" s="18" t="s">
        <v>203</v>
      </c>
      <c r="D48" s="14">
        <v>381.92</v>
      </c>
      <c r="E48" s="14">
        <v>1</v>
      </c>
      <c r="F48" s="14"/>
      <c r="G48" s="14">
        <f>ROUND(D48*F48, 2)</f>
        <v>0</v>
      </c>
    </row>
    <row r="49" spans="1:7" outlineLevel="3" x14ac:dyDescent="0.3">
      <c r="A49" s="18" t="s">
        <v>107</v>
      </c>
      <c r="B49" s="18" t="s">
        <v>233</v>
      </c>
      <c r="C49" s="18" t="s">
        <v>203</v>
      </c>
      <c r="D49" s="14">
        <v>381.92</v>
      </c>
      <c r="E49" s="14">
        <v>1</v>
      </c>
      <c r="F49" s="14"/>
      <c r="G49" s="14">
        <f>ROUND(D49*F49, 2)</f>
        <v>0</v>
      </c>
    </row>
    <row r="50" spans="1:7" outlineLevel="2" x14ac:dyDescent="0.3">
      <c r="A50" s="11" t="s">
        <v>234</v>
      </c>
      <c r="B50" s="11" t="s">
        <v>52</v>
      </c>
      <c r="C50" s="8" t="s">
        <v>0</v>
      </c>
      <c r="D50" s="8" t="s">
        <v>0</v>
      </c>
      <c r="E50" s="8" t="s">
        <v>0</v>
      </c>
      <c r="F50" s="8" t="s">
        <v>0</v>
      </c>
      <c r="G50" s="19">
        <f>SUM(G51:G55)</f>
        <v>0</v>
      </c>
    </row>
    <row r="51" spans="1:7" outlineLevel="3" x14ac:dyDescent="0.3">
      <c r="A51" s="18" t="s">
        <v>110</v>
      </c>
      <c r="B51" s="18" t="s">
        <v>229</v>
      </c>
      <c r="C51" s="18" t="s">
        <v>203</v>
      </c>
      <c r="D51" s="14">
        <v>92.42</v>
      </c>
      <c r="E51" s="14">
        <v>1</v>
      </c>
      <c r="F51" s="14"/>
      <c r="G51" s="14">
        <f>ROUND(D51*F51, 2)</f>
        <v>0</v>
      </c>
    </row>
    <row r="52" spans="1:7" outlineLevel="3" x14ac:dyDescent="0.3">
      <c r="A52" s="18" t="s">
        <v>111</v>
      </c>
      <c r="B52" s="18" t="s">
        <v>208</v>
      </c>
      <c r="C52" s="18" t="s">
        <v>201</v>
      </c>
      <c r="D52" s="14">
        <v>13.86</v>
      </c>
      <c r="E52" s="14">
        <v>1</v>
      </c>
      <c r="F52" s="14"/>
      <c r="G52" s="14">
        <f>ROUND(D52*F52, 2)</f>
        <v>0</v>
      </c>
    </row>
    <row r="53" spans="1:7" outlineLevel="3" x14ac:dyDescent="0.3">
      <c r="A53" s="18" t="s">
        <v>114</v>
      </c>
      <c r="B53" s="18" t="s">
        <v>230</v>
      </c>
      <c r="C53" s="18" t="s">
        <v>203</v>
      </c>
      <c r="D53" s="14">
        <v>92.42</v>
      </c>
      <c r="E53" s="14">
        <v>1</v>
      </c>
      <c r="F53" s="14"/>
      <c r="G53" s="14">
        <f>ROUND(D53*F53, 2)</f>
        <v>0</v>
      </c>
    </row>
    <row r="54" spans="1:7" outlineLevel="3" x14ac:dyDescent="0.3">
      <c r="A54" s="18" t="s">
        <v>117</v>
      </c>
      <c r="B54" s="18" t="s">
        <v>665</v>
      </c>
      <c r="C54" s="18" t="s">
        <v>203</v>
      </c>
      <c r="D54" s="14">
        <v>92.42</v>
      </c>
      <c r="E54" s="14">
        <v>1</v>
      </c>
      <c r="F54" s="14"/>
      <c r="G54" s="14">
        <f>ROUND(D54*F54, 2)</f>
        <v>0</v>
      </c>
    </row>
    <row r="55" spans="1:7" outlineLevel="3" x14ac:dyDescent="0.3">
      <c r="A55" s="18" t="s">
        <v>120</v>
      </c>
      <c r="B55" s="18" t="s">
        <v>666</v>
      </c>
      <c r="C55" s="18" t="s">
        <v>203</v>
      </c>
      <c r="D55" s="14">
        <v>92.42</v>
      </c>
      <c r="E55" s="14">
        <v>1</v>
      </c>
      <c r="F55" s="14"/>
      <c r="G55" s="14">
        <f>ROUND(D55*F55, 2)</f>
        <v>0</v>
      </c>
    </row>
    <row r="56" spans="1:7" outlineLevel="1" x14ac:dyDescent="0.3">
      <c r="A56" s="9" t="s">
        <v>235</v>
      </c>
      <c r="B56" s="9" t="s">
        <v>55</v>
      </c>
      <c r="C56" s="6" t="s">
        <v>0</v>
      </c>
      <c r="D56" s="6" t="s">
        <v>0</v>
      </c>
      <c r="E56" s="6" t="s">
        <v>0</v>
      </c>
      <c r="F56" s="6" t="s">
        <v>0</v>
      </c>
      <c r="G56" s="20">
        <f>'1 ARCHITEKTURA - KONSTRUKCJA - '!G57+'1 ARCHITEKTURA - KONSTRUKCJA - '!G97+'1 ARCHITEKTURA - KONSTRUKCJA - '!G122+'1 ARCHITEKTURA - KONSTRUKCJA - '!G139+'1 ARCHITEKTURA - KONSTRUKCJA - '!G147</f>
        <v>0</v>
      </c>
    </row>
    <row r="57" spans="1:7" outlineLevel="2" x14ac:dyDescent="0.3">
      <c r="A57" s="11" t="s">
        <v>236</v>
      </c>
      <c r="B57" s="11" t="s">
        <v>58</v>
      </c>
      <c r="C57" s="8" t="s">
        <v>0</v>
      </c>
      <c r="D57" s="8" t="s">
        <v>0</v>
      </c>
      <c r="E57" s="8" t="s">
        <v>0</v>
      </c>
      <c r="F57" s="8" t="s">
        <v>0</v>
      </c>
      <c r="G57" s="19">
        <f>'1 ARCHITEKTURA - KONSTRUKCJA - '!G58+'1 ARCHITEKTURA - KONSTRUKCJA - '!G68+'1 ARCHITEKTURA - KONSTRUKCJA - '!G83+'1 ARCHITEKTURA - KONSTRUKCJA - '!G87</f>
        <v>0</v>
      </c>
    </row>
    <row r="58" spans="1:7" outlineLevel="3" x14ac:dyDescent="0.3">
      <c r="A58" s="13" t="s">
        <v>237</v>
      </c>
      <c r="B58" s="13" t="s">
        <v>61</v>
      </c>
      <c r="C58" s="10" t="s">
        <v>0</v>
      </c>
      <c r="D58" s="10" t="s">
        <v>0</v>
      </c>
      <c r="E58" s="10" t="s">
        <v>0</v>
      </c>
      <c r="F58" s="10" t="s">
        <v>0</v>
      </c>
      <c r="G58" s="21">
        <f>SUM(G59:G67)</f>
        <v>0</v>
      </c>
    </row>
    <row r="59" spans="1:7" ht="83.4" customHeight="1" outlineLevel="4" x14ac:dyDescent="0.3">
      <c r="A59" s="18" t="s">
        <v>123</v>
      </c>
      <c r="B59" s="18" t="s">
        <v>667</v>
      </c>
      <c r="C59" s="18" t="s">
        <v>203</v>
      </c>
      <c r="D59" s="14">
        <v>111.3</v>
      </c>
      <c r="E59" s="14">
        <v>1</v>
      </c>
      <c r="F59" s="14"/>
      <c r="G59" s="14">
        <f t="shared" ref="G59:G67" si="2">ROUND(D59*F59, 2)</f>
        <v>0</v>
      </c>
    </row>
    <row r="60" spans="1:7" ht="28.8" outlineLevel="4" x14ac:dyDescent="0.3">
      <c r="A60" s="18" t="s">
        <v>126</v>
      </c>
      <c r="B60" s="18" t="s">
        <v>668</v>
      </c>
      <c r="C60" s="18" t="s">
        <v>203</v>
      </c>
      <c r="D60" s="14">
        <v>8.1999999999999993</v>
      </c>
      <c r="E60" s="14">
        <v>1</v>
      </c>
      <c r="F60" s="14"/>
      <c r="G60" s="14">
        <f t="shared" si="2"/>
        <v>0</v>
      </c>
    </row>
    <row r="61" spans="1:7" ht="28.8" outlineLevel="4" x14ac:dyDescent="0.3">
      <c r="A61" s="18" t="s">
        <v>129</v>
      </c>
      <c r="B61" s="18" t="s">
        <v>603</v>
      </c>
      <c r="C61" s="18" t="s">
        <v>203</v>
      </c>
      <c r="D61" s="14">
        <v>3.96</v>
      </c>
      <c r="E61" s="14">
        <v>1</v>
      </c>
      <c r="F61" s="14"/>
      <c r="G61" s="14">
        <f t="shared" si="2"/>
        <v>0</v>
      </c>
    </row>
    <row r="62" spans="1:7" ht="28.8" outlineLevel="4" x14ac:dyDescent="0.3">
      <c r="A62" s="18" t="s">
        <v>131</v>
      </c>
      <c r="B62" s="18" t="s">
        <v>604</v>
      </c>
      <c r="C62" s="18" t="s">
        <v>203</v>
      </c>
      <c r="D62" s="14">
        <v>2.8</v>
      </c>
      <c r="E62" s="14">
        <v>1</v>
      </c>
      <c r="F62" s="14"/>
      <c r="G62" s="14">
        <f t="shared" si="2"/>
        <v>0</v>
      </c>
    </row>
    <row r="63" spans="1:7" ht="28.8" outlineLevel="4" x14ac:dyDescent="0.3">
      <c r="A63" s="18" t="s">
        <v>133</v>
      </c>
      <c r="B63" s="18" t="s">
        <v>605</v>
      </c>
      <c r="C63" s="18" t="s">
        <v>203</v>
      </c>
      <c r="D63" s="14">
        <v>2</v>
      </c>
      <c r="E63" s="14">
        <v>1</v>
      </c>
      <c r="F63" s="14"/>
      <c r="G63" s="14">
        <f t="shared" si="2"/>
        <v>0</v>
      </c>
    </row>
    <row r="64" spans="1:7" ht="43.2" outlineLevel="4" x14ac:dyDescent="0.3">
      <c r="A64" s="18" t="s">
        <v>135</v>
      </c>
      <c r="B64" s="24" t="s">
        <v>606</v>
      </c>
      <c r="C64" s="18" t="s">
        <v>203</v>
      </c>
      <c r="D64" s="14">
        <v>4.96</v>
      </c>
      <c r="E64" s="14">
        <v>1</v>
      </c>
      <c r="F64" s="14"/>
      <c r="G64" s="14">
        <f t="shared" si="2"/>
        <v>0</v>
      </c>
    </row>
    <row r="65" spans="1:7" ht="28.8" outlineLevel="4" x14ac:dyDescent="0.3">
      <c r="A65" s="18" t="s">
        <v>137</v>
      </c>
      <c r="B65" s="18" t="s">
        <v>633</v>
      </c>
      <c r="C65" s="18" t="s">
        <v>203</v>
      </c>
      <c r="D65" s="14">
        <v>4.32</v>
      </c>
      <c r="E65" s="14">
        <v>1</v>
      </c>
      <c r="F65" s="14"/>
      <c r="G65" s="14">
        <f t="shared" si="2"/>
        <v>0</v>
      </c>
    </row>
    <row r="66" spans="1:7" outlineLevel="4" x14ac:dyDescent="0.3">
      <c r="A66" s="18" t="s">
        <v>138</v>
      </c>
      <c r="B66" s="24" t="s">
        <v>238</v>
      </c>
      <c r="C66" s="18" t="s">
        <v>203</v>
      </c>
      <c r="D66" s="14">
        <v>1.85</v>
      </c>
      <c r="E66" s="14">
        <v>1</v>
      </c>
      <c r="F66" s="14"/>
      <c r="G66" s="14">
        <f t="shared" si="2"/>
        <v>0</v>
      </c>
    </row>
    <row r="67" spans="1:7" outlineLevel="4" x14ac:dyDescent="0.3">
      <c r="A67" s="18" t="s">
        <v>139</v>
      </c>
      <c r="B67" s="18" t="s">
        <v>239</v>
      </c>
      <c r="C67" s="18" t="s">
        <v>203</v>
      </c>
      <c r="D67" s="14">
        <v>1.85</v>
      </c>
      <c r="E67" s="14">
        <v>1</v>
      </c>
      <c r="F67" s="14"/>
      <c r="G67" s="14">
        <f t="shared" si="2"/>
        <v>0</v>
      </c>
    </row>
    <row r="68" spans="1:7" outlineLevel="3" x14ac:dyDescent="0.3">
      <c r="A68" s="13" t="s">
        <v>240</v>
      </c>
      <c r="B68" s="13" t="s">
        <v>64</v>
      </c>
      <c r="C68" s="10" t="s">
        <v>0</v>
      </c>
      <c r="D68" s="10" t="s">
        <v>0</v>
      </c>
      <c r="E68" s="10" t="s">
        <v>0</v>
      </c>
      <c r="F68" s="10" t="s">
        <v>0</v>
      </c>
      <c r="G68" s="21">
        <f>SUM(G69:G82)</f>
        <v>0</v>
      </c>
    </row>
    <row r="69" spans="1:7" ht="28.8" outlineLevel="4" x14ac:dyDescent="0.3">
      <c r="A69" s="24" t="s">
        <v>140</v>
      </c>
      <c r="B69" s="24" t="s">
        <v>632</v>
      </c>
      <c r="C69" s="18" t="s">
        <v>203</v>
      </c>
      <c r="D69" s="14">
        <v>9</v>
      </c>
      <c r="E69" s="14">
        <v>1</v>
      </c>
      <c r="F69" s="14"/>
      <c r="G69" s="14">
        <f t="shared" ref="G69:G82" si="3">ROUND(D69*F69, 2)</f>
        <v>0</v>
      </c>
    </row>
    <row r="70" spans="1:7" ht="43.2" outlineLevel="4" x14ac:dyDescent="0.3">
      <c r="A70" s="24" t="s">
        <v>141</v>
      </c>
      <c r="B70" s="18" t="s">
        <v>634</v>
      </c>
      <c r="C70" s="18" t="s">
        <v>203</v>
      </c>
      <c r="D70" s="14">
        <v>1.85</v>
      </c>
      <c r="E70" s="14">
        <v>1</v>
      </c>
      <c r="F70" s="14"/>
      <c r="G70" s="14">
        <f t="shared" si="3"/>
        <v>0</v>
      </c>
    </row>
    <row r="71" spans="1:7" outlineLevel="4" x14ac:dyDescent="0.3">
      <c r="A71" s="24" t="s">
        <v>142</v>
      </c>
      <c r="B71" s="18" t="s">
        <v>241</v>
      </c>
      <c r="C71" s="18" t="s">
        <v>203</v>
      </c>
      <c r="D71" s="14">
        <v>6</v>
      </c>
      <c r="E71" s="14">
        <v>1</v>
      </c>
      <c r="F71" s="14"/>
      <c r="G71" s="14">
        <f t="shared" si="3"/>
        <v>0</v>
      </c>
    </row>
    <row r="72" spans="1:7" ht="57.6" outlineLevel="4" x14ac:dyDescent="0.3">
      <c r="A72" s="24" t="s">
        <v>143</v>
      </c>
      <c r="B72" s="18" t="s">
        <v>649</v>
      </c>
      <c r="C72" s="18" t="s">
        <v>203</v>
      </c>
      <c r="D72" s="14">
        <v>11.25</v>
      </c>
      <c r="E72" s="14">
        <v>1</v>
      </c>
      <c r="F72" s="14"/>
      <c r="G72" s="14">
        <f t="shared" si="3"/>
        <v>0</v>
      </c>
    </row>
    <row r="73" spans="1:7" outlineLevel="4" x14ac:dyDescent="0.3">
      <c r="A73" s="24" t="s">
        <v>144</v>
      </c>
      <c r="B73" s="24" t="s">
        <v>242</v>
      </c>
      <c r="C73" s="18" t="s">
        <v>203</v>
      </c>
      <c r="D73" s="14">
        <v>4.92</v>
      </c>
      <c r="E73" s="14">
        <v>1</v>
      </c>
      <c r="F73" s="14"/>
      <c r="G73" s="14">
        <f t="shared" si="3"/>
        <v>0</v>
      </c>
    </row>
    <row r="74" spans="1:7" ht="28.8" outlineLevel="4" x14ac:dyDescent="0.3">
      <c r="A74" s="24" t="s">
        <v>145</v>
      </c>
      <c r="B74" s="18" t="s">
        <v>638</v>
      </c>
      <c r="C74" s="18" t="s">
        <v>203</v>
      </c>
      <c r="D74" s="14">
        <v>3.69</v>
      </c>
      <c r="E74" s="14">
        <v>1</v>
      </c>
      <c r="F74" s="14"/>
      <c r="G74" s="14">
        <f t="shared" si="3"/>
        <v>0</v>
      </c>
    </row>
    <row r="75" spans="1:7" ht="18" customHeight="1" outlineLevel="4" x14ac:dyDescent="0.3">
      <c r="A75" s="24" t="s">
        <v>146</v>
      </c>
      <c r="B75" s="18" t="s">
        <v>637</v>
      </c>
      <c r="C75" s="18" t="s">
        <v>203</v>
      </c>
      <c r="D75" s="14">
        <v>7.38</v>
      </c>
      <c r="E75" s="14">
        <v>1</v>
      </c>
      <c r="F75" s="14"/>
      <c r="G75" s="14">
        <f t="shared" si="3"/>
        <v>0</v>
      </c>
    </row>
    <row r="76" spans="1:7" ht="19.8" customHeight="1" outlineLevel="4" x14ac:dyDescent="0.3">
      <c r="A76" s="24" t="s">
        <v>148</v>
      </c>
      <c r="B76" s="18" t="s">
        <v>639</v>
      </c>
      <c r="C76" s="18" t="s">
        <v>203</v>
      </c>
      <c r="D76" s="14">
        <v>2.15</v>
      </c>
      <c r="E76" s="14">
        <v>1</v>
      </c>
      <c r="F76" s="14"/>
      <c r="G76" s="14">
        <f t="shared" si="3"/>
        <v>0</v>
      </c>
    </row>
    <row r="77" spans="1:7" ht="42.6" customHeight="1" outlineLevel="4" x14ac:dyDescent="0.3">
      <c r="A77" s="24" t="s">
        <v>149</v>
      </c>
      <c r="B77" s="18" t="s">
        <v>636</v>
      </c>
      <c r="C77" s="18" t="s">
        <v>203</v>
      </c>
      <c r="D77" s="14">
        <v>5.54</v>
      </c>
      <c r="E77" s="14">
        <v>1</v>
      </c>
      <c r="F77" s="14"/>
      <c r="G77" s="14">
        <f t="shared" si="3"/>
        <v>0</v>
      </c>
    </row>
    <row r="78" spans="1:7" ht="43.2" outlineLevel="4" x14ac:dyDescent="0.3">
      <c r="A78" s="24" t="s">
        <v>150</v>
      </c>
      <c r="B78" s="18" t="s">
        <v>613</v>
      </c>
      <c r="C78" s="18" t="s">
        <v>203</v>
      </c>
      <c r="D78" s="14">
        <v>1.91</v>
      </c>
      <c r="E78" s="14">
        <v>1</v>
      </c>
      <c r="F78" s="14"/>
      <c r="G78" s="14">
        <f t="shared" si="3"/>
        <v>0</v>
      </c>
    </row>
    <row r="79" spans="1:7" ht="43.2" outlineLevel="4" x14ac:dyDescent="0.3">
      <c r="A79" s="24" t="s">
        <v>151</v>
      </c>
      <c r="B79" s="18" t="s">
        <v>614</v>
      </c>
      <c r="C79" s="18" t="s">
        <v>203</v>
      </c>
      <c r="D79" s="14">
        <v>5.54</v>
      </c>
      <c r="E79" s="14">
        <v>1</v>
      </c>
      <c r="F79" s="14"/>
      <c r="G79" s="14">
        <f t="shared" si="3"/>
        <v>0</v>
      </c>
    </row>
    <row r="80" spans="1:7" ht="43.2" outlineLevel="4" x14ac:dyDescent="0.3">
      <c r="A80" s="24" t="s">
        <v>152</v>
      </c>
      <c r="B80" s="18" t="s">
        <v>615</v>
      </c>
      <c r="C80" s="18" t="s">
        <v>203</v>
      </c>
      <c r="D80" s="14">
        <v>3.6</v>
      </c>
      <c r="E80" s="14">
        <v>1</v>
      </c>
      <c r="F80" s="14"/>
      <c r="G80" s="14">
        <f t="shared" si="3"/>
        <v>0</v>
      </c>
    </row>
    <row r="81" spans="1:7" ht="43.2" outlineLevel="4" x14ac:dyDescent="0.3">
      <c r="A81" s="24" t="s">
        <v>153</v>
      </c>
      <c r="B81" s="18" t="s">
        <v>616</v>
      </c>
      <c r="C81" s="18" t="s">
        <v>203</v>
      </c>
      <c r="D81" s="14">
        <v>29.52</v>
      </c>
      <c r="E81" s="14">
        <v>1</v>
      </c>
      <c r="F81" s="14"/>
      <c r="G81" s="14">
        <f t="shared" si="3"/>
        <v>0</v>
      </c>
    </row>
    <row r="82" spans="1:7" ht="43.2" outlineLevel="4" x14ac:dyDescent="0.3">
      <c r="A82" s="24" t="s">
        <v>155</v>
      </c>
      <c r="B82" s="18" t="s">
        <v>617</v>
      </c>
      <c r="C82" s="18" t="s">
        <v>203</v>
      </c>
      <c r="D82" s="14">
        <v>5.4</v>
      </c>
      <c r="E82" s="14">
        <v>1</v>
      </c>
      <c r="F82" s="14"/>
      <c r="G82" s="14">
        <f t="shared" si="3"/>
        <v>0</v>
      </c>
    </row>
    <row r="83" spans="1:7" outlineLevel="3" x14ac:dyDescent="0.3">
      <c r="A83" s="13" t="s">
        <v>243</v>
      </c>
      <c r="B83" s="13" t="s">
        <v>67</v>
      </c>
      <c r="C83" s="10" t="s">
        <v>0</v>
      </c>
      <c r="D83" s="10" t="s">
        <v>0</v>
      </c>
      <c r="E83" s="10" t="s">
        <v>0</v>
      </c>
      <c r="F83" s="10" t="s">
        <v>0</v>
      </c>
      <c r="G83" s="21">
        <f>SUM(G84:G86)</f>
        <v>0</v>
      </c>
    </row>
    <row r="84" spans="1:7" outlineLevel="4" x14ac:dyDescent="0.3">
      <c r="A84" s="18" t="s">
        <v>156</v>
      </c>
      <c r="B84" s="18" t="s">
        <v>645</v>
      </c>
      <c r="C84" s="18" t="s">
        <v>244</v>
      </c>
      <c r="D84" s="14">
        <v>9.35</v>
      </c>
      <c r="E84" s="14">
        <v>1</v>
      </c>
      <c r="F84" s="14"/>
      <c r="G84" s="14">
        <f>ROUND(D84*F84, 2)</f>
        <v>0</v>
      </c>
    </row>
    <row r="85" spans="1:7" outlineLevel="4" x14ac:dyDescent="0.3">
      <c r="A85" s="18" t="s">
        <v>158</v>
      </c>
      <c r="B85" s="18" t="s">
        <v>647</v>
      </c>
      <c r="C85" s="18" t="s">
        <v>244</v>
      </c>
      <c r="D85" s="14">
        <v>8.26</v>
      </c>
      <c r="E85" s="14">
        <v>1</v>
      </c>
      <c r="F85" s="14"/>
      <c r="G85" s="14">
        <f>ROUND(D85*F85, 2)</f>
        <v>0</v>
      </c>
    </row>
    <row r="86" spans="1:7" outlineLevel="4" x14ac:dyDescent="0.3">
      <c r="A86" s="18" t="s">
        <v>676</v>
      </c>
      <c r="B86" s="18" t="s">
        <v>646</v>
      </c>
      <c r="C86" s="18" t="s">
        <v>244</v>
      </c>
      <c r="D86" s="14">
        <v>31.97</v>
      </c>
      <c r="E86" s="14">
        <v>1</v>
      </c>
      <c r="F86" s="14"/>
      <c r="G86" s="14">
        <f>ROUND(D86*F86, 2)</f>
        <v>0</v>
      </c>
    </row>
    <row r="87" spans="1:7" outlineLevel="3" x14ac:dyDescent="0.3">
      <c r="A87" s="13" t="s">
        <v>245</v>
      </c>
      <c r="B87" s="13" t="s">
        <v>70</v>
      </c>
      <c r="C87" s="10" t="s">
        <v>0</v>
      </c>
      <c r="D87" s="10" t="s">
        <v>0</v>
      </c>
      <c r="E87" s="10" t="s">
        <v>0</v>
      </c>
      <c r="F87" s="10" t="s">
        <v>0</v>
      </c>
      <c r="G87" s="21">
        <f>SUM(G88:G96)</f>
        <v>0</v>
      </c>
    </row>
    <row r="88" spans="1:7" outlineLevel="4" x14ac:dyDescent="0.3">
      <c r="A88" s="18" t="s">
        <v>159</v>
      </c>
      <c r="B88" s="18" t="s">
        <v>246</v>
      </c>
      <c r="C88" s="18" t="s">
        <v>203</v>
      </c>
      <c r="D88" s="14">
        <v>1.76</v>
      </c>
      <c r="E88" s="14">
        <v>1</v>
      </c>
      <c r="F88" s="14"/>
      <c r="G88" s="14">
        <f t="shared" ref="G88:G96" si="4">ROUND(D88*F88, 2)</f>
        <v>0</v>
      </c>
    </row>
    <row r="89" spans="1:7" outlineLevel="4" x14ac:dyDescent="0.3">
      <c r="A89" s="18" t="s">
        <v>160</v>
      </c>
      <c r="B89" s="18" t="s">
        <v>247</v>
      </c>
      <c r="C89" s="18" t="s">
        <v>203</v>
      </c>
      <c r="D89" s="14">
        <v>3</v>
      </c>
      <c r="E89" s="14">
        <v>1</v>
      </c>
      <c r="F89" s="14"/>
      <c r="G89" s="14">
        <f t="shared" si="4"/>
        <v>0</v>
      </c>
    </row>
    <row r="90" spans="1:7" outlineLevel="4" x14ac:dyDescent="0.3">
      <c r="A90" s="18" t="s">
        <v>161</v>
      </c>
      <c r="B90" s="18" t="s">
        <v>248</v>
      </c>
      <c r="C90" s="18" t="s">
        <v>244</v>
      </c>
      <c r="D90" s="14">
        <v>6.49</v>
      </c>
      <c r="E90" s="14">
        <v>1</v>
      </c>
      <c r="F90" s="14"/>
      <c r="G90" s="14">
        <f t="shared" si="4"/>
        <v>0</v>
      </c>
    </row>
    <row r="91" spans="1:7" ht="43.2" outlineLevel="4" x14ac:dyDescent="0.3">
      <c r="A91" s="18" t="s">
        <v>162</v>
      </c>
      <c r="B91" s="24" t="s">
        <v>612</v>
      </c>
      <c r="C91" s="18" t="s">
        <v>203</v>
      </c>
      <c r="D91" s="14">
        <v>15.3</v>
      </c>
      <c r="E91" s="14">
        <v>1</v>
      </c>
      <c r="F91" s="14"/>
      <c r="G91" s="14">
        <f t="shared" si="4"/>
        <v>0</v>
      </c>
    </row>
    <row r="92" spans="1:7" ht="43.2" outlineLevel="4" x14ac:dyDescent="0.3">
      <c r="A92" s="18" t="s">
        <v>163</v>
      </c>
      <c r="B92" s="24" t="s">
        <v>611</v>
      </c>
      <c r="C92" s="18" t="s">
        <v>203</v>
      </c>
      <c r="D92" s="14">
        <v>4.5</v>
      </c>
      <c r="E92" s="14">
        <v>1</v>
      </c>
      <c r="F92" s="14"/>
      <c r="G92" s="14">
        <f t="shared" si="4"/>
        <v>0</v>
      </c>
    </row>
    <row r="93" spans="1:7" outlineLevel="4" x14ac:dyDescent="0.3">
      <c r="A93" s="18" t="s">
        <v>164</v>
      </c>
      <c r="B93" s="18" t="s">
        <v>249</v>
      </c>
      <c r="C93" s="18" t="s">
        <v>203</v>
      </c>
      <c r="D93" s="14">
        <v>0.36</v>
      </c>
      <c r="E93" s="14">
        <v>1</v>
      </c>
      <c r="F93" s="14"/>
      <c r="G93" s="14">
        <f t="shared" si="4"/>
        <v>0</v>
      </c>
    </row>
    <row r="94" spans="1:7" outlineLevel="4" x14ac:dyDescent="0.3">
      <c r="A94" s="18" t="s">
        <v>167</v>
      </c>
      <c r="B94" s="18" t="s">
        <v>669</v>
      </c>
      <c r="C94" s="18" t="s">
        <v>203</v>
      </c>
      <c r="D94" s="14">
        <v>8.69</v>
      </c>
      <c r="E94" s="14">
        <v>1</v>
      </c>
      <c r="F94" s="14"/>
      <c r="G94" s="14">
        <f t="shared" si="4"/>
        <v>0</v>
      </c>
    </row>
    <row r="95" spans="1:7" outlineLevel="4" x14ac:dyDescent="0.3">
      <c r="A95" s="18" t="s">
        <v>168</v>
      </c>
      <c r="B95" s="18" t="s">
        <v>250</v>
      </c>
      <c r="C95" s="18" t="s">
        <v>203</v>
      </c>
      <c r="D95" s="14">
        <v>1</v>
      </c>
      <c r="E95" s="14">
        <v>1</v>
      </c>
      <c r="F95" s="14"/>
      <c r="G95" s="14">
        <f t="shared" si="4"/>
        <v>0</v>
      </c>
    </row>
    <row r="96" spans="1:7" outlineLevel="4" x14ac:dyDescent="0.3">
      <c r="A96" s="18" t="s">
        <v>171</v>
      </c>
      <c r="B96" s="18" t="s">
        <v>602</v>
      </c>
      <c r="C96" s="18" t="s">
        <v>251</v>
      </c>
      <c r="D96" s="14">
        <v>1</v>
      </c>
      <c r="E96" s="14">
        <v>1</v>
      </c>
      <c r="F96" s="14"/>
      <c r="G96" s="14">
        <f t="shared" si="4"/>
        <v>0</v>
      </c>
    </row>
    <row r="97" spans="1:7" outlineLevel="2" x14ac:dyDescent="0.3">
      <c r="A97" s="11" t="s">
        <v>252</v>
      </c>
      <c r="B97" s="11" t="s">
        <v>73</v>
      </c>
      <c r="C97" s="8" t="s">
        <v>0</v>
      </c>
      <c r="D97" s="8" t="s">
        <v>0</v>
      </c>
      <c r="E97" s="8" t="s">
        <v>0</v>
      </c>
      <c r="F97" s="8" t="s">
        <v>0</v>
      </c>
      <c r="G97" s="19">
        <f>'1 ARCHITEKTURA - KONSTRUKCJA - '!G98+'1 ARCHITEKTURA - KONSTRUKCJA - '!G101+'1 ARCHITEKTURA - KONSTRUKCJA - '!G107+'1 ARCHITEKTURA - KONSTRUKCJA - '!G114+'1 ARCHITEKTURA - KONSTRUKCJA - '!G119</f>
        <v>0</v>
      </c>
    </row>
    <row r="98" spans="1:7" outlineLevel="3" x14ac:dyDescent="0.3">
      <c r="A98" s="13" t="s">
        <v>253</v>
      </c>
      <c r="B98" s="13" t="s">
        <v>76</v>
      </c>
      <c r="C98" s="10" t="s">
        <v>0</v>
      </c>
      <c r="D98" s="10" t="s">
        <v>0</v>
      </c>
      <c r="E98" s="10" t="s">
        <v>0</v>
      </c>
      <c r="F98" s="10" t="s">
        <v>0</v>
      </c>
      <c r="G98" s="21">
        <f>SUM(G99:G100)</f>
        <v>0</v>
      </c>
    </row>
    <row r="99" spans="1:7" ht="28.8" outlineLevel="4" x14ac:dyDescent="0.3">
      <c r="A99" s="18" t="s">
        <v>174</v>
      </c>
      <c r="B99" s="18" t="s">
        <v>254</v>
      </c>
      <c r="C99" s="18" t="s">
        <v>203</v>
      </c>
      <c r="D99" s="14">
        <v>14.28</v>
      </c>
      <c r="E99" s="14">
        <v>1</v>
      </c>
      <c r="F99" s="14"/>
      <c r="G99" s="14">
        <f>ROUND(D99*F99, 2)</f>
        <v>0</v>
      </c>
    </row>
    <row r="100" spans="1:7" ht="28.8" outlineLevel="4" x14ac:dyDescent="0.3">
      <c r="A100" s="18" t="s">
        <v>177</v>
      </c>
      <c r="B100" s="18" t="s">
        <v>255</v>
      </c>
      <c r="C100" s="18" t="s">
        <v>203</v>
      </c>
      <c r="D100" s="14">
        <v>55.34</v>
      </c>
      <c r="E100" s="14">
        <v>1</v>
      </c>
      <c r="F100" s="14"/>
      <c r="G100" s="14">
        <f>ROUND(D100*F100, 2)</f>
        <v>0</v>
      </c>
    </row>
    <row r="101" spans="1:7" outlineLevel="3" x14ac:dyDescent="0.3">
      <c r="A101" s="13" t="s">
        <v>256</v>
      </c>
      <c r="B101" s="13" t="s">
        <v>79</v>
      </c>
      <c r="C101" s="10" t="s">
        <v>0</v>
      </c>
      <c r="D101" s="10" t="s">
        <v>0</v>
      </c>
      <c r="E101" s="10" t="s">
        <v>0</v>
      </c>
      <c r="F101" s="10" t="s">
        <v>0</v>
      </c>
      <c r="G101" s="21">
        <f>SUM(G102:G106)</f>
        <v>0</v>
      </c>
    </row>
    <row r="102" spans="1:7" ht="28.8" outlineLevel="4" x14ac:dyDescent="0.3">
      <c r="A102" s="18" t="s">
        <v>180</v>
      </c>
      <c r="B102" s="18" t="s">
        <v>257</v>
      </c>
      <c r="C102" s="18" t="s">
        <v>203</v>
      </c>
      <c r="D102" s="14">
        <v>98.96</v>
      </c>
      <c r="E102" s="14">
        <v>1</v>
      </c>
      <c r="F102" s="14"/>
      <c r="G102" s="14">
        <f>ROUND(D102*F102, 2)</f>
        <v>0</v>
      </c>
    </row>
    <row r="103" spans="1:7" ht="28.8" outlineLevel="4" x14ac:dyDescent="0.3">
      <c r="A103" s="18" t="s">
        <v>183</v>
      </c>
      <c r="B103" s="18" t="s">
        <v>258</v>
      </c>
      <c r="C103" s="18" t="s">
        <v>203</v>
      </c>
      <c r="D103" s="14">
        <v>174.5</v>
      </c>
      <c r="E103" s="14">
        <v>1</v>
      </c>
      <c r="F103" s="14"/>
      <c r="G103" s="14">
        <f>ROUND(D103*F103, 2)</f>
        <v>0</v>
      </c>
    </row>
    <row r="104" spans="1:7" ht="28.8" outlineLevel="4" x14ac:dyDescent="0.3">
      <c r="A104" s="18" t="s">
        <v>677</v>
      </c>
      <c r="B104" s="18" t="s">
        <v>259</v>
      </c>
      <c r="C104" s="18" t="s">
        <v>203</v>
      </c>
      <c r="D104" s="14">
        <v>248.03</v>
      </c>
      <c r="E104" s="14">
        <v>1</v>
      </c>
      <c r="F104" s="14"/>
      <c r="G104" s="14">
        <f>ROUND(D104*F104, 2)</f>
        <v>0</v>
      </c>
    </row>
    <row r="105" spans="1:7" outlineLevel="4" x14ac:dyDescent="0.3">
      <c r="A105" s="18" t="s">
        <v>678</v>
      </c>
      <c r="B105" s="18" t="s">
        <v>260</v>
      </c>
      <c r="C105" s="18" t="s">
        <v>203</v>
      </c>
      <c r="D105" s="14">
        <v>83.74</v>
      </c>
      <c r="E105" s="14">
        <v>1</v>
      </c>
      <c r="F105" s="14"/>
      <c r="G105" s="14">
        <f>ROUND(D105*F105, 2)</f>
        <v>0</v>
      </c>
    </row>
    <row r="106" spans="1:7" ht="67.8" customHeight="1" outlineLevel="4" x14ac:dyDescent="0.3">
      <c r="A106" s="18" t="s">
        <v>679</v>
      </c>
      <c r="B106" s="24" t="s">
        <v>670</v>
      </c>
      <c r="C106" s="18" t="s">
        <v>200</v>
      </c>
      <c r="D106" s="14">
        <v>1</v>
      </c>
      <c r="E106" s="14">
        <v>1</v>
      </c>
      <c r="F106" s="14"/>
      <c r="G106" s="14">
        <f>ROUND(D106*F106, 2)</f>
        <v>0</v>
      </c>
    </row>
    <row r="107" spans="1:7" outlineLevel="3" x14ac:dyDescent="0.3">
      <c r="A107" s="13" t="s">
        <v>261</v>
      </c>
      <c r="B107" s="13" t="s">
        <v>82</v>
      </c>
      <c r="C107" s="10" t="s">
        <v>0</v>
      </c>
      <c r="D107" s="10" t="s">
        <v>0</v>
      </c>
      <c r="E107" s="10" t="s">
        <v>0</v>
      </c>
      <c r="F107" s="10" t="s">
        <v>0</v>
      </c>
      <c r="G107" s="21">
        <f>SUM(G108:G113)</f>
        <v>0</v>
      </c>
    </row>
    <row r="108" spans="1:7" ht="28.8" outlineLevel="4" x14ac:dyDescent="0.3">
      <c r="A108" s="18" t="s">
        <v>680</v>
      </c>
      <c r="B108" s="18" t="s">
        <v>262</v>
      </c>
      <c r="C108" s="18" t="s">
        <v>203</v>
      </c>
      <c r="D108" s="14">
        <v>62.18</v>
      </c>
      <c r="E108" s="14">
        <v>1</v>
      </c>
      <c r="F108" s="14"/>
      <c r="G108" s="14">
        <f t="shared" ref="G108:G113" si="5">ROUND(D108*F108, 2)</f>
        <v>0</v>
      </c>
    </row>
    <row r="109" spans="1:7" ht="28.8" outlineLevel="4" x14ac:dyDescent="0.3">
      <c r="A109" s="18" t="s">
        <v>681</v>
      </c>
      <c r="B109" s="18" t="s">
        <v>263</v>
      </c>
      <c r="C109" s="18" t="s">
        <v>203</v>
      </c>
      <c r="D109" s="14">
        <v>224.67</v>
      </c>
      <c r="E109" s="14">
        <v>1</v>
      </c>
      <c r="F109" s="14"/>
      <c r="G109" s="14">
        <f t="shared" si="5"/>
        <v>0</v>
      </c>
    </row>
    <row r="110" spans="1:7" ht="28.8" outlineLevel="4" x14ac:dyDescent="0.3">
      <c r="A110" s="18" t="s">
        <v>682</v>
      </c>
      <c r="B110" s="18" t="s">
        <v>264</v>
      </c>
      <c r="C110" s="18" t="s">
        <v>203</v>
      </c>
      <c r="D110" s="14">
        <v>497.99</v>
      </c>
      <c r="E110" s="14">
        <v>1</v>
      </c>
      <c r="F110" s="14"/>
      <c r="G110" s="14">
        <f t="shared" si="5"/>
        <v>0</v>
      </c>
    </row>
    <row r="111" spans="1:7" ht="28.8" outlineLevel="4" x14ac:dyDescent="0.3">
      <c r="A111" s="18" t="s">
        <v>683</v>
      </c>
      <c r="B111" s="18" t="s">
        <v>265</v>
      </c>
      <c r="C111" s="18" t="s">
        <v>203</v>
      </c>
      <c r="D111" s="14">
        <v>70.91</v>
      </c>
      <c r="E111" s="14">
        <v>1</v>
      </c>
      <c r="F111" s="14"/>
      <c r="G111" s="14">
        <f t="shared" si="5"/>
        <v>0</v>
      </c>
    </row>
    <row r="112" spans="1:7" ht="28.8" outlineLevel="4" x14ac:dyDescent="0.3">
      <c r="A112" s="18" t="s">
        <v>684</v>
      </c>
      <c r="B112" s="24" t="s">
        <v>607</v>
      </c>
      <c r="C112" s="18" t="s">
        <v>203</v>
      </c>
      <c r="D112" s="14">
        <v>28.64</v>
      </c>
      <c r="E112" s="14">
        <v>1</v>
      </c>
      <c r="F112" s="14"/>
      <c r="G112" s="14">
        <f t="shared" si="5"/>
        <v>0</v>
      </c>
    </row>
    <row r="113" spans="1:7" ht="28.8" outlineLevel="4" x14ac:dyDescent="0.3">
      <c r="A113" s="18" t="s">
        <v>685</v>
      </c>
      <c r="B113" s="24" t="s">
        <v>608</v>
      </c>
      <c r="C113" s="18" t="s">
        <v>203</v>
      </c>
      <c r="D113" s="14">
        <v>29.37</v>
      </c>
      <c r="E113" s="14">
        <v>1</v>
      </c>
      <c r="F113" s="14"/>
      <c r="G113" s="14">
        <f t="shared" si="5"/>
        <v>0</v>
      </c>
    </row>
    <row r="114" spans="1:7" outlineLevel="3" x14ac:dyDescent="0.3">
      <c r="A114" s="13" t="s">
        <v>266</v>
      </c>
      <c r="B114" s="13" t="s">
        <v>85</v>
      </c>
      <c r="C114" s="10" t="s">
        <v>0</v>
      </c>
      <c r="D114" s="10" t="s">
        <v>0</v>
      </c>
      <c r="E114" s="10" t="s">
        <v>0</v>
      </c>
      <c r="F114" s="10" t="s">
        <v>0</v>
      </c>
      <c r="G114" s="21">
        <f>SUM(G115:G118)</f>
        <v>0</v>
      </c>
    </row>
    <row r="115" spans="1:7" outlineLevel="4" x14ac:dyDescent="0.3">
      <c r="A115" s="18" t="s">
        <v>686</v>
      </c>
      <c r="B115" s="18" t="s">
        <v>267</v>
      </c>
      <c r="C115" s="18" t="s">
        <v>203</v>
      </c>
      <c r="D115" s="14">
        <v>78.63</v>
      </c>
      <c r="E115" s="14">
        <v>1</v>
      </c>
      <c r="F115" s="14"/>
      <c r="G115" s="14">
        <f t="shared" ref="G115:G118" si="6">ROUND(D115*F115, 2)</f>
        <v>0</v>
      </c>
    </row>
    <row r="116" spans="1:7" outlineLevel="4" x14ac:dyDescent="0.3">
      <c r="A116" s="18" t="s">
        <v>687</v>
      </c>
      <c r="B116" s="18" t="s">
        <v>268</v>
      </c>
      <c r="C116" s="18" t="s">
        <v>203</v>
      </c>
      <c r="D116" s="14">
        <v>192.88</v>
      </c>
      <c r="E116" s="14">
        <v>1</v>
      </c>
      <c r="F116" s="14"/>
      <c r="G116" s="14">
        <f t="shared" si="6"/>
        <v>0</v>
      </c>
    </row>
    <row r="117" spans="1:7" ht="43.2" outlineLevel="4" x14ac:dyDescent="0.3">
      <c r="A117" s="18" t="s">
        <v>688</v>
      </c>
      <c r="B117" s="24" t="s">
        <v>640</v>
      </c>
      <c r="C117" s="18" t="s">
        <v>203</v>
      </c>
      <c r="D117" s="14">
        <v>2392.54</v>
      </c>
      <c r="E117" s="14">
        <v>1</v>
      </c>
      <c r="F117" s="14"/>
      <c r="G117" s="14">
        <f t="shared" si="6"/>
        <v>0</v>
      </c>
    </row>
    <row r="118" spans="1:7" ht="43.2" outlineLevel="4" x14ac:dyDescent="0.3">
      <c r="A118" s="18" t="s">
        <v>689</v>
      </c>
      <c r="B118" s="18" t="s">
        <v>641</v>
      </c>
      <c r="C118" s="18" t="s">
        <v>203</v>
      </c>
      <c r="D118" s="14">
        <v>519.04</v>
      </c>
      <c r="E118" s="14">
        <v>1</v>
      </c>
      <c r="F118" s="14"/>
      <c r="G118" s="14">
        <f t="shared" si="6"/>
        <v>0</v>
      </c>
    </row>
    <row r="119" spans="1:7" outlineLevel="3" x14ac:dyDescent="0.3">
      <c r="A119" s="13" t="s">
        <v>269</v>
      </c>
      <c r="B119" s="13" t="s">
        <v>88</v>
      </c>
      <c r="C119" s="10" t="s">
        <v>0</v>
      </c>
      <c r="D119" s="10" t="s">
        <v>0</v>
      </c>
      <c r="E119" s="10" t="s">
        <v>0</v>
      </c>
      <c r="F119" s="10" t="s">
        <v>0</v>
      </c>
      <c r="G119" s="21">
        <f>SUM(G120:G121)</f>
        <v>0</v>
      </c>
    </row>
    <row r="120" spans="1:7" ht="28.8" outlineLevel="4" x14ac:dyDescent="0.3">
      <c r="A120" s="18" t="s">
        <v>690</v>
      </c>
      <c r="B120" s="18" t="s">
        <v>270</v>
      </c>
      <c r="C120" s="18" t="s">
        <v>203</v>
      </c>
      <c r="D120" s="14">
        <v>79.739999999999995</v>
      </c>
      <c r="E120" s="14">
        <v>1</v>
      </c>
      <c r="F120" s="14"/>
      <c r="G120" s="14">
        <f>ROUND(D120*F120, 2)</f>
        <v>0</v>
      </c>
    </row>
    <row r="121" spans="1:7" outlineLevel="4" x14ac:dyDescent="0.3">
      <c r="A121" s="18" t="s">
        <v>691</v>
      </c>
      <c r="B121" s="24" t="s">
        <v>609</v>
      </c>
      <c r="C121" s="18" t="s">
        <v>203</v>
      </c>
      <c r="D121" s="14">
        <v>258.76</v>
      </c>
      <c r="E121" s="14">
        <v>1</v>
      </c>
      <c r="F121" s="14"/>
      <c r="G121" s="14">
        <f>ROUND(D121*F121, 2)</f>
        <v>0</v>
      </c>
    </row>
    <row r="122" spans="1:7" outlineLevel="2" x14ac:dyDescent="0.3">
      <c r="A122" s="11" t="s">
        <v>271</v>
      </c>
      <c r="B122" s="11" t="s">
        <v>91</v>
      </c>
      <c r="C122" s="8" t="s">
        <v>0</v>
      </c>
      <c r="D122" s="8" t="s">
        <v>0</v>
      </c>
      <c r="E122" s="8" t="s">
        <v>0</v>
      </c>
      <c r="F122" s="8" t="s">
        <v>0</v>
      </c>
      <c r="G122" s="19">
        <f>'1 ARCHITEKTURA - KONSTRUKCJA - '!G123+'1 ARCHITEKTURA - KONSTRUKCJA - '!G127+'1 ARCHITEKTURA - KONSTRUKCJA - '!G130</f>
        <v>0</v>
      </c>
    </row>
    <row r="123" spans="1:7" outlineLevel="3" x14ac:dyDescent="0.3">
      <c r="A123" s="13" t="s">
        <v>272</v>
      </c>
      <c r="B123" s="13" t="s">
        <v>94</v>
      </c>
      <c r="C123" s="10" t="s">
        <v>0</v>
      </c>
      <c r="D123" s="10" t="s">
        <v>0</v>
      </c>
      <c r="E123" s="10" t="s">
        <v>0</v>
      </c>
      <c r="F123" s="10" t="s">
        <v>0</v>
      </c>
      <c r="G123" s="21">
        <f>SUM(G124:G126)</f>
        <v>0</v>
      </c>
    </row>
    <row r="124" spans="1:7" outlineLevel="4" x14ac:dyDescent="0.3">
      <c r="A124" s="18" t="s">
        <v>692</v>
      </c>
      <c r="B124" s="18" t="s">
        <v>230</v>
      </c>
      <c r="C124" s="18" t="s">
        <v>203</v>
      </c>
      <c r="D124" s="14">
        <v>204.92</v>
      </c>
      <c r="E124" s="14">
        <v>1</v>
      </c>
      <c r="F124" s="14"/>
      <c r="G124" s="14">
        <f>ROUND(D124*F124, 2)</f>
        <v>0</v>
      </c>
    </row>
    <row r="125" spans="1:7" outlineLevel="4" x14ac:dyDescent="0.3">
      <c r="A125" s="18" t="s">
        <v>693</v>
      </c>
      <c r="B125" s="18" t="s">
        <v>273</v>
      </c>
      <c r="C125" s="18" t="s">
        <v>203</v>
      </c>
      <c r="D125" s="14">
        <v>204.92</v>
      </c>
      <c r="E125" s="14">
        <v>1</v>
      </c>
      <c r="F125" s="14"/>
      <c r="G125" s="14">
        <f>ROUND(D125*F125, 2)</f>
        <v>0</v>
      </c>
    </row>
    <row r="126" spans="1:7" outlineLevel="4" x14ac:dyDescent="0.3">
      <c r="A126" s="18" t="s">
        <v>694</v>
      </c>
      <c r="B126" s="18" t="s">
        <v>274</v>
      </c>
      <c r="C126" s="18" t="s">
        <v>203</v>
      </c>
      <c r="D126" s="14">
        <v>204.92</v>
      </c>
      <c r="E126" s="14">
        <v>1</v>
      </c>
      <c r="F126" s="14"/>
      <c r="G126" s="14">
        <f>ROUND(D126*F126, 2)</f>
        <v>0</v>
      </c>
    </row>
    <row r="127" spans="1:7" outlineLevel="3" x14ac:dyDescent="0.3">
      <c r="A127" s="13" t="s">
        <v>275</v>
      </c>
      <c r="B127" s="13" t="s">
        <v>97</v>
      </c>
      <c r="C127" s="10" t="s">
        <v>0</v>
      </c>
      <c r="D127" s="10" t="s">
        <v>0</v>
      </c>
      <c r="E127" s="10" t="s">
        <v>0</v>
      </c>
      <c r="F127" s="10" t="s">
        <v>0</v>
      </c>
      <c r="G127" s="21">
        <f>SUM(G128:G129)</f>
        <v>0</v>
      </c>
    </row>
    <row r="128" spans="1:7" outlineLevel="4" x14ac:dyDescent="0.3">
      <c r="A128" s="18" t="s">
        <v>695</v>
      </c>
      <c r="B128" s="18" t="s">
        <v>276</v>
      </c>
      <c r="C128" s="18" t="s">
        <v>203</v>
      </c>
      <c r="D128" s="14">
        <v>0.51</v>
      </c>
      <c r="E128" s="14">
        <v>1</v>
      </c>
      <c r="F128" s="14"/>
      <c r="G128" s="14">
        <f>ROUND(D128*F128, 2)</f>
        <v>0</v>
      </c>
    </row>
    <row r="129" spans="1:10" outlineLevel="4" x14ac:dyDescent="0.3">
      <c r="A129" s="18" t="s">
        <v>696</v>
      </c>
      <c r="B129" s="18" t="s">
        <v>277</v>
      </c>
      <c r="C129" s="18" t="s">
        <v>203</v>
      </c>
      <c r="D129" s="14">
        <v>15.05</v>
      </c>
      <c r="E129" s="14">
        <v>1</v>
      </c>
      <c r="F129" s="14"/>
      <c r="G129" s="14">
        <f>ROUND(D129*F129, 2)</f>
        <v>0</v>
      </c>
    </row>
    <row r="130" spans="1:10" outlineLevel="3" x14ac:dyDescent="0.3">
      <c r="A130" s="13" t="s">
        <v>278</v>
      </c>
      <c r="B130" s="13" t="s">
        <v>100</v>
      </c>
      <c r="C130" s="10" t="s">
        <v>0</v>
      </c>
      <c r="D130" s="10" t="s">
        <v>0</v>
      </c>
      <c r="E130" s="10" t="s">
        <v>0</v>
      </c>
      <c r="F130" s="10" t="s">
        <v>0</v>
      </c>
      <c r="G130" s="21">
        <f>SUM(G131:G138)</f>
        <v>0</v>
      </c>
    </row>
    <row r="131" spans="1:10" outlineLevel="4" x14ac:dyDescent="0.3">
      <c r="A131" s="18" t="s">
        <v>697</v>
      </c>
      <c r="B131" s="18" t="s">
        <v>279</v>
      </c>
      <c r="C131" s="18" t="s">
        <v>203</v>
      </c>
      <c r="D131" s="14">
        <v>30.08</v>
      </c>
      <c r="E131" s="14">
        <v>1</v>
      </c>
      <c r="F131" s="14"/>
      <c r="G131" s="14">
        <f t="shared" ref="G131:G138" si="7">ROUND(D131*F131, 2)</f>
        <v>0</v>
      </c>
    </row>
    <row r="132" spans="1:10" ht="28.8" outlineLevel="4" x14ac:dyDescent="0.3">
      <c r="A132" s="18" t="s">
        <v>698</v>
      </c>
      <c r="B132" s="27" t="s">
        <v>650</v>
      </c>
      <c r="C132" s="18" t="s">
        <v>203</v>
      </c>
      <c r="D132" s="14">
        <v>470.13</v>
      </c>
      <c r="E132" s="14">
        <v>1</v>
      </c>
      <c r="F132" s="14"/>
      <c r="G132" s="14">
        <f t="shared" si="7"/>
        <v>0</v>
      </c>
    </row>
    <row r="133" spans="1:10" ht="28.8" outlineLevel="4" x14ac:dyDescent="0.3">
      <c r="A133" s="18" t="s">
        <v>699</v>
      </c>
      <c r="B133" s="26" t="s">
        <v>280</v>
      </c>
      <c r="C133" s="18" t="s">
        <v>244</v>
      </c>
      <c r="D133" s="14">
        <v>312.52999999999997</v>
      </c>
      <c r="E133" s="14">
        <v>1</v>
      </c>
      <c r="F133" s="14"/>
      <c r="G133" s="14">
        <f t="shared" si="7"/>
        <v>0</v>
      </c>
    </row>
    <row r="134" spans="1:10" ht="28.8" outlineLevel="4" x14ac:dyDescent="0.3">
      <c r="A134" s="18" t="s">
        <v>700</v>
      </c>
      <c r="B134" s="18" t="s">
        <v>644</v>
      </c>
      <c r="C134" s="18" t="s">
        <v>203</v>
      </c>
      <c r="D134" s="14">
        <v>22.09</v>
      </c>
      <c r="E134" s="14">
        <v>1</v>
      </c>
      <c r="F134" s="14"/>
      <c r="G134" s="14">
        <f t="shared" si="7"/>
        <v>0</v>
      </c>
    </row>
    <row r="135" spans="1:10" ht="28.8" outlineLevel="4" x14ac:dyDescent="0.3">
      <c r="A135" s="18" t="s">
        <v>701</v>
      </c>
      <c r="B135" s="27" t="s">
        <v>654</v>
      </c>
      <c r="C135" s="18" t="s">
        <v>203</v>
      </c>
      <c r="D135" s="14">
        <v>1060.74</v>
      </c>
      <c r="E135" s="14"/>
      <c r="F135" s="14"/>
      <c r="G135" s="14">
        <f t="shared" si="7"/>
        <v>0</v>
      </c>
      <c r="I135" s="25"/>
      <c r="J135" s="25"/>
    </row>
    <row r="136" spans="1:10" outlineLevel="4" x14ac:dyDescent="0.3">
      <c r="A136" s="18" t="s">
        <v>702</v>
      </c>
      <c r="B136" s="28" t="s">
        <v>671</v>
      </c>
      <c r="C136" s="18" t="s">
        <v>203</v>
      </c>
      <c r="D136" s="14">
        <v>396.37</v>
      </c>
      <c r="E136" s="14">
        <v>1</v>
      </c>
      <c r="F136" s="14"/>
      <c r="G136" s="14">
        <f t="shared" si="7"/>
        <v>0</v>
      </c>
      <c r="I136" s="25"/>
    </row>
    <row r="137" spans="1:10" ht="28.8" outlineLevel="4" x14ac:dyDescent="0.3">
      <c r="A137" s="18" t="s">
        <v>703</v>
      </c>
      <c r="B137" s="18" t="s">
        <v>651</v>
      </c>
      <c r="C137" s="18" t="s">
        <v>203</v>
      </c>
      <c r="D137" s="14">
        <v>109</v>
      </c>
      <c r="E137" s="14">
        <v>1</v>
      </c>
      <c r="F137" s="14"/>
      <c r="G137" s="14">
        <f t="shared" si="7"/>
        <v>0</v>
      </c>
      <c r="I137" s="25"/>
    </row>
    <row r="138" spans="1:10" outlineLevel="4" x14ac:dyDescent="0.3">
      <c r="A138" s="18" t="s">
        <v>704</v>
      </c>
      <c r="B138" s="18" t="s">
        <v>281</v>
      </c>
      <c r="C138" s="18" t="s">
        <v>244</v>
      </c>
      <c r="D138" s="14">
        <v>76.069999999999993</v>
      </c>
      <c r="E138" s="14">
        <v>1</v>
      </c>
      <c r="F138" s="14"/>
      <c r="G138" s="14">
        <f t="shared" si="7"/>
        <v>0</v>
      </c>
    </row>
    <row r="139" spans="1:10" outlineLevel="2" x14ac:dyDescent="0.3">
      <c r="A139" s="11" t="s">
        <v>282</v>
      </c>
      <c r="B139" s="11" t="s">
        <v>103</v>
      </c>
      <c r="C139" s="8" t="s">
        <v>0</v>
      </c>
      <c r="D139" s="8" t="s">
        <v>0</v>
      </c>
      <c r="E139" s="8" t="s">
        <v>0</v>
      </c>
      <c r="F139" s="8" t="s">
        <v>0</v>
      </c>
      <c r="G139" s="19">
        <f>'1 ARCHITEKTURA - KONSTRUKCJA - '!G140+'1 ARCHITEKTURA - KONSTRUKCJA - '!G145</f>
        <v>0</v>
      </c>
    </row>
    <row r="140" spans="1:10" outlineLevel="3" x14ac:dyDescent="0.3">
      <c r="A140" s="13" t="s">
        <v>283</v>
      </c>
      <c r="B140" s="13" t="s">
        <v>106</v>
      </c>
      <c r="C140" s="10" t="s">
        <v>0</v>
      </c>
      <c r="D140" s="10" t="s">
        <v>0</v>
      </c>
      <c r="E140" s="10" t="s">
        <v>0</v>
      </c>
      <c r="F140" s="10" t="s">
        <v>0</v>
      </c>
      <c r="G140" s="21">
        <f>SUM(G141:G144)</f>
        <v>0</v>
      </c>
    </row>
    <row r="141" spans="1:10" ht="28.8" outlineLevel="4" x14ac:dyDescent="0.3">
      <c r="A141" s="18" t="s">
        <v>705</v>
      </c>
      <c r="B141" s="18" t="s">
        <v>284</v>
      </c>
      <c r="C141" s="18" t="s">
        <v>203</v>
      </c>
      <c r="D141" s="14">
        <v>420.36</v>
      </c>
      <c r="E141" s="14">
        <v>1</v>
      </c>
      <c r="F141" s="14"/>
      <c r="G141" s="14">
        <f>ROUND(D141*F141, 2)</f>
        <v>0</v>
      </c>
    </row>
    <row r="142" spans="1:10" ht="28.8" outlineLevel="4" x14ac:dyDescent="0.3">
      <c r="A142" s="18" t="s">
        <v>706</v>
      </c>
      <c r="B142" s="18" t="s">
        <v>284</v>
      </c>
      <c r="C142" s="18" t="s">
        <v>203</v>
      </c>
      <c r="D142" s="14">
        <v>89.21</v>
      </c>
      <c r="E142" s="14">
        <v>1</v>
      </c>
      <c r="F142" s="14"/>
      <c r="G142" s="14">
        <f>ROUND(D142*F142, 2)</f>
        <v>0</v>
      </c>
    </row>
    <row r="143" spans="1:10" ht="28.8" outlineLevel="4" x14ac:dyDescent="0.3">
      <c r="A143" s="18" t="s">
        <v>707</v>
      </c>
      <c r="B143" s="18" t="s">
        <v>285</v>
      </c>
      <c r="C143" s="18" t="s">
        <v>203</v>
      </c>
      <c r="D143" s="14">
        <v>340.65</v>
      </c>
      <c r="E143" s="14">
        <v>1</v>
      </c>
      <c r="F143" s="14"/>
      <c r="G143" s="14">
        <f>ROUND(D143*F143, 2)</f>
        <v>0</v>
      </c>
    </row>
    <row r="144" spans="1:10" ht="28.8" outlineLevel="4" x14ac:dyDescent="0.3">
      <c r="A144" s="18" t="s">
        <v>708</v>
      </c>
      <c r="B144" s="18" t="s">
        <v>286</v>
      </c>
      <c r="C144" s="18" t="s">
        <v>203</v>
      </c>
      <c r="D144" s="14">
        <v>30.02</v>
      </c>
      <c r="E144" s="14">
        <v>1</v>
      </c>
      <c r="F144" s="14"/>
      <c r="G144" s="14">
        <f>ROUND(D144*F144, 2)</f>
        <v>0</v>
      </c>
    </row>
    <row r="145" spans="1:7" outlineLevel="3" x14ac:dyDescent="0.3">
      <c r="A145" s="13" t="s">
        <v>287</v>
      </c>
      <c r="B145" s="13" t="s">
        <v>109</v>
      </c>
      <c r="C145" s="10" t="s">
        <v>0</v>
      </c>
      <c r="D145" s="10" t="s">
        <v>0</v>
      </c>
      <c r="E145" s="10" t="s">
        <v>0</v>
      </c>
      <c r="F145" s="10" t="s">
        <v>0</v>
      </c>
      <c r="G145" s="21">
        <f>SUM(G146:G146)</f>
        <v>0</v>
      </c>
    </row>
    <row r="146" spans="1:7" outlineLevel="4" x14ac:dyDescent="0.3">
      <c r="A146" s="18" t="s">
        <v>709</v>
      </c>
      <c r="B146" s="18" t="s">
        <v>288</v>
      </c>
      <c r="C146" s="18" t="s">
        <v>203</v>
      </c>
      <c r="D146" s="14">
        <v>42.83</v>
      </c>
      <c r="E146" s="14">
        <v>1</v>
      </c>
      <c r="F146" s="14"/>
      <c r="G146" s="14">
        <f>ROUND(D146*F146, 2)</f>
        <v>0</v>
      </c>
    </row>
    <row r="147" spans="1:7" outlineLevel="2" x14ac:dyDescent="0.3">
      <c r="A147" s="11" t="s">
        <v>289</v>
      </c>
      <c r="B147" s="11" t="s">
        <v>113</v>
      </c>
      <c r="C147" s="8" t="s">
        <v>0</v>
      </c>
      <c r="D147" s="8" t="s">
        <v>0</v>
      </c>
      <c r="E147" s="8" t="s">
        <v>0</v>
      </c>
      <c r="F147" s="8" t="s">
        <v>0</v>
      </c>
      <c r="G147" s="19">
        <f>'1 ARCHITEKTURA - KONSTRUKCJA - '!G148+'1 ARCHITEKTURA - KONSTRUKCJA - '!G150+'1 ARCHITEKTURA - KONSTRUKCJA - '!G155+'1 ARCHITEKTURA - KONSTRUKCJA - '!G166+'1 ARCHITEKTURA - KONSTRUKCJA - '!G177</f>
        <v>0</v>
      </c>
    </row>
    <row r="148" spans="1:7" outlineLevel="3" x14ac:dyDescent="0.3">
      <c r="A148" s="13" t="s">
        <v>290</v>
      </c>
      <c r="B148" s="13" t="s">
        <v>116</v>
      </c>
      <c r="C148" s="10" t="s">
        <v>0</v>
      </c>
      <c r="D148" s="10" t="s">
        <v>0</v>
      </c>
      <c r="E148" s="10" t="s">
        <v>0</v>
      </c>
      <c r="F148" s="10" t="s">
        <v>0</v>
      </c>
      <c r="G148" s="21">
        <f>SUM(G149:G149)</f>
        <v>0</v>
      </c>
    </row>
    <row r="149" spans="1:7" outlineLevel="4" x14ac:dyDescent="0.3">
      <c r="A149" s="18" t="s">
        <v>710</v>
      </c>
      <c r="B149" s="18" t="s">
        <v>673</v>
      </c>
      <c r="C149" s="18" t="s">
        <v>203</v>
      </c>
      <c r="D149" s="14">
        <v>70.34</v>
      </c>
      <c r="E149" s="14">
        <v>1</v>
      </c>
      <c r="F149" s="14"/>
      <c r="G149" s="14">
        <f>ROUND(D149*F149, 2)</f>
        <v>0</v>
      </c>
    </row>
    <row r="150" spans="1:7" outlineLevel="3" x14ac:dyDescent="0.3">
      <c r="A150" s="13" t="s">
        <v>293</v>
      </c>
      <c r="B150" s="13" t="s">
        <v>119</v>
      </c>
      <c r="C150" s="10" t="s">
        <v>0</v>
      </c>
      <c r="D150" s="10" t="s">
        <v>0</v>
      </c>
      <c r="E150" s="10" t="s">
        <v>0</v>
      </c>
      <c r="F150" s="10" t="s">
        <v>0</v>
      </c>
      <c r="G150" s="21">
        <f>SUM(G151:G154)</f>
        <v>0</v>
      </c>
    </row>
    <row r="151" spans="1:7" outlineLevel="4" x14ac:dyDescent="0.3">
      <c r="A151" s="18" t="s">
        <v>711</v>
      </c>
      <c r="B151" s="18" t="s">
        <v>294</v>
      </c>
      <c r="C151" s="18" t="s">
        <v>203</v>
      </c>
      <c r="D151" s="14">
        <v>1472.4</v>
      </c>
      <c r="E151" s="14">
        <v>1</v>
      </c>
      <c r="F151" s="14"/>
      <c r="G151" s="14">
        <f>ROUND(D151*F151, 2)</f>
        <v>0</v>
      </c>
    </row>
    <row r="152" spans="1:7" outlineLevel="4" x14ac:dyDescent="0.3">
      <c r="A152" s="18" t="s">
        <v>712</v>
      </c>
      <c r="B152" s="24" t="s">
        <v>625</v>
      </c>
      <c r="C152" s="18" t="s">
        <v>244</v>
      </c>
      <c r="D152" s="14">
        <v>25</v>
      </c>
      <c r="E152" s="14">
        <v>1</v>
      </c>
      <c r="F152" s="14"/>
      <c r="G152" s="14">
        <f>ROUND(D152*F152, 2)</f>
        <v>0</v>
      </c>
    </row>
    <row r="153" spans="1:7" outlineLevel="4" x14ac:dyDescent="0.3">
      <c r="A153" s="18" t="s">
        <v>713</v>
      </c>
      <c r="B153" s="24" t="s">
        <v>610</v>
      </c>
      <c r="C153" s="18" t="s">
        <v>203</v>
      </c>
      <c r="D153" s="14">
        <v>39.700000000000003</v>
      </c>
      <c r="E153" s="14">
        <v>1</v>
      </c>
      <c r="F153" s="14"/>
      <c r="G153" s="14">
        <f>ROUND(D153*F153, 2)</f>
        <v>0</v>
      </c>
    </row>
    <row r="154" spans="1:7" outlineLevel="4" x14ac:dyDescent="0.3">
      <c r="A154" s="18" t="s">
        <v>714</v>
      </c>
      <c r="B154" s="18" t="s">
        <v>672</v>
      </c>
      <c r="C154" s="18" t="s">
        <v>203</v>
      </c>
      <c r="D154" s="14">
        <v>800</v>
      </c>
      <c r="E154" s="14">
        <v>1</v>
      </c>
      <c r="F154" s="14"/>
      <c r="G154" s="14">
        <f>ROUND(D154*F154, 2)</f>
        <v>0</v>
      </c>
    </row>
    <row r="155" spans="1:7" outlineLevel="3" x14ac:dyDescent="0.3">
      <c r="A155" s="13" t="s">
        <v>295</v>
      </c>
      <c r="B155" s="13" t="s">
        <v>122</v>
      </c>
      <c r="C155" s="10" t="s">
        <v>0</v>
      </c>
      <c r="D155" s="10" t="s">
        <v>0</v>
      </c>
      <c r="E155" s="10" t="s">
        <v>0</v>
      </c>
      <c r="F155" s="10" t="s">
        <v>0</v>
      </c>
      <c r="G155" s="21">
        <f>SUM(G156:G165)</f>
        <v>0</v>
      </c>
    </row>
    <row r="156" spans="1:7" outlineLevel="4" x14ac:dyDescent="0.3">
      <c r="A156" s="18" t="s">
        <v>715</v>
      </c>
      <c r="B156" s="18" t="s">
        <v>296</v>
      </c>
      <c r="C156" s="18" t="s">
        <v>203</v>
      </c>
      <c r="D156" s="14">
        <v>91.16</v>
      </c>
      <c r="E156" s="14">
        <v>1</v>
      </c>
      <c r="F156" s="14"/>
      <c r="G156" s="14">
        <f t="shared" ref="G156:G165" si="8">ROUND(D156*F156, 2)</f>
        <v>0</v>
      </c>
    </row>
    <row r="157" spans="1:7" outlineLevel="4" x14ac:dyDescent="0.3">
      <c r="A157" s="18" t="s">
        <v>716</v>
      </c>
      <c r="B157" s="18" t="s">
        <v>297</v>
      </c>
      <c r="C157" s="18" t="s">
        <v>203</v>
      </c>
      <c r="D157" s="14">
        <v>91.16</v>
      </c>
      <c r="E157" s="14">
        <v>1</v>
      </c>
      <c r="F157" s="14"/>
      <c r="G157" s="14">
        <f t="shared" si="8"/>
        <v>0</v>
      </c>
    </row>
    <row r="158" spans="1:7" outlineLevel="4" x14ac:dyDescent="0.3">
      <c r="A158" s="18" t="s">
        <v>717</v>
      </c>
      <c r="B158" s="18" t="s">
        <v>298</v>
      </c>
      <c r="C158" s="18" t="s">
        <v>203</v>
      </c>
      <c r="D158" s="14">
        <v>91.16</v>
      </c>
      <c r="E158" s="14">
        <v>1</v>
      </c>
      <c r="F158" s="14"/>
      <c r="G158" s="14">
        <f t="shared" si="8"/>
        <v>0</v>
      </c>
    </row>
    <row r="159" spans="1:7" outlineLevel="4" x14ac:dyDescent="0.3">
      <c r="A159" s="18" t="s">
        <v>718</v>
      </c>
      <c r="B159" s="18" t="s">
        <v>299</v>
      </c>
      <c r="C159" s="18" t="s">
        <v>203</v>
      </c>
      <c r="D159" s="14">
        <v>91.16</v>
      </c>
      <c r="E159" s="14">
        <v>1</v>
      </c>
      <c r="F159" s="14"/>
      <c r="G159" s="14">
        <f t="shared" si="8"/>
        <v>0</v>
      </c>
    </row>
    <row r="160" spans="1:7" outlineLevel="4" x14ac:dyDescent="0.3">
      <c r="A160" s="18" t="s">
        <v>719</v>
      </c>
      <c r="B160" s="18" t="s">
        <v>300</v>
      </c>
      <c r="C160" s="18" t="s">
        <v>203</v>
      </c>
      <c r="D160" s="14">
        <v>91.16</v>
      </c>
      <c r="E160" s="14">
        <v>1</v>
      </c>
      <c r="F160" s="14"/>
      <c r="G160" s="14">
        <f t="shared" si="8"/>
        <v>0</v>
      </c>
    </row>
    <row r="161" spans="1:7" outlineLevel="4" x14ac:dyDescent="0.3">
      <c r="A161" s="18" t="s">
        <v>720</v>
      </c>
      <c r="B161" s="18" t="s">
        <v>301</v>
      </c>
      <c r="C161" s="18" t="s">
        <v>203</v>
      </c>
      <c r="D161" s="14">
        <v>91.16</v>
      </c>
      <c r="E161" s="14">
        <v>1</v>
      </c>
      <c r="F161" s="14"/>
      <c r="G161" s="14">
        <f t="shared" si="8"/>
        <v>0</v>
      </c>
    </row>
    <row r="162" spans="1:7" outlineLevel="4" x14ac:dyDescent="0.3">
      <c r="A162" s="18" t="s">
        <v>721</v>
      </c>
      <c r="B162" s="18" t="s">
        <v>302</v>
      </c>
      <c r="C162" s="18" t="s">
        <v>203</v>
      </c>
      <c r="D162" s="14">
        <v>91.16</v>
      </c>
      <c r="E162" s="14">
        <v>1</v>
      </c>
      <c r="F162" s="14"/>
      <c r="G162" s="14">
        <f t="shared" si="8"/>
        <v>0</v>
      </c>
    </row>
    <row r="163" spans="1:7" outlineLevel="4" x14ac:dyDescent="0.3">
      <c r="A163" s="18" t="s">
        <v>722</v>
      </c>
      <c r="B163" s="18" t="s">
        <v>303</v>
      </c>
      <c r="C163" s="18" t="s">
        <v>203</v>
      </c>
      <c r="D163" s="14">
        <v>91.16</v>
      </c>
      <c r="E163" s="14">
        <v>1</v>
      </c>
      <c r="F163" s="14"/>
      <c r="G163" s="14">
        <f t="shared" si="8"/>
        <v>0</v>
      </c>
    </row>
    <row r="164" spans="1:7" outlineLevel="4" x14ac:dyDescent="0.3">
      <c r="A164" s="18" t="s">
        <v>723</v>
      </c>
      <c r="B164" s="18" t="s">
        <v>635</v>
      </c>
      <c r="C164" s="18" t="s">
        <v>201</v>
      </c>
      <c r="D164" s="14">
        <v>5.47</v>
      </c>
      <c r="E164" s="14">
        <v>1</v>
      </c>
      <c r="F164" s="14"/>
      <c r="G164" s="14">
        <f t="shared" si="8"/>
        <v>0</v>
      </c>
    </row>
    <row r="165" spans="1:7" outlineLevel="4" x14ac:dyDescent="0.3">
      <c r="A165" s="18" t="s">
        <v>724</v>
      </c>
      <c r="B165" s="18" t="s">
        <v>304</v>
      </c>
      <c r="C165" s="18" t="s">
        <v>203</v>
      </c>
      <c r="D165" s="14">
        <v>18.23</v>
      </c>
      <c r="E165" s="14">
        <v>1</v>
      </c>
      <c r="F165" s="14"/>
      <c r="G165" s="14">
        <f t="shared" si="8"/>
        <v>0</v>
      </c>
    </row>
    <row r="166" spans="1:7" outlineLevel="3" x14ac:dyDescent="0.3">
      <c r="A166" s="13" t="s">
        <v>305</v>
      </c>
      <c r="B166" s="13" t="s">
        <v>125</v>
      </c>
      <c r="C166" s="10" t="s">
        <v>0</v>
      </c>
      <c r="D166" s="10" t="s">
        <v>0</v>
      </c>
      <c r="E166" s="10" t="s">
        <v>0</v>
      </c>
      <c r="F166" s="10" t="s">
        <v>0</v>
      </c>
      <c r="G166" s="21">
        <f>SUM(G167:G176)</f>
        <v>0</v>
      </c>
    </row>
    <row r="167" spans="1:7" outlineLevel="4" x14ac:dyDescent="0.3">
      <c r="A167" s="18" t="s">
        <v>725</v>
      </c>
      <c r="B167" s="18" t="s">
        <v>297</v>
      </c>
      <c r="C167" s="18" t="s">
        <v>203</v>
      </c>
      <c r="D167" s="14">
        <v>135.71</v>
      </c>
      <c r="E167" s="14">
        <v>1</v>
      </c>
      <c r="F167" s="14"/>
      <c r="G167" s="14">
        <f t="shared" ref="G167:G176" si="9">ROUND(D167*F167, 2)</f>
        <v>0</v>
      </c>
    </row>
    <row r="168" spans="1:7" outlineLevel="4" x14ac:dyDescent="0.3">
      <c r="A168" s="18" t="s">
        <v>726</v>
      </c>
      <c r="B168" s="18" t="s">
        <v>298</v>
      </c>
      <c r="C168" s="18" t="s">
        <v>203</v>
      </c>
      <c r="D168" s="14">
        <v>135.71</v>
      </c>
      <c r="E168" s="14">
        <v>1</v>
      </c>
      <c r="F168" s="14"/>
      <c r="G168" s="14">
        <f t="shared" si="9"/>
        <v>0</v>
      </c>
    </row>
    <row r="169" spans="1:7" outlineLevel="4" x14ac:dyDescent="0.3">
      <c r="A169" s="18" t="s">
        <v>727</v>
      </c>
      <c r="B169" s="18" t="s">
        <v>299</v>
      </c>
      <c r="C169" s="18" t="s">
        <v>203</v>
      </c>
      <c r="D169" s="14">
        <v>135.71</v>
      </c>
      <c r="E169" s="14">
        <v>1</v>
      </c>
      <c r="F169" s="14"/>
      <c r="G169" s="14">
        <f t="shared" si="9"/>
        <v>0</v>
      </c>
    </row>
    <row r="170" spans="1:7" outlineLevel="4" x14ac:dyDescent="0.3">
      <c r="A170" s="18" t="s">
        <v>728</v>
      </c>
      <c r="B170" s="18" t="s">
        <v>300</v>
      </c>
      <c r="C170" s="18" t="s">
        <v>203</v>
      </c>
      <c r="D170" s="14">
        <v>135.71</v>
      </c>
      <c r="E170" s="14">
        <v>1</v>
      </c>
      <c r="F170" s="14"/>
      <c r="G170" s="14">
        <f t="shared" si="9"/>
        <v>0</v>
      </c>
    </row>
    <row r="171" spans="1:7" outlineLevel="4" x14ac:dyDescent="0.3">
      <c r="A171" s="18" t="s">
        <v>729</v>
      </c>
      <c r="B171" s="18" t="s">
        <v>301</v>
      </c>
      <c r="C171" s="18" t="s">
        <v>203</v>
      </c>
      <c r="D171" s="14">
        <v>135.71</v>
      </c>
      <c r="E171" s="14">
        <v>1</v>
      </c>
      <c r="F171" s="14"/>
      <c r="G171" s="14">
        <f t="shared" si="9"/>
        <v>0</v>
      </c>
    </row>
    <row r="172" spans="1:7" outlineLevel="4" x14ac:dyDescent="0.3">
      <c r="A172" s="18" t="s">
        <v>730</v>
      </c>
      <c r="B172" s="18" t="s">
        <v>302</v>
      </c>
      <c r="C172" s="18" t="s">
        <v>203</v>
      </c>
      <c r="D172" s="14">
        <v>135.71</v>
      </c>
      <c r="E172" s="14">
        <v>1</v>
      </c>
      <c r="F172" s="14"/>
      <c r="G172" s="14">
        <f t="shared" si="9"/>
        <v>0</v>
      </c>
    </row>
    <row r="173" spans="1:7" outlineLevel="4" x14ac:dyDescent="0.3">
      <c r="A173" s="18" t="s">
        <v>731</v>
      </c>
      <c r="B173" s="18" t="s">
        <v>303</v>
      </c>
      <c r="C173" s="18" t="s">
        <v>203</v>
      </c>
      <c r="D173" s="14">
        <v>135.71</v>
      </c>
      <c r="E173" s="14">
        <v>1</v>
      </c>
      <c r="F173" s="14"/>
      <c r="G173" s="14">
        <f t="shared" si="9"/>
        <v>0</v>
      </c>
    </row>
    <row r="174" spans="1:7" outlineLevel="4" x14ac:dyDescent="0.3">
      <c r="A174" s="18" t="s">
        <v>732</v>
      </c>
      <c r="B174" s="18" t="s">
        <v>635</v>
      </c>
      <c r="C174" s="18" t="s">
        <v>201</v>
      </c>
      <c r="D174" s="14">
        <v>8.14</v>
      </c>
      <c r="E174" s="14">
        <v>1</v>
      </c>
      <c r="F174" s="14"/>
      <c r="G174" s="14">
        <f t="shared" si="9"/>
        <v>0</v>
      </c>
    </row>
    <row r="175" spans="1:7" outlineLevel="4" x14ac:dyDescent="0.3">
      <c r="A175" s="18" t="s">
        <v>733</v>
      </c>
      <c r="B175" s="18" t="s">
        <v>304</v>
      </c>
      <c r="C175" s="18" t="s">
        <v>203</v>
      </c>
      <c r="D175" s="14">
        <v>27.14</v>
      </c>
      <c r="E175" s="14">
        <v>1</v>
      </c>
      <c r="F175" s="14"/>
      <c r="G175" s="14">
        <f t="shared" si="9"/>
        <v>0</v>
      </c>
    </row>
    <row r="176" spans="1:7" outlineLevel="4" x14ac:dyDescent="0.3">
      <c r="A176" s="18" t="s">
        <v>734</v>
      </c>
      <c r="B176" s="18" t="s">
        <v>610</v>
      </c>
      <c r="C176" s="18" t="s">
        <v>203</v>
      </c>
      <c r="D176" s="14">
        <v>4.8600000000000003</v>
      </c>
      <c r="E176" s="14">
        <v>1</v>
      </c>
      <c r="F176" s="14"/>
      <c r="G176" s="14">
        <f t="shared" si="9"/>
        <v>0</v>
      </c>
    </row>
    <row r="177" spans="1:7" outlineLevel="3" x14ac:dyDescent="0.3">
      <c r="A177" s="13" t="s">
        <v>306</v>
      </c>
      <c r="B177" s="13" t="s">
        <v>128</v>
      </c>
      <c r="C177" s="10" t="s">
        <v>0</v>
      </c>
      <c r="D177" s="10" t="s">
        <v>0</v>
      </c>
      <c r="E177" s="10" t="s">
        <v>0</v>
      </c>
      <c r="F177" s="10" t="s">
        <v>0</v>
      </c>
      <c r="G177" s="21">
        <f>SUM(G178:G181)</f>
        <v>0</v>
      </c>
    </row>
    <row r="178" spans="1:7" outlineLevel="4" x14ac:dyDescent="0.3">
      <c r="A178" s="18" t="s">
        <v>735</v>
      </c>
      <c r="B178" s="18" t="s">
        <v>294</v>
      </c>
      <c r="C178" s="18" t="s">
        <v>203</v>
      </c>
      <c r="D178" s="14">
        <v>159</v>
      </c>
      <c r="E178" s="14">
        <v>1</v>
      </c>
      <c r="F178" s="14"/>
      <c r="G178" s="14">
        <f>ROUND(D178*F178, 2)</f>
        <v>0</v>
      </c>
    </row>
    <row r="179" spans="1:7" outlineLevel="4" x14ac:dyDescent="0.3">
      <c r="A179" s="18" t="s">
        <v>736</v>
      </c>
      <c r="B179" s="18" t="s">
        <v>291</v>
      </c>
      <c r="C179" s="18" t="s">
        <v>292</v>
      </c>
      <c r="D179" s="14">
        <v>18.5</v>
      </c>
      <c r="E179" s="14">
        <v>1</v>
      </c>
      <c r="F179" s="14"/>
      <c r="G179" s="14">
        <f>ROUND(D179*F179, 2)</f>
        <v>0</v>
      </c>
    </row>
    <row r="180" spans="1:7" outlineLevel="4" x14ac:dyDescent="0.3">
      <c r="A180" s="18" t="s">
        <v>737</v>
      </c>
      <c r="B180" s="18" t="s">
        <v>610</v>
      </c>
      <c r="C180" s="18" t="s">
        <v>203</v>
      </c>
      <c r="D180" s="14">
        <v>8.9</v>
      </c>
      <c r="E180" s="14">
        <v>1</v>
      </c>
      <c r="F180" s="14"/>
      <c r="G180" s="14">
        <f>ROUND(D180*F180, 2)</f>
        <v>0</v>
      </c>
    </row>
    <row r="181" spans="1:7" outlineLevel="4" x14ac:dyDescent="0.3">
      <c r="A181" s="18" t="s">
        <v>738</v>
      </c>
      <c r="B181" s="24" t="s">
        <v>626</v>
      </c>
      <c r="C181" s="18" t="s">
        <v>244</v>
      </c>
      <c r="D181" s="14">
        <v>3</v>
      </c>
      <c r="E181" s="14">
        <v>1</v>
      </c>
      <c r="F181" s="14"/>
      <c r="G181" s="14">
        <f>ROUND(D181*F181, 2)</f>
        <v>0</v>
      </c>
    </row>
    <row r="182" spans="1:7" outlineLevel="1" x14ac:dyDescent="0.3">
      <c r="A182" s="9" t="s">
        <v>307</v>
      </c>
      <c r="B182" s="9" t="s">
        <v>631</v>
      </c>
      <c r="C182" s="6" t="s">
        <v>0</v>
      </c>
      <c r="D182" s="6" t="s">
        <v>0</v>
      </c>
      <c r="E182" s="6" t="s">
        <v>0</v>
      </c>
      <c r="F182" s="6" t="s">
        <v>0</v>
      </c>
      <c r="G182" s="20">
        <f>'1 ARCHITEKTURA - KONSTRUKCJA - '!G183+'1 ARCHITEKTURA - KONSTRUKCJA - '!G189</f>
        <v>0</v>
      </c>
    </row>
    <row r="183" spans="1:7" outlineLevel="2" x14ac:dyDescent="0.3">
      <c r="A183" s="11" t="s">
        <v>308</v>
      </c>
      <c r="B183" s="11" t="s">
        <v>134</v>
      </c>
      <c r="C183" s="8" t="s">
        <v>0</v>
      </c>
      <c r="D183" s="8" t="s">
        <v>0</v>
      </c>
      <c r="E183" s="8" t="s">
        <v>0</v>
      </c>
      <c r="F183" s="8" t="s">
        <v>0</v>
      </c>
      <c r="G183" s="19">
        <f>SUM(G184:G188)</f>
        <v>0</v>
      </c>
    </row>
    <row r="184" spans="1:7" outlineLevel="3" x14ac:dyDescent="0.3">
      <c r="A184" s="18" t="s">
        <v>739</v>
      </c>
      <c r="B184" s="18" t="s">
        <v>310</v>
      </c>
      <c r="C184" s="18" t="s">
        <v>201</v>
      </c>
      <c r="D184" s="14">
        <v>2.82</v>
      </c>
      <c r="E184" s="14">
        <v>1</v>
      </c>
      <c r="F184" s="14"/>
      <c r="G184" s="14">
        <f t="shared" ref="G184:G188" si="10">ROUND(D184*F184, 2)</f>
        <v>0</v>
      </c>
    </row>
    <row r="185" spans="1:7" outlineLevel="3" x14ac:dyDescent="0.3">
      <c r="A185" s="18" t="s">
        <v>740</v>
      </c>
      <c r="B185" s="18" t="s">
        <v>219</v>
      </c>
      <c r="C185" s="18" t="s">
        <v>220</v>
      </c>
      <c r="D185" s="14">
        <v>0.42</v>
      </c>
      <c r="E185" s="14">
        <v>1</v>
      </c>
      <c r="F185" s="14"/>
      <c r="G185" s="14">
        <f t="shared" si="10"/>
        <v>0</v>
      </c>
    </row>
    <row r="186" spans="1:7" outlineLevel="3" x14ac:dyDescent="0.3">
      <c r="A186" s="18" t="s">
        <v>741</v>
      </c>
      <c r="B186" s="18" t="s">
        <v>674</v>
      </c>
      <c r="C186" s="18" t="s">
        <v>200</v>
      </c>
      <c r="D186" s="14">
        <v>1</v>
      </c>
      <c r="E186" s="14">
        <v>1</v>
      </c>
      <c r="F186" s="14"/>
      <c r="G186" s="14">
        <f t="shared" si="10"/>
        <v>0</v>
      </c>
    </row>
    <row r="187" spans="1:7" outlineLevel="3" x14ac:dyDescent="0.3">
      <c r="A187" s="18" t="s">
        <v>742</v>
      </c>
      <c r="B187" s="18" t="s">
        <v>311</v>
      </c>
      <c r="C187" s="18" t="s">
        <v>203</v>
      </c>
      <c r="D187" s="14">
        <v>46.16</v>
      </c>
      <c r="E187" s="14">
        <v>1</v>
      </c>
      <c r="F187" s="14"/>
      <c r="G187" s="14">
        <f t="shared" si="10"/>
        <v>0</v>
      </c>
    </row>
    <row r="188" spans="1:7" outlineLevel="3" x14ac:dyDescent="0.3">
      <c r="A188" s="18" t="s">
        <v>743</v>
      </c>
      <c r="B188" s="18" t="s">
        <v>312</v>
      </c>
      <c r="C188" s="18" t="s">
        <v>201</v>
      </c>
      <c r="D188" s="14">
        <v>7.39</v>
      </c>
      <c r="E188" s="14">
        <v>1</v>
      </c>
      <c r="F188" s="14"/>
      <c r="G188" s="14">
        <f t="shared" si="10"/>
        <v>0</v>
      </c>
    </row>
    <row r="189" spans="1:7" outlineLevel="2" x14ac:dyDescent="0.3">
      <c r="A189" s="11" t="s">
        <v>309</v>
      </c>
      <c r="B189" s="11" t="s">
        <v>136</v>
      </c>
      <c r="C189" s="8" t="s">
        <v>0</v>
      </c>
      <c r="D189" s="8" t="s">
        <v>0</v>
      </c>
      <c r="E189" s="8" t="s">
        <v>0</v>
      </c>
      <c r="F189" s="8" t="s">
        <v>0</v>
      </c>
      <c r="G189" s="19">
        <f>SUM(G190,G194,G200,)</f>
        <v>0</v>
      </c>
    </row>
    <row r="190" spans="1:7" outlineLevel="3" x14ac:dyDescent="0.3">
      <c r="A190" s="13" t="s">
        <v>744</v>
      </c>
      <c r="B190" s="13" t="s">
        <v>58</v>
      </c>
      <c r="C190" s="10" t="s">
        <v>0</v>
      </c>
      <c r="D190" s="10" t="s">
        <v>0</v>
      </c>
      <c r="E190" s="10" t="s">
        <v>0</v>
      </c>
      <c r="F190" s="10" t="s">
        <v>0</v>
      </c>
      <c r="G190" s="21">
        <f>'1 ARCHITEKTURA - KONSTRUKCJA - '!G191</f>
        <v>0</v>
      </c>
    </row>
    <row r="191" spans="1:7" outlineLevel="4" x14ac:dyDescent="0.3">
      <c r="A191" s="15" t="s">
        <v>745</v>
      </c>
      <c r="B191" s="15" t="s">
        <v>61</v>
      </c>
      <c r="C191" s="12" t="s">
        <v>0</v>
      </c>
      <c r="D191" s="12" t="s">
        <v>0</v>
      </c>
      <c r="E191" s="12" t="s">
        <v>0</v>
      </c>
      <c r="F191" s="12" t="s">
        <v>0</v>
      </c>
      <c r="G191" s="22">
        <f>SUM(G192:G193)</f>
        <v>0</v>
      </c>
    </row>
    <row r="192" spans="1:7" ht="32.4" customHeight="1" outlineLevel="5" x14ac:dyDescent="0.3">
      <c r="A192" s="18" t="s">
        <v>746</v>
      </c>
      <c r="B192" s="18" t="s">
        <v>675</v>
      </c>
      <c r="C192" s="18" t="s">
        <v>203</v>
      </c>
      <c r="D192" s="14">
        <v>12.9</v>
      </c>
      <c r="E192" s="14">
        <v>1</v>
      </c>
      <c r="F192" s="14"/>
      <c r="G192" s="14">
        <f t="shared" ref="G192:G193" si="11">ROUND(D192*F192, 2)</f>
        <v>0</v>
      </c>
    </row>
    <row r="193" spans="1:7" outlineLevel="5" x14ac:dyDescent="0.3">
      <c r="A193" s="18" t="s">
        <v>747</v>
      </c>
      <c r="B193" s="24" t="s">
        <v>648</v>
      </c>
      <c r="C193" s="18" t="s">
        <v>203</v>
      </c>
      <c r="D193" s="14">
        <v>1.8</v>
      </c>
      <c r="E193" s="14">
        <v>1</v>
      </c>
      <c r="F193" s="14"/>
      <c r="G193" s="14">
        <f t="shared" si="11"/>
        <v>0</v>
      </c>
    </row>
    <row r="194" spans="1:7" outlineLevel="3" x14ac:dyDescent="0.3">
      <c r="A194" s="13" t="s">
        <v>760</v>
      </c>
      <c r="B194" s="13" t="s">
        <v>91</v>
      </c>
      <c r="C194" s="10" t="s">
        <v>0</v>
      </c>
      <c r="D194" s="10" t="s">
        <v>0</v>
      </c>
      <c r="E194" s="10" t="s">
        <v>0</v>
      </c>
      <c r="F194" s="10" t="s">
        <v>0</v>
      </c>
      <c r="G194" s="21">
        <f>'1 ARCHITEKTURA - KONSTRUKCJA - '!G195+G198</f>
        <v>0</v>
      </c>
    </row>
    <row r="195" spans="1:7" outlineLevel="4" x14ac:dyDescent="0.3">
      <c r="A195" s="15" t="s">
        <v>761</v>
      </c>
      <c r="B195" s="15" t="s">
        <v>147</v>
      </c>
      <c r="C195" s="12" t="s">
        <v>0</v>
      </c>
      <c r="D195" s="12" t="s">
        <v>0</v>
      </c>
      <c r="E195" s="12" t="s">
        <v>0</v>
      </c>
      <c r="F195" s="12" t="s">
        <v>0</v>
      </c>
      <c r="G195" s="22">
        <f>SUM(G196:G197)</f>
        <v>0</v>
      </c>
    </row>
    <row r="196" spans="1:7" outlineLevel="5" x14ac:dyDescent="0.3">
      <c r="A196" s="18" t="s">
        <v>748</v>
      </c>
      <c r="B196" s="18" t="s">
        <v>230</v>
      </c>
      <c r="C196" s="18" t="s">
        <v>203</v>
      </c>
      <c r="D196" s="14">
        <v>126.88</v>
      </c>
      <c r="E196" s="14">
        <v>1</v>
      </c>
      <c r="F196" s="14"/>
      <c r="G196" s="14">
        <f>ROUND(D196*F196, 2)</f>
        <v>0</v>
      </c>
    </row>
    <row r="197" spans="1:7" outlineLevel="5" x14ac:dyDescent="0.3">
      <c r="A197" s="18" t="s">
        <v>749</v>
      </c>
      <c r="B197" s="18" t="s">
        <v>313</v>
      </c>
      <c r="C197" s="18" t="s">
        <v>203</v>
      </c>
      <c r="D197" s="14">
        <v>126.88</v>
      </c>
      <c r="E197" s="14">
        <v>1</v>
      </c>
      <c r="F197" s="14"/>
      <c r="G197" s="14">
        <f>ROUND(D197*F197, 2)</f>
        <v>0</v>
      </c>
    </row>
    <row r="198" spans="1:7" outlineLevel="4" x14ac:dyDescent="0.3">
      <c r="A198" s="15" t="s">
        <v>762</v>
      </c>
      <c r="B198" s="15" t="s">
        <v>154</v>
      </c>
      <c r="C198" s="12" t="s">
        <v>0</v>
      </c>
      <c r="D198" s="12" t="s">
        <v>0</v>
      </c>
      <c r="E198" s="12" t="s">
        <v>0</v>
      </c>
      <c r="F198" s="12" t="s">
        <v>0</v>
      </c>
      <c r="G198" s="22">
        <f>SUM(G199:G199)</f>
        <v>0</v>
      </c>
    </row>
    <row r="199" spans="1:7" outlineLevel="5" x14ac:dyDescent="0.3">
      <c r="A199" s="18" t="s">
        <v>750</v>
      </c>
      <c r="B199" s="24" t="s">
        <v>625</v>
      </c>
      <c r="C199" s="18" t="s">
        <v>244</v>
      </c>
      <c r="D199" s="14">
        <v>5.8</v>
      </c>
      <c r="E199" s="14">
        <v>1</v>
      </c>
      <c r="F199" s="14"/>
      <c r="G199" s="14">
        <f>ROUND(D199*F199, 2)</f>
        <v>0</v>
      </c>
    </row>
    <row r="200" spans="1:7" outlineLevel="3" x14ac:dyDescent="0.3">
      <c r="A200" s="13" t="s">
        <v>763</v>
      </c>
      <c r="B200" s="13" t="s">
        <v>113</v>
      </c>
      <c r="C200" s="10" t="s">
        <v>0</v>
      </c>
      <c r="D200" s="10" t="s">
        <v>0</v>
      </c>
      <c r="E200" s="10" t="s">
        <v>0</v>
      </c>
      <c r="F200" s="10" t="s">
        <v>0</v>
      </c>
      <c r="G200" s="21">
        <f>'1 ARCHITEKTURA - KONSTRUKCJA - '!G201</f>
        <v>0</v>
      </c>
    </row>
    <row r="201" spans="1:7" outlineLevel="4" x14ac:dyDescent="0.3">
      <c r="A201" s="15" t="s">
        <v>764</v>
      </c>
      <c r="B201" s="15" t="s">
        <v>157</v>
      </c>
      <c r="C201" s="12" t="s">
        <v>0</v>
      </c>
      <c r="D201" s="12" t="s">
        <v>0</v>
      </c>
      <c r="E201" s="12" t="s">
        <v>0</v>
      </c>
      <c r="F201" s="12" t="s">
        <v>0</v>
      </c>
      <c r="G201" s="22">
        <f>SUM(G202:G210)</f>
        <v>0</v>
      </c>
    </row>
    <row r="202" spans="1:7" outlineLevel="5" x14ac:dyDescent="0.3">
      <c r="A202" s="18" t="s">
        <v>751</v>
      </c>
      <c r="B202" s="24" t="s">
        <v>627</v>
      </c>
      <c r="C202" s="18" t="s">
        <v>203</v>
      </c>
      <c r="D202" s="14">
        <v>130.69</v>
      </c>
      <c r="E202" s="14">
        <v>1</v>
      </c>
      <c r="F202" s="14"/>
      <c r="G202" s="14">
        <f t="shared" ref="G202:G210" si="12">ROUND(D202*F202, 2)</f>
        <v>0</v>
      </c>
    </row>
    <row r="203" spans="1:7" outlineLevel="5" x14ac:dyDescent="0.3">
      <c r="A203" s="18" t="s">
        <v>752</v>
      </c>
      <c r="B203" s="18" t="s">
        <v>314</v>
      </c>
      <c r="C203" s="18" t="s">
        <v>203</v>
      </c>
      <c r="D203" s="14">
        <v>130.69</v>
      </c>
      <c r="E203" s="14">
        <v>1</v>
      </c>
      <c r="F203" s="14"/>
      <c r="G203" s="14">
        <f t="shared" si="12"/>
        <v>0</v>
      </c>
    </row>
    <row r="204" spans="1:7" outlineLevel="5" x14ac:dyDescent="0.3">
      <c r="A204" s="18" t="s">
        <v>753</v>
      </c>
      <c r="B204" s="18" t="s">
        <v>315</v>
      </c>
      <c r="C204" s="18" t="s">
        <v>203</v>
      </c>
      <c r="D204" s="14">
        <v>130.69</v>
      </c>
      <c r="E204" s="14">
        <v>1</v>
      </c>
      <c r="F204" s="14"/>
      <c r="G204" s="14">
        <f t="shared" si="12"/>
        <v>0</v>
      </c>
    </row>
    <row r="205" spans="1:7" outlineLevel="5" x14ac:dyDescent="0.3">
      <c r="A205" s="18" t="s">
        <v>754</v>
      </c>
      <c r="B205" s="18" t="s">
        <v>628</v>
      </c>
      <c r="C205" s="18" t="s">
        <v>203</v>
      </c>
      <c r="D205" s="14">
        <v>130.69</v>
      </c>
      <c r="E205" s="14">
        <v>1</v>
      </c>
      <c r="F205" s="14"/>
      <c r="G205" s="14">
        <f t="shared" si="12"/>
        <v>0</v>
      </c>
    </row>
    <row r="206" spans="1:7" outlineLevel="5" x14ac:dyDescent="0.3">
      <c r="A206" s="18" t="s">
        <v>755</v>
      </c>
      <c r="B206" s="18" t="s">
        <v>629</v>
      </c>
      <c r="C206" s="18" t="s">
        <v>203</v>
      </c>
      <c r="D206" s="14">
        <v>130.69</v>
      </c>
      <c r="E206" s="14">
        <v>1</v>
      </c>
      <c r="F206" s="14"/>
      <c r="G206" s="14">
        <f t="shared" si="12"/>
        <v>0</v>
      </c>
    </row>
    <row r="207" spans="1:7" outlineLevel="5" x14ac:dyDescent="0.3">
      <c r="A207" s="18" t="s">
        <v>756</v>
      </c>
      <c r="B207" s="18" t="s">
        <v>316</v>
      </c>
      <c r="C207" s="18" t="s">
        <v>203</v>
      </c>
      <c r="D207" s="14">
        <v>130.69</v>
      </c>
      <c r="E207" s="14">
        <v>1</v>
      </c>
      <c r="F207" s="14"/>
      <c r="G207" s="14">
        <f t="shared" si="12"/>
        <v>0</v>
      </c>
    </row>
    <row r="208" spans="1:7" outlineLevel="5" x14ac:dyDescent="0.3">
      <c r="A208" s="18" t="s">
        <v>757</v>
      </c>
      <c r="B208" s="18" t="s">
        <v>291</v>
      </c>
      <c r="C208" s="18" t="s">
        <v>292</v>
      </c>
      <c r="D208" s="14">
        <v>11.65</v>
      </c>
      <c r="E208" s="14">
        <v>1</v>
      </c>
      <c r="F208" s="14"/>
      <c r="G208" s="14">
        <f t="shared" si="12"/>
        <v>0</v>
      </c>
    </row>
    <row r="209" spans="1:7" outlineLevel="5" x14ac:dyDescent="0.3">
      <c r="A209" s="18" t="s">
        <v>758</v>
      </c>
      <c r="B209" s="24" t="s">
        <v>610</v>
      </c>
      <c r="C209" s="18" t="s">
        <v>203</v>
      </c>
      <c r="D209" s="14">
        <v>8.94</v>
      </c>
      <c r="E209" s="14">
        <v>1</v>
      </c>
      <c r="F209" s="14"/>
      <c r="G209" s="14">
        <f t="shared" si="12"/>
        <v>0</v>
      </c>
    </row>
    <row r="210" spans="1:7" outlineLevel="5" x14ac:dyDescent="0.3">
      <c r="A210" s="18" t="s">
        <v>759</v>
      </c>
      <c r="B210" s="24" t="s">
        <v>626</v>
      </c>
      <c r="C210" s="18" t="s">
        <v>244</v>
      </c>
      <c r="D210" s="14">
        <v>5.15</v>
      </c>
      <c r="E210" s="14">
        <v>1</v>
      </c>
      <c r="F210" s="14"/>
      <c r="G210" s="14">
        <f t="shared" si="12"/>
        <v>0</v>
      </c>
    </row>
  </sheetData>
  <mergeCells count="5">
    <mergeCell ref="A1:G1"/>
    <mergeCell ref="B2:D2"/>
    <mergeCell ref="E2:G2"/>
    <mergeCell ref="B3:D3"/>
    <mergeCell ref="E3:G3"/>
  </mergeCells>
  <phoneticPr fontId="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19"/>
  <sheetViews>
    <sheetView tabSelected="1" topLeftCell="A109" zoomScale="90" zoomScaleNormal="90" workbookViewId="0">
      <selection activeCell="H116" sqref="H116"/>
    </sheetView>
  </sheetViews>
  <sheetFormatPr defaultRowHeight="14.4" outlineLevelRow="2" x14ac:dyDescent="0.3"/>
  <cols>
    <col min="1" max="1" width="13.21875" customWidth="1"/>
    <col min="2" max="2" width="44.88671875" bestFit="1" customWidth="1"/>
    <col min="3" max="7" width="14" customWidth="1"/>
  </cols>
  <sheetData>
    <row r="1" spans="1:7" x14ac:dyDescent="0.3">
      <c r="A1" s="48" t="s">
        <v>166</v>
      </c>
      <c r="B1" s="48" t="s">
        <v>0</v>
      </c>
      <c r="C1" s="48" t="s">
        <v>0</v>
      </c>
      <c r="D1" s="48" t="s">
        <v>0</v>
      </c>
      <c r="E1" s="48" t="s">
        <v>0</v>
      </c>
      <c r="F1" s="48" t="s">
        <v>0</v>
      </c>
      <c r="G1" s="48" t="s">
        <v>0</v>
      </c>
    </row>
    <row r="2" spans="1:7" ht="28.8" customHeight="1" x14ac:dyDescent="0.3">
      <c r="A2" s="23" t="s">
        <v>8</v>
      </c>
      <c r="B2" s="49" t="s">
        <v>9</v>
      </c>
      <c r="C2" s="49" t="s">
        <v>0</v>
      </c>
      <c r="D2" s="49" t="s">
        <v>0</v>
      </c>
      <c r="E2" s="49"/>
      <c r="F2" s="49"/>
      <c r="G2" s="49"/>
    </row>
    <row r="3" spans="1:7" x14ac:dyDescent="0.3">
      <c r="A3" s="23" t="s">
        <v>10</v>
      </c>
      <c r="B3" s="49" t="s">
        <v>661</v>
      </c>
      <c r="C3" s="49" t="s">
        <v>0</v>
      </c>
      <c r="D3" s="49" t="s">
        <v>0</v>
      </c>
      <c r="E3" s="49"/>
      <c r="F3" s="49"/>
      <c r="G3" s="49"/>
    </row>
    <row r="5" spans="1:7" ht="43.2" x14ac:dyDescent="0.3">
      <c r="A5" s="1" t="s">
        <v>11</v>
      </c>
      <c r="B5" s="1" t="s">
        <v>193</v>
      </c>
      <c r="C5" s="1" t="s">
        <v>15</v>
      </c>
      <c r="D5" s="1" t="s">
        <v>194</v>
      </c>
      <c r="E5" s="1" t="s">
        <v>195</v>
      </c>
      <c r="F5" s="1" t="s">
        <v>196</v>
      </c>
      <c r="G5" s="1" t="s">
        <v>14</v>
      </c>
    </row>
    <row r="6" spans="1:7" x14ac:dyDescent="0.3">
      <c r="A6" s="1" t="s">
        <v>16</v>
      </c>
      <c r="B6" s="1" t="s">
        <v>17</v>
      </c>
      <c r="C6" s="1" t="s">
        <v>18</v>
      </c>
      <c r="D6" s="1" t="s">
        <v>19</v>
      </c>
      <c r="E6" s="1" t="s">
        <v>20</v>
      </c>
      <c r="F6" s="1" t="s">
        <v>21</v>
      </c>
      <c r="G6" s="1" t="s">
        <v>22</v>
      </c>
    </row>
    <row r="7" spans="1:7" x14ac:dyDescent="0.3">
      <c r="A7" s="7" t="s">
        <v>17</v>
      </c>
      <c r="B7" s="7" t="s">
        <v>166</v>
      </c>
      <c r="C7" s="5" t="s">
        <v>0</v>
      </c>
      <c r="D7" s="5" t="s">
        <v>0</v>
      </c>
      <c r="E7" s="5" t="s">
        <v>0</v>
      </c>
      <c r="F7" s="5" t="s">
        <v>0</v>
      </c>
      <c r="G7" s="17">
        <f>G8</f>
        <v>0</v>
      </c>
    </row>
    <row r="8" spans="1:7" outlineLevel="1" x14ac:dyDescent="0.3">
      <c r="A8" s="9" t="s">
        <v>317</v>
      </c>
      <c r="B8" s="9" t="s">
        <v>170</v>
      </c>
      <c r="C8" s="6" t="s">
        <v>0</v>
      </c>
      <c r="D8" s="6" t="s">
        <v>0</v>
      </c>
      <c r="E8" s="6" t="s">
        <v>0</v>
      </c>
      <c r="F8" s="6" t="s">
        <v>0</v>
      </c>
      <c r="G8" s="20">
        <f>SUM(G9:G119)</f>
        <v>0</v>
      </c>
    </row>
    <row r="9" spans="1:7" ht="28.8" outlineLevel="2" x14ac:dyDescent="0.3">
      <c r="A9" s="18" t="s">
        <v>774</v>
      </c>
      <c r="B9" s="18" t="s">
        <v>321</v>
      </c>
      <c r="C9" s="18" t="s">
        <v>200</v>
      </c>
      <c r="D9" s="14">
        <v>1</v>
      </c>
      <c r="E9" s="14">
        <v>1</v>
      </c>
      <c r="F9" s="14"/>
      <c r="G9" s="14">
        <f t="shared" ref="G9:G39" si="0">ROUND(D9*F9, 2)</f>
        <v>0</v>
      </c>
    </row>
    <row r="10" spans="1:7" ht="28.8" outlineLevel="2" x14ac:dyDescent="0.3">
      <c r="A10" s="18" t="s">
        <v>775</v>
      </c>
      <c r="B10" s="18" t="s">
        <v>322</v>
      </c>
      <c r="C10" s="18" t="s">
        <v>200</v>
      </c>
      <c r="D10" s="14">
        <v>1</v>
      </c>
      <c r="E10" s="14">
        <v>1</v>
      </c>
      <c r="F10" s="14"/>
      <c r="G10" s="14">
        <f t="shared" si="0"/>
        <v>0</v>
      </c>
    </row>
    <row r="11" spans="1:7" ht="28.8" outlineLevel="2" x14ac:dyDescent="0.3">
      <c r="A11" s="18" t="s">
        <v>776</v>
      </c>
      <c r="B11" s="18" t="s">
        <v>323</v>
      </c>
      <c r="C11" s="18" t="s">
        <v>200</v>
      </c>
      <c r="D11" s="14">
        <v>1</v>
      </c>
      <c r="E11" s="14">
        <v>1</v>
      </c>
      <c r="F11" s="14"/>
      <c r="G11" s="14">
        <f t="shared" si="0"/>
        <v>0</v>
      </c>
    </row>
    <row r="12" spans="1:7" ht="28.8" outlineLevel="2" x14ac:dyDescent="0.3">
      <c r="A12" s="18" t="s">
        <v>777</v>
      </c>
      <c r="B12" s="18" t="s">
        <v>324</v>
      </c>
      <c r="C12" s="18" t="s">
        <v>200</v>
      </c>
      <c r="D12" s="14">
        <v>1</v>
      </c>
      <c r="E12" s="14">
        <v>1</v>
      </c>
      <c r="F12" s="14"/>
      <c r="G12" s="14">
        <f t="shared" si="0"/>
        <v>0</v>
      </c>
    </row>
    <row r="13" spans="1:7" ht="28.8" outlineLevel="2" x14ac:dyDescent="0.3">
      <c r="A13" s="18" t="s">
        <v>778</v>
      </c>
      <c r="B13" s="18" t="s">
        <v>325</v>
      </c>
      <c r="C13" s="18" t="s">
        <v>200</v>
      </c>
      <c r="D13" s="14">
        <v>1</v>
      </c>
      <c r="E13" s="14">
        <v>1</v>
      </c>
      <c r="F13" s="14"/>
      <c r="G13" s="14">
        <f t="shared" si="0"/>
        <v>0</v>
      </c>
    </row>
    <row r="14" spans="1:7" ht="28.8" outlineLevel="2" x14ac:dyDescent="0.3">
      <c r="A14" s="18" t="s">
        <v>779</v>
      </c>
      <c r="B14" s="18" t="s">
        <v>326</v>
      </c>
      <c r="C14" s="18" t="s">
        <v>200</v>
      </c>
      <c r="D14" s="14">
        <v>1</v>
      </c>
      <c r="E14" s="14">
        <v>1</v>
      </c>
      <c r="F14" s="14"/>
      <c r="G14" s="14">
        <f t="shared" si="0"/>
        <v>0</v>
      </c>
    </row>
    <row r="15" spans="1:7" ht="44.4" customHeight="1" outlineLevel="2" x14ac:dyDescent="0.3">
      <c r="A15" s="18" t="s">
        <v>780</v>
      </c>
      <c r="B15" s="18" t="s">
        <v>773</v>
      </c>
      <c r="C15" s="18" t="s">
        <v>200</v>
      </c>
      <c r="D15" s="14">
        <v>1</v>
      </c>
      <c r="E15" s="14">
        <v>1</v>
      </c>
      <c r="F15" s="14"/>
      <c r="G15" s="14">
        <f t="shared" si="0"/>
        <v>0</v>
      </c>
    </row>
    <row r="16" spans="1:7" ht="28.8" outlineLevel="2" x14ac:dyDescent="0.3">
      <c r="A16" s="18" t="s">
        <v>781</v>
      </c>
      <c r="B16" s="18" t="s">
        <v>327</v>
      </c>
      <c r="C16" s="18" t="s">
        <v>200</v>
      </c>
      <c r="D16" s="14">
        <v>1</v>
      </c>
      <c r="E16" s="14">
        <v>1</v>
      </c>
      <c r="F16" s="14"/>
      <c r="G16" s="14">
        <f t="shared" si="0"/>
        <v>0</v>
      </c>
    </row>
    <row r="17" spans="1:7" ht="28.8" outlineLevel="2" x14ac:dyDescent="0.3">
      <c r="A17" s="18" t="s">
        <v>782</v>
      </c>
      <c r="B17" s="18" t="s">
        <v>328</v>
      </c>
      <c r="C17" s="18" t="s">
        <v>200</v>
      </c>
      <c r="D17" s="14">
        <v>1</v>
      </c>
      <c r="E17" s="14">
        <v>1</v>
      </c>
      <c r="F17" s="14"/>
      <c r="G17" s="14">
        <f t="shared" si="0"/>
        <v>0</v>
      </c>
    </row>
    <row r="18" spans="1:7" ht="28.8" outlineLevel="2" x14ac:dyDescent="0.3">
      <c r="A18" s="18" t="s">
        <v>783</v>
      </c>
      <c r="B18" s="18" t="s">
        <v>329</v>
      </c>
      <c r="C18" s="18" t="s">
        <v>200</v>
      </c>
      <c r="D18" s="14">
        <v>1</v>
      </c>
      <c r="E18" s="14">
        <v>1</v>
      </c>
      <c r="F18" s="14"/>
      <c r="G18" s="14">
        <f t="shared" si="0"/>
        <v>0</v>
      </c>
    </row>
    <row r="19" spans="1:7" ht="28.8" outlineLevel="2" x14ac:dyDescent="0.3">
      <c r="A19" s="18" t="s">
        <v>784</v>
      </c>
      <c r="B19" s="18" t="s">
        <v>330</v>
      </c>
      <c r="C19" s="18" t="s">
        <v>200</v>
      </c>
      <c r="D19" s="14">
        <v>1</v>
      </c>
      <c r="E19" s="14">
        <v>1</v>
      </c>
      <c r="F19" s="14"/>
      <c r="G19" s="14">
        <f t="shared" si="0"/>
        <v>0</v>
      </c>
    </row>
    <row r="20" spans="1:7" ht="28.8" outlineLevel="2" x14ac:dyDescent="0.3">
      <c r="A20" s="18" t="s">
        <v>785</v>
      </c>
      <c r="B20" s="18" t="s">
        <v>331</v>
      </c>
      <c r="C20" s="18" t="s">
        <v>200</v>
      </c>
      <c r="D20" s="14">
        <v>1</v>
      </c>
      <c r="E20" s="14">
        <v>1</v>
      </c>
      <c r="F20" s="14"/>
      <c r="G20" s="14">
        <f t="shared" si="0"/>
        <v>0</v>
      </c>
    </row>
    <row r="21" spans="1:7" outlineLevel="2" x14ac:dyDescent="0.3">
      <c r="A21" s="18" t="s">
        <v>786</v>
      </c>
      <c r="B21" s="18" t="s">
        <v>332</v>
      </c>
      <c r="C21" s="18" t="s">
        <v>251</v>
      </c>
      <c r="D21" s="14">
        <v>1</v>
      </c>
      <c r="E21" s="14">
        <v>1</v>
      </c>
      <c r="F21" s="14"/>
      <c r="G21" s="14">
        <f t="shared" si="0"/>
        <v>0</v>
      </c>
    </row>
    <row r="22" spans="1:7" ht="28.8" outlineLevel="2" x14ac:dyDescent="0.3">
      <c r="A22" s="18" t="s">
        <v>787</v>
      </c>
      <c r="B22" s="18" t="s">
        <v>333</v>
      </c>
      <c r="C22" s="18" t="s">
        <v>251</v>
      </c>
      <c r="D22" s="14">
        <v>1216</v>
      </c>
      <c r="E22" s="14">
        <v>1</v>
      </c>
      <c r="F22" s="14"/>
      <c r="G22" s="14">
        <f t="shared" si="0"/>
        <v>0</v>
      </c>
    </row>
    <row r="23" spans="1:7" outlineLevel="2" x14ac:dyDescent="0.3">
      <c r="A23" s="18" t="s">
        <v>788</v>
      </c>
      <c r="B23" s="18" t="s">
        <v>901</v>
      </c>
      <c r="C23" s="18" t="s">
        <v>251</v>
      </c>
      <c r="D23" s="14">
        <v>644</v>
      </c>
      <c r="E23" s="14">
        <v>1</v>
      </c>
      <c r="F23" s="14"/>
      <c r="G23" s="14">
        <f t="shared" si="0"/>
        <v>0</v>
      </c>
    </row>
    <row r="24" spans="1:7" outlineLevel="2" x14ac:dyDescent="0.3">
      <c r="A24" s="18" t="s">
        <v>789</v>
      </c>
      <c r="B24" s="18" t="s">
        <v>334</v>
      </c>
      <c r="C24" s="18" t="s">
        <v>244</v>
      </c>
      <c r="D24" s="14">
        <v>191</v>
      </c>
      <c r="E24" s="14">
        <v>1</v>
      </c>
      <c r="F24" s="14"/>
      <c r="G24" s="14">
        <f t="shared" si="0"/>
        <v>0</v>
      </c>
    </row>
    <row r="25" spans="1:7" ht="28.8" outlineLevel="2" x14ac:dyDescent="0.3">
      <c r="A25" s="18" t="s">
        <v>790</v>
      </c>
      <c r="B25" s="18" t="s">
        <v>318</v>
      </c>
      <c r="C25" s="18" t="s">
        <v>244</v>
      </c>
      <c r="D25" s="14">
        <v>132</v>
      </c>
      <c r="E25" s="14">
        <v>1</v>
      </c>
      <c r="F25" s="14"/>
      <c r="G25" s="14">
        <f t="shared" si="0"/>
        <v>0</v>
      </c>
    </row>
    <row r="26" spans="1:7" ht="28.8" outlineLevel="2" x14ac:dyDescent="0.3">
      <c r="A26" s="18" t="s">
        <v>791</v>
      </c>
      <c r="B26" s="18" t="s">
        <v>319</v>
      </c>
      <c r="C26" s="18" t="s">
        <v>244</v>
      </c>
      <c r="D26" s="14">
        <v>194</v>
      </c>
      <c r="E26" s="14">
        <v>1</v>
      </c>
      <c r="F26" s="14"/>
      <c r="G26" s="14">
        <f t="shared" si="0"/>
        <v>0</v>
      </c>
    </row>
    <row r="27" spans="1:7" ht="28.8" outlineLevel="2" x14ac:dyDescent="0.3">
      <c r="A27" s="18" t="s">
        <v>792</v>
      </c>
      <c r="B27" s="18" t="s">
        <v>320</v>
      </c>
      <c r="C27" s="18" t="s">
        <v>244</v>
      </c>
      <c r="D27" s="14">
        <v>261</v>
      </c>
      <c r="E27" s="14">
        <v>1</v>
      </c>
      <c r="F27" s="14"/>
      <c r="G27" s="14">
        <f t="shared" si="0"/>
        <v>0</v>
      </c>
    </row>
    <row r="28" spans="1:7" ht="28.8" outlineLevel="2" x14ac:dyDescent="0.3">
      <c r="A28" s="18" t="s">
        <v>793</v>
      </c>
      <c r="B28" s="18" t="s">
        <v>335</v>
      </c>
      <c r="C28" s="18" t="s">
        <v>244</v>
      </c>
      <c r="D28" s="14">
        <v>59</v>
      </c>
      <c r="E28" s="14">
        <v>1</v>
      </c>
      <c r="F28" s="14"/>
      <c r="G28" s="14">
        <f t="shared" si="0"/>
        <v>0</v>
      </c>
    </row>
    <row r="29" spans="1:7" outlineLevel="2" x14ac:dyDescent="0.3">
      <c r="A29" s="18" t="s">
        <v>794</v>
      </c>
      <c r="B29" s="18" t="s">
        <v>336</v>
      </c>
      <c r="C29" s="18" t="s">
        <v>244</v>
      </c>
      <c r="D29" s="14">
        <v>436</v>
      </c>
      <c r="E29" s="14">
        <v>1</v>
      </c>
      <c r="F29" s="14"/>
      <c r="G29" s="14">
        <f t="shared" si="0"/>
        <v>0</v>
      </c>
    </row>
    <row r="30" spans="1:7" outlineLevel="2" x14ac:dyDescent="0.3">
      <c r="A30" s="18" t="s">
        <v>795</v>
      </c>
      <c r="B30" s="18" t="s">
        <v>337</v>
      </c>
      <c r="C30" s="18" t="s">
        <v>244</v>
      </c>
      <c r="D30" s="14">
        <v>37</v>
      </c>
      <c r="E30" s="14">
        <v>1</v>
      </c>
      <c r="F30" s="14"/>
      <c r="G30" s="14">
        <f t="shared" si="0"/>
        <v>0</v>
      </c>
    </row>
    <row r="31" spans="1:7" ht="28.8" outlineLevel="2" x14ac:dyDescent="0.3">
      <c r="A31" s="18" t="s">
        <v>796</v>
      </c>
      <c r="B31" s="18" t="s">
        <v>338</v>
      </c>
      <c r="C31" s="18" t="s">
        <v>251</v>
      </c>
      <c r="D31" s="14">
        <v>91</v>
      </c>
      <c r="E31" s="14">
        <v>1</v>
      </c>
      <c r="F31" s="14"/>
      <c r="G31" s="14">
        <f t="shared" si="0"/>
        <v>0</v>
      </c>
    </row>
    <row r="32" spans="1:7" ht="28.8" outlineLevel="2" x14ac:dyDescent="0.3">
      <c r="A32" s="18" t="s">
        <v>797</v>
      </c>
      <c r="B32" s="18" t="s">
        <v>339</v>
      </c>
      <c r="C32" s="18" t="s">
        <v>251</v>
      </c>
      <c r="D32" s="14">
        <v>49</v>
      </c>
      <c r="E32" s="14">
        <v>1</v>
      </c>
      <c r="F32" s="14"/>
      <c r="G32" s="14">
        <f t="shared" si="0"/>
        <v>0</v>
      </c>
    </row>
    <row r="33" spans="1:7" ht="28.8" outlineLevel="2" x14ac:dyDescent="0.3">
      <c r="A33" s="18" t="s">
        <v>798</v>
      </c>
      <c r="B33" s="18" t="s">
        <v>340</v>
      </c>
      <c r="C33" s="18" t="s">
        <v>244</v>
      </c>
      <c r="D33" s="14">
        <v>533</v>
      </c>
      <c r="E33" s="14">
        <v>1</v>
      </c>
      <c r="F33" s="14"/>
      <c r="G33" s="14">
        <f t="shared" si="0"/>
        <v>0</v>
      </c>
    </row>
    <row r="34" spans="1:7" ht="28.8" outlineLevel="2" x14ac:dyDescent="0.3">
      <c r="A34" s="18" t="s">
        <v>799</v>
      </c>
      <c r="B34" s="18" t="s">
        <v>341</v>
      </c>
      <c r="C34" s="18" t="s">
        <v>244</v>
      </c>
      <c r="D34" s="14">
        <v>170</v>
      </c>
      <c r="E34" s="14">
        <v>1</v>
      </c>
      <c r="F34" s="14"/>
      <c r="G34" s="14">
        <f t="shared" si="0"/>
        <v>0</v>
      </c>
    </row>
    <row r="35" spans="1:7" ht="28.8" outlineLevel="2" x14ac:dyDescent="0.3">
      <c r="A35" s="18" t="s">
        <v>800</v>
      </c>
      <c r="B35" s="18" t="s">
        <v>342</v>
      </c>
      <c r="C35" s="18" t="s">
        <v>244</v>
      </c>
      <c r="D35" s="14">
        <v>91</v>
      </c>
      <c r="E35" s="14">
        <v>1</v>
      </c>
      <c r="F35" s="14"/>
      <c r="G35" s="14">
        <f t="shared" si="0"/>
        <v>0</v>
      </c>
    </row>
    <row r="36" spans="1:7" outlineLevel="2" x14ac:dyDescent="0.3">
      <c r="A36" s="18" t="s">
        <v>801</v>
      </c>
      <c r="B36" s="18" t="s">
        <v>902</v>
      </c>
      <c r="C36" s="18" t="s">
        <v>244</v>
      </c>
      <c r="D36" s="14">
        <v>261</v>
      </c>
      <c r="E36" s="14">
        <v>1</v>
      </c>
      <c r="F36" s="14"/>
      <c r="G36" s="14">
        <f t="shared" si="0"/>
        <v>0</v>
      </c>
    </row>
    <row r="37" spans="1:7" outlineLevel="2" x14ac:dyDescent="0.3">
      <c r="A37" s="18" t="s">
        <v>802</v>
      </c>
      <c r="B37" s="18" t="s">
        <v>903</v>
      </c>
      <c r="C37" s="18" t="s">
        <v>244</v>
      </c>
      <c r="D37" s="14">
        <v>88</v>
      </c>
      <c r="E37" s="14">
        <v>1</v>
      </c>
      <c r="F37" s="14"/>
      <c r="G37" s="14">
        <f t="shared" si="0"/>
        <v>0</v>
      </c>
    </row>
    <row r="38" spans="1:7" ht="28.8" outlineLevel="2" x14ac:dyDescent="0.3">
      <c r="A38" s="18" t="s">
        <v>803</v>
      </c>
      <c r="B38" s="18" t="s">
        <v>343</v>
      </c>
      <c r="C38" s="18" t="s">
        <v>244</v>
      </c>
      <c r="D38" s="14">
        <v>56</v>
      </c>
      <c r="E38" s="14">
        <v>1</v>
      </c>
      <c r="F38" s="14"/>
      <c r="G38" s="14">
        <f t="shared" si="0"/>
        <v>0</v>
      </c>
    </row>
    <row r="39" spans="1:7" ht="28.8" outlineLevel="2" x14ac:dyDescent="0.3">
      <c r="A39" s="18" t="s">
        <v>804</v>
      </c>
      <c r="B39" s="18" t="s">
        <v>344</v>
      </c>
      <c r="C39" s="18" t="s">
        <v>244</v>
      </c>
      <c r="D39" s="14">
        <v>43</v>
      </c>
      <c r="E39" s="14">
        <v>1</v>
      </c>
      <c r="F39" s="14"/>
      <c r="G39" s="14">
        <f t="shared" si="0"/>
        <v>0</v>
      </c>
    </row>
    <row r="40" spans="1:7" ht="28.8" outlineLevel="2" x14ac:dyDescent="0.3">
      <c r="A40" s="18" t="s">
        <v>805</v>
      </c>
      <c r="B40" s="18" t="s">
        <v>345</v>
      </c>
      <c r="C40" s="18" t="s">
        <v>244</v>
      </c>
      <c r="D40" s="14">
        <v>55</v>
      </c>
      <c r="E40" s="14">
        <v>1</v>
      </c>
      <c r="F40" s="14"/>
      <c r="G40" s="14">
        <f t="shared" ref="G40:G69" si="1">ROUND(D40*F40, 2)</f>
        <v>0</v>
      </c>
    </row>
    <row r="41" spans="1:7" ht="28.8" outlineLevel="2" x14ac:dyDescent="0.3">
      <c r="A41" s="18" t="s">
        <v>806</v>
      </c>
      <c r="B41" s="18" t="s">
        <v>346</v>
      </c>
      <c r="C41" s="18" t="s">
        <v>244</v>
      </c>
      <c r="D41" s="14">
        <v>97</v>
      </c>
      <c r="E41" s="14">
        <v>1</v>
      </c>
      <c r="F41" s="14"/>
      <c r="G41" s="14">
        <f t="shared" si="1"/>
        <v>0</v>
      </c>
    </row>
    <row r="42" spans="1:7" ht="28.8" outlineLevel="2" x14ac:dyDescent="0.3">
      <c r="A42" s="18" t="s">
        <v>807</v>
      </c>
      <c r="B42" s="18" t="s">
        <v>347</v>
      </c>
      <c r="C42" s="18" t="s">
        <v>244</v>
      </c>
      <c r="D42" s="14">
        <v>111</v>
      </c>
      <c r="E42" s="14">
        <v>1</v>
      </c>
      <c r="F42" s="14"/>
      <c r="G42" s="14">
        <f t="shared" si="1"/>
        <v>0</v>
      </c>
    </row>
    <row r="43" spans="1:7" ht="28.8" outlineLevel="2" x14ac:dyDescent="0.3">
      <c r="A43" s="18" t="s">
        <v>808</v>
      </c>
      <c r="B43" s="18" t="s">
        <v>348</v>
      </c>
      <c r="C43" s="18" t="s">
        <v>244</v>
      </c>
      <c r="D43" s="14">
        <v>332</v>
      </c>
      <c r="E43" s="14">
        <v>1</v>
      </c>
      <c r="F43" s="14"/>
      <c r="G43" s="14">
        <f t="shared" si="1"/>
        <v>0</v>
      </c>
    </row>
    <row r="44" spans="1:7" ht="28.8" outlineLevel="2" x14ac:dyDescent="0.3">
      <c r="A44" s="18" t="s">
        <v>809</v>
      </c>
      <c r="B44" s="18" t="s">
        <v>349</v>
      </c>
      <c r="C44" s="18" t="s">
        <v>244</v>
      </c>
      <c r="D44" s="14">
        <v>475</v>
      </c>
      <c r="E44" s="14">
        <v>1</v>
      </c>
      <c r="F44" s="14"/>
      <c r="G44" s="14">
        <f t="shared" si="1"/>
        <v>0</v>
      </c>
    </row>
    <row r="45" spans="1:7" ht="28.8" outlineLevel="2" x14ac:dyDescent="0.3">
      <c r="A45" s="18" t="s">
        <v>810</v>
      </c>
      <c r="B45" s="18" t="s">
        <v>350</v>
      </c>
      <c r="C45" s="18" t="s">
        <v>244</v>
      </c>
      <c r="D45" s="14">
        <v>213</v>
      </c>
      <c r="E45" s="14">
        <v>1</v>
      </c>
      <c r="F45" s="14"/>
      <c r="G45" s="14">
        <f t="shared" si="1"/>
        <v>0</v>
      </c>
    </row>
    <row r="46" spans="1:7" ht="28.8" outlineLevel="2" x14ac:dyDescent="0.3">
      <c r="A46" s="18" t="s">
        <v>811</v>
      </c>
      <c r="B46" s="18" t="s">
        <v>351</v>
      </c>
      <c r="C46" s="18" t="s">
        <v>244</v>
      </c>
      <c r="D46" s="14">
        <v>389</v>
      </c>
      <c r="E46" s="14">
        <v>1</v>
      </c>
      <c r="F46" s="14"/>
      <c r="G46" s="14">
        <f t="shared" si="1"/>
        <v>0</v>
      </c>
    </row>
    <row r="47" spans="1:7" ht="28.8" outlineLevel="2" x14ac:dyDescent="0.3">
      <c r="A47" s="18" t="s">
        <v>812</v>
      </c>
      <c r="B47" s="18" t="s">
        <v>352</v>
      </c>
      <c r="C47" s="18" t="s">
        <v>244</v>
      </c>
      <c r="D47" s="14">
        <v>492</v>
      </c>
      <c r="E47" s="14">
        <v>1</v>
      </c>
      <c r="F47" s="14"/>
      <c r="G47" s="14">
        <f t="shared" si="1"/>
        <v>0</v>
      </c>
    </row>
    <row r="48" spans="1:7" ht="28.8" outlineLevel="2" x14ac:dyDescent="0.3">
      <c r="A48" s="18" t="s">
        <v>813</v>
      </c>
      <c r="B48" s="18" t="s">
        <v>353</v>
      </c>
      <c r="C48" s="18" t="s">
        <v>244</v>
      </c>
      <c r="D48" s="14">
        <v>281</v>
      </c>
      <c r="E48" s="14">
        <v>1</v>
      </c>
      <c r="F48" s="14"/>
      <c r="G48" s="14">
        <f t="shared" si="1"/>
        <v>0</v>
      </c>
    </row>
    <row r="49" spans="1:7" ht="28.8" outlineLevel="2" x14ac:dyDescent="0.3">
      <c r="A49" s="18" t="s">
        <v>814</v>
      </c>
      <c r="B49" s="18" t="s">
        <v>354</v>
      </c>
      <c r="C49" s="18" t="s">
        <v>244</v>
      </c>
      <c r="D49" s="14">
        <v>252</v>
      </c>
      <c r="E49" s="14">
        <v>1</v>
      </c>
      <c r="F49" s="14"/>
      <c r="G49" s="14">
        <f t="shared" si="1"/>
        <v>0</v>
      </c>
    </row>
    <row r="50" spans="1:7" ht="28.8" outlineLevel="2" x14ac:dyDescent="0.3">
      <c r="A50" s="18" t="s">
        <v>815</v>
      </c>
      <c r="B50" s="18" t="s">
        <v>355</v>
      </c>
      <c r="C50" s="18" t="s">
        <v>244</v>
      </c>
      <c r="D50" s="14">
        <v>65</v>
      </c>
      <c r="E50" s="14">
        <v>1</v>
      </c>
      <c r="F50" s="14"/>
      <c r="G50" s="14">
        <f t="shared" si="1"/>
        <v>0</v>
      </c>
    </row>
    <row r="51" spans="1:7" ht="28.8" outlineLevel="2" x14ac:dyDescent="0.3">
      <c r="A51" s="18" t="s">
        <v>816</v>
      </c>
      <c r="B51" s="18" t="s">
        <v>356</v>
      </c>
      <c r="C51" s="18" t="s">
        <v>244</v>
      </c>
      <c r="D51" s="14">
        <v>84</v>
      </c>
      <c r="E51" s="14">
        <v>1</v>
      </c>
      <c r="F51" s="14"/>
      <c r="G51" s="14">
        <f t="shared" si="1"/>
        <v>0</v>
      </c>
    </row>
    <row r="52" spans="1:7" ht="28.8" outlineLevel="2" x14ac:dyDescent="0.3">
      <c r="A52" s="18" t="s">
        <v>817</v>
      </c>
      <c r="B52" s="18" t="s">
        <v>357</v>
      </c>
      <c r="C52" s="18" t="s">
        <v>244</v>
      </c>
      <c r="D52" s="14">
        <v>46</v>
      </c>
      <c r="E52" s="14">
        <v>1</v>
      </c>
      <c r="F52" s="14"/>
      <c r="G52" s="14">
        <f t="shared" si="1"/>
        <v>0</v>
      </c>
    </row>
    <row r="53" spans="1:7" outlineLevel="2" x14ac:dyDescent="0.3">
      <c r="A53" s="18" t="s">
        <v>818</v>
      </c>
      <c r="B53" s="18" t="s">
        <v>358</v>
      </c>
      <c r="C53" s="18" t="s">
        <v>251</v>
      </c>
      <c r="D53" s="14">
        <v>380</v>
      </c>
      <c r="E53" s="14">
        <v>1</v>
      </c>
      <c r="F53" s="14"/>
      <c r="G53" s="14">
        <f t="shared" si="1"/>
        <v>0</v>
      </c>
    </row>
    <row r="54" spans="1:7" outlineLevel="2" x14ac:dyDescent="0.3">
      <c r="A54" s="18" t="s">
        <v>819</v>
      </c>
      <c r="B54" s="18" t="s">
        <v>359</v>
      </c>
      <c r="C54" s="18" t="s">
        <v>200</v>
      </c>
      <c r="D54" s="14">
        <v>380</v>
      </c>
      <c r="E54" s="14">
        <v>1</v>
      </c>
      <c r="F54" s="14"/>
      <c r="G54" s="14">
        <f t="shared" si="1"/>
        <v>0</v>
      </c>
    </row>
    <row r="55" spans="1:7" ht="28.8" outlineLevel="2" x14ac:dyDescent="0.3">
      <c r="A55" s="18" t="s">
        <v>820</v>
      </c>
      <c r="B55" s="18" t="s">
        <v>904</v>
      </c>
      <c r="C55" s="18" t="s">
        <v>200</v>
      </c>
      <c r="D55" s="14">
        <v>10</v>
      </c>
      <c r="E55" s="14">
        <v>1</v>
      </c>
      <c r="F55" s="14"/>
      <c r="G55" s="14">
        <f t="shared" si="1"/>
        <v>0</v>
      </c>
    </row>
    <row r="56" spans="1:7" ht="28.8" outlineLevel="2" x14ac:dyDescent="0.3">
      <c r="A56" s="18" t="s">
        <v>821</v>
      </c>
      <c r="B56" s="18" t="s">
        <v>905</v>
      </c>
      <c r="C56" s="18" t="s">
        <v>200</v>
      </c>
      <c r="D56" s="14">
        <v>19</v>
      </c>
      <c r="E56" s="14">
        <v>1</v>
      </c>
      <c r="F56" s="14"/>
      <c r="G56" s="14">
        <f t="shared" si="1"/>
        <v>0</v>
      </c>
    </row>
    <row r="57" spans="1:7" ht="28.8" outlineLevel="2" x14ac:dyDescent="0.3">
      <c r="A57" s="18" t="s">
        <v>822</v>
      </c>
      <c r="B57" s="18" t="s">
        <v>906</v>
      </c>
      <c r="C57" s="18" t="s">
        <v>200</v>
      </c>
      <c r="D57" s="14">
        <v>2</v>
      </c>
      <c r="E57" s="14">
        <v>1</v>
      </c>
      <c r="F57" s="14"/>
      <c r="G57" s="14">
        <f t="shared" si="1"/>
        <v>0</v>
      </c>
    </row>
    <row r="58" spans="1:7" ht="28.8" outlineLevel="2" x14ac:dyDescent="0.3">
      <c r="A58" s="18" t="s">
        <v>823</v>
      </c>
      <c r="B58" s="18" t="s">
        <v>907</v>
      </c>
      <c r="C58" s="18" t="s">
        <v>200</v>
      </c>
      <c r="D58" s="14">
        <v>8</v>
      </c>
      <c r="E58" s="14">
        <v>1</v>
      </c>
      <c r="F58" s="14"/>
      <c r="G58" s="14">
        <f t="shared" si="1"/>
        <v>0</v>
      </c>
    </row>
    <row r="59" spans="1:7" ht="28.8" outlineLevel="2" x14ac:dyDescent="0.3">
      <c r="A59" s="18" t="s">
        <v>824</v>
      </c>
      <c r="B59" s="18" t="s">
        <v>908</v>
      </c>
      <c r="C59" s="18" t="s">
        <v>200</v>
      </c>
      <c r="D59" s="14">
        <v>8</v>
      </c>
      <c r="E59" s="14">
        <v>1</v>
      </c>
      <c r="F59" s="14"/>
      <c r="G59" s="14">
        <f t="shared" si="1"/>
        <v>0</v>
      </c>
    </row>
    <row r="60" spans="1:7" ht="28.8" outlineLevel="2" x14ac:dyDescent="0.3">
      <c r="A60" s="18" t="s">
        <v>825</v>
      </c>
      <c r="B60" s="18" t="s">
        <v>909</v>
      </c>
      <c r="C60" s="18" t="s">
        <v>200</v>
      </c>
      <c r="D60" s="14">
        <v>3</v>
      </c>
      <c r="E60" s="14">
        <v>1</v>
      </c>
      <c r="F60" s="14"/>
      <c r="G60" s="14">
        <f t="shared" si="1"/>
        <v>0</v>
      </c>
    </row>
    <row r="61" spans="1:7" ht="28.8" outlineLevel="2" x14ac:dyDescent="0.3">
      <c r="A61" s="18" t="s">
        <v>826</v>
      </c>
      <c r="B61" s="18" t="s">
        <v>624</v>
      </c>
      <c r="C61" s="18" t="s">
        <v>200</v>
      </c>
      <c r="D61" s="14">
        <v>191</v>
      </c>
      <c r="E61" s="14">
        <v>1</v>
      </c>
      <c r="F61" s="14"/>
      <c r="G61" s="14">
        <f t="shared" si="1"/>
        <v>0</v>
      </c>
    </row>
    <row r="62" spans="1:7" ht="28.8" outlineLevel="2" x14ac:dyDescent="0.3">
      <c r="A62" s="18" t="s">
        <v>827</v>
      </c>
      <c r="B62" s="18" t="s">
        <v>618</v>
      </c>
      <c r="C62" s="18" t="s">
        <v>200</v>
      </c>
      <c r="D62" s="14">
        <v>28</v>
      </c>
      <c r="E62" s="14">
        <v>1</v>
      </c>
      <c r="F62" s="14"/>
      <c r="G62" s="14">
        <f t="shared" si="1"/>
        <v>0</v>
      </c>
    </row>
    <row r="63" spans="1:7" ht="28.2" customHeight="1" outlineLevel="2" x14ac:dyDescent="0.3">
      <c r="A63" s="18" t="s">
        <v>828</v>
      </c>
      <c r="B63" s="18" t="s">
        <v>623</v>
      </c>
      <c r="C63" s="18" t="s">
        <v>200</v>
      </c>
      <c r="D63" s="14">
        <v>16</v>
      </c>
      <c r="E63" s="14">
        <v>1</v>
      </c>
      <c r="F63" s="14"/>
      <c r="G63" s="14">
        <f t="shared" si="1"/>
        <v>0</v>
      </c>
    </row>
    <row r="64" spans="1:7" ht="28.8" outlineLevel="2" x14ac:dyDescent="0.3">
      <c r="A64" s="18" t="s">
        <v>829</v>
      </c>
      <c r="B64" s="18" t="s">
        <v>622</v>
      </c>
      <c r="C64" s="18" t="s">
        <v>200</v>
      </c>
      <c r="D64" s="14">
        <v>8</v>
      </c>
      <c r="E64" s="14">
        <v>1</v>
      </c>
      <c r="F64" s="14"/>
      <c r="G64" s="14">
        <f t="shared" si="1"/>
        <v>0</v>
      </c>
    </row>
    <row r="65" spans="1:7" ht="28.8" outlineLevel="2" x14ac:dyDescent="0.3">
      <c r="A65" s="18" t="s">
        <v>830</v>
      </c>
      <c r="B65" s="18" t="s">
        <v>621</v>
      </c>
      <c r="C65" s="18" t="s">
        <v>200</v>
      </c>
      <c r="D65" s="14">
        <v>2</v>
      </c>
      <c r="E65" s="14">
        <v>1</v>
      </c>
      <c r="F65" s="14"/>
      <c r="G65" s="14">
        <f t="shared" si="1"/>
        <v>0</v>
      </c>
    </row>
    <row r="66" spans="1:7" ht="28.8" outlineLevel="2" x14ac:dyDescent="0.3">
      <c r="A66" s="18" t="s">
        <v>831</v>
      </c>
      <c r="B66" s="18" t="s">
        <v>620</v>
      </c>
      <c r="C66" s="18" t="s">
        <v>200</v>
      </c>
      <c r="D66" s="14">
        <v>4</v>
      </c>
      <c r="E66" s="14">
        <v>1</v>
      </c>
      <c r="F66" s="14"/>
      <c r="G66" s="14">
        <f t="shared" si="1"/>
        <v>0</v>
      </c>
    </row>
    <row r="67" spans="1:7" ht="28.8" outlineLevel="2" x14ac:dyDescent="0.3">
      <c r="A67" s="18" t="s">
        <v>832</v>
      </c>
      <c r="B67" s="18" t="s">
        <v>619</v>
      </c>
      <c r="C67" s="18" t="s">
        <v>200</v>
      </c>
      <c r="D67" s="14">
        <v>5</v>
      </c>
      <c r="E67" s="14">
        <v>1</v>
      </c>
      <c r="F67" s="14"/>
      <c r="G67" s="14">
        <f t="shared" si="1"/>
        <v>0</v>
      </c>
    </row>
    <row r="68" spans="1:7" ht="28.8" outlineLevel="2" x14ac:dyDescent="0.3">
      <c r="A68" s="18" t="s">
        <v>833</v>
      </c>
      <c r="B68" s="18" t="s">
        <v>360</v>
      </c>
      <c r="C68" s="18" t="s">
        <v>200</v>
      </c>
      <c r="D68" s="14">
        <v>1</v>
      </c>
      <c r="E68" s="14">
        <v>1</v>
      </c>
      <c r="F68" s="14"/>
      <c r="G68" s="14">
        <f t="shared" si="1"/>
        <v>0</v>
      </c>
    </row>
    <row r="69" spans="1:7" outlineLevel="2" x14ac:dyDescent="0.3">
      <c r="A69" s="18" t="s">
        <v>834</v>
      </c>
      <c r="B69" s="18" t="s">
        <v>361</v>
      </c>
      <c r="C69" s="18" t="s">
        <v>200</v>
      </c>
      <c r="D69" s="14">
        <v>14</v>
      </c>
      <c r="E69" s="14">
        <v>1</v>
      </c>
      <c r="F69" s="14"/>
      <c r="G69" s="14">
        <f t="shared" si="1"/>
        <v>0</v>
      </c>
    </row>
    <row r="70" spans="1:7" outlineLevel="2" x14ac:dyDescent="0.3">
      <c r="A70" s="18" t="s">
        <v>835</v>
      </c>
      <c r="B70" s="18" t="s">
        <v>362</v>
      </c>
      <c r="C70" s="18" t="s">
        <v>200</v>
      </c>
      <c r="D70" s="14">
        <v>2</v>
      </c>
      <c r="E70" s="14">
        <v>1</v>
      </c>
      <c r="F70" s="14"/>
      <c r="G70" s="14">
        <f t="shared" ref="G70:G100" si="2">ROUND(D70*F70, 2)</f>
        <v>0</v>
      </c>
    </row>
    <row r="71" spans="1:7" outlineLevel="2" x14ac:dyDescent="0.3">
      <c r="A71" s="18" t="s">
        <v>836</v>
      </c>
      <c r="B71" s="18" t="s">
        <v>363</v>
      </c>
      <c r="C71" s="18" t="s">
        <v>200</v>
      </c>
      <c r="D71" s="14">
        <v>4</v>
      </c>
      <c r="E71" s="14">
        <v>1</v>
      </c>
      <c r="F71" s="14"/>
      <c r="G71" s="14">
        <f t="shared" si="2"/>
        <v>0</v>
      </c>
    </row>
    <row r="72" spans="1:7" outlineLevel="2" x14ac:dyDescent="0.3">
      <c r="A72" s="18" t="s">
        <v>837</v>
      </c>
      <c r="B72" s="18" t="s">
        <v>364</v>
      </c>
      <c r="C72" s="18" t="s">
        <v>200</v>
      </c>
      <c r="D72" s="14">
        <v>3</v>
      </c>
      <c r="E72" s="14">
        <v>1</v>
      </c>
      <c r="F72" s="14"/>
      <c r="G72" s="14">
        <f t="shared" si="2"/>
        <v>0</v>
      </c>
    </row>
    <row r="73" spans="1:7" outlineLevel="2" x14ac:dyDescent="0.3">
      <c r="A73" s="18" t="s">
        <v>838</v>
      </c>
      <c r="B73" s="18" t="s">
        <v>365</v>
      </c>
      <c r="C73" s="18" t="s">
        <v>200</v>
      </c>
      <c r="D73" s="14">
        <v>4</v>
      </c>
      <c r="E73" s="14">
        <v>1</v>
      </c>
      <c r="F73" s="14"/>
      <c r="G73" s="14">
        <f t="shared" si="2"/>
        <v>0</v>
      </c>
    </row>
    <row r="74" spans="1:7" outlineLevel="2" x14ac:dyDescent="0.3">
      <c r="A74" s="18" t="s">
        <v>839</v>
      </c>
      <c r="B74" s="18" t="s">
        <v>366</v>
      </c>
      <c r="C74" s="18" t="s">
        <v>200</v>
      </c>
      <c r="D74" s="14">
        <v>4</v>
      </c>
      <c r="E74" s="14">
        <v>1</v>
      </c>
      <c r="F74" s="14"/>
      <c r="G74" s="14">
        <f t="shared" si="2"/>
        <v>0</v>
      </c>
    </row>
    <row r="75" spans="1:7" outlineLevel="2" x14ac:dyDescent="0.3">
      <c r="A75" s="18" t="s">
        <v>840</v>
      </c>
      <c r="B75" s="18" t="s">
        <v>367</v>
      </c>
      <c r="C75" s="18" t="s">
        <v>200</v>
      </c>
      <c r="D75" s="14">
        <v>4</v>
      </c>
      <c r="E75" s="14">
        <v>1</v>
      </c>
      <c r="F75" s="14"/>
      <c r="G75" s="14">
        <f t="shared" si="2"/>
        <v>0</v>
      </c>
    </row>
    <row r="76" spans="1:7" ht="37.799999999999997" customHeight="1" outlineLevel="2" x14ac:dyDescent="0.3">
      <c r="A76" s="18" t="s">
        <v>841</v>
      </c>
      <c r="B76" s="18" t="s">
        <v>368</v>
      </c>
      <c r="C76" s="18" t="s">
        <v>200</v>
      </c>
      <c r="D76" s="14">
        <v>20</v>
      </c>
      <c r="E76" s="14">
        <v>1</v>
      </c>
      <c r="F76" s="14"/>
      <c r="G76" s="14">
        <f t="shared" si="2"/>
        <v>0</v>
      </c>
    </row>
    <row r="77" spans="1:7" ht="28.8" outlineLevel="2" x14ac:dyDescent="0.3">
      <c r="A77" s="18" t="s">
        <v>842</v>
      </c>
      <c r="B77" s="18" t="s">
        <v>369</v>
      </c>
      <c r="C77" s="18" t="s">
        <v>251</v>
      </c>
      <c r="D77" s="14">
        <v>20</v>
      </c>
      <c r="E77" s="14">
        <v>1</v>
      </c>
      <c r="F77" s="14"/>
      <c r="G77" s="14">
        <f t="shared" si="2"/>
        <v>0</v>
      </c>
    </row>
    <row r="78" spans="1:7" ht="28.8" outlineLevel="2" x14ac:dyDescent="0.3">
      <c r="A78" s="18" t="s">
        <v>843</v>
      </c>
      <c r="B78" s="18" t="s">
        <v>370</v>
      </c>
      <c r="C78" s="18" t="s">
        <v>251</v>
      </c>
      <c r="D78" s="14">
        <v>43</v>
      </c>
      <c r="E78" s="14">
        <v>1</v>
      </c>
      <c r="F78" s="14"/>
      <c r="G78" s="14">
        <f t="shared" si="2"/>
        <v>0</v>
      </c>
    </row>
    <row r="79" spans="1:7" ht="28.8" outlineLevel="2" x14ac:dyDescent="0.3">
      <c r="A79" s="18" t="s">
        <v>844</v>
      </c>
      <c r="B79" s="18" t="s">
        <v>371</v>
      </c>
      <c r="C79" s="18" t="s">
        <v>251</v>
      </c>
      <c r="D79" s="14">
        <v>462</v>
      </c>
      <c r="E79" s="14">
        <v>1</v>
      </c>
      <c r="F79" s="14"/>
      <c r="G79" s="14">
        <f t="shared" si="2"/>
        <v>0</v>
      </c>
    </row>
    <row r="80" spans="1:7" outlineLevel="2" x14ac:dyDescent="0.3">
      <c r="A80" s="18" t="s">
        <v>845</v>
      </c>
      <c r="B80" s="18" t="s">
        <v>372</v>
      </c>
      <c r="C80" s="18" t="s">
        <v>251</v>
      </c>
      <c r="D80" s="14">
        <v>355</v>
      </c>
      <c r="E80" s="14">
        <v>1</v>
      </c>
      <c r="F80" s="14"/>
      <c r="G80" s="14">
        <f t="shared" si="2"/>
        <v>0</v>
      </c>
    </row>
    <row r="81" spans="1:7" ht="28.8" outlineLevel="2" x14ac:dyDescent="0.3">
      <c r="A81" s="18" t="s">
        <v>846</v>
      </c>
      <c r="B81" s="18" t="s">
        <v>373</v>
      </c>
      <c r="C81" s="18" t="s">
        <v>251</v>
      </c>
      <c r="D81" s="14">
        <v>107</v>
      </c>
      <c r="E81" s="14">
        <v>1</v>
      </c>
      <c r="F81" s="14"/>
      <c r="G81" s="14">
        <f t="shared" si="2"/>
        <v>0</v>
      </c>
    </row>
    <row r="82" spans="1:7" ht="28.8" outlineLevel="2" x14ac:dyDescent="0.3">
      <c r="A82" s="18" t="s">
        <v>847</v>
      </c>
      <c r="B82" s="18" t="s">
        <v>374</v>
      </c>
      <c r="C82" s="18" t="s">
        <v>251</v>
      </c>
      <c r="D82" s="14">
        <v>103</v>
      </c>
      <c r="E82" s="14">
        <v>1</v>
      </c>
      <c r="F82" s="14"/>
      <c r="G82" s="14">
        <f t="shared" si="2"/>
        <v>0</v>
      </c>
    </row>
    <row r="83" spans="1:7" ht="43.2" outlineLevel="2" x14ac:dyDescent="0.3">
      <c r="A83" s="18" t="s">
        <v>848</v>
      </c>
      <c r="B83" s="18" t="s">
        <v>375</v>
      </c>
      <c r="C83" s="18" t="s">
        <v>251</v>
      </c>
      <c r="D83" s="14">
        <v>60</v>
      </c>
      <c r="E83" s="14">
        <v>1</v>
      </c>
      <c r="F83" s="14"/>
      <c r="G83" s="14">
        <f t="shared" si="2"/>
        <v>0</v>
      </c>
    </row>
    <row r="84" spans="1:7" ht="28.8" outlineLevel="2" x14ac:dyDescent="0.3">
      <c r="A84" s="18" t="s">
        <v>849</v>
      </c>
      <c r="B84" s="18" t="s">
        <v>376</v>
      </c>
      <c r="C84" s="18" t="s">
        <v>251</v>
      </c>
      <c r="D84" s="14">
        <v>48</v>
      </c>
      <c r="E84" s="14">
        <v>1</v>
      </c>
      <c r="F84" s="14"/>
      <c r="G84" s="14">
        <f t="shared" si="2"/>
        <v>0</v>
      </c>
    </row>
    <row r="85" spans="1:7" ht="43.2" outlineLevel="2" x14ac:dyDescent="0.3">
      <c r="A85" s="18" t="s">
        <v>850</v>
      </c>
      <c r="B85" s="18" t="s">
        <v>377</v>
      </c>
      <c r="C85" s="18" t="s">
        <v>251</v>
      </c>
      <c r="D85" s="14">
        <v>8</v>
      </c>
      <c r="E85" s="14">
        <v>1</v>
      </c>
      <c r="F85" s="14"/>
      <c r="G85" s="14">
        <f t="shared" si="2"/>
        <v>0</v>
      </c>
    </row>
    <row r="86" spans="1:7" ht="43.2" outlineLevel="2" x14ac:dyDescent="0.3">
      <c r="A86" s="18" t="s">
        <v>851</v>
      </c>
      <c r="B86" s="18" t="s">
        <v>378</v>
      </c>
      <c r="C86" s="18" t="s">
        <v>251</v>
      </c>
      <c r="D86" s="14">
        <v>4</v>
      </c>
      <c r="E86" s="14">
        <v>1</v>
      </c>
      <c r="F86" s="14"/>
      <c r="G86" s="14">
        <f t="shared" si="2"/>
        <v>0</v>
      </c>
    </row>
    <row r="87" spans="1:7" outlineLevel="2" x14ac:dyDescent="0.3">
      <c r="A87" s="18" t="s">
        <v>852</v>
      </c>
      <c r="B87" s="18" t="s">
        <v>379</v>
      </c>
      <c r="C87" s="18" t="s">
        <v>251</v>
      </c>
      <c r="D87" s="14">
        <v>22</v>
      </c>
      <c r="E87" s="14">
        <v>1</v>
      </c>
      <c r="F87" s="14"/>
      <c r="G87" s="14">
        <f t="shared" si="2"/>
        <v>0</v>
      </c>
    </row>
    <row r="88" spans="1:7" outlineLevel="2" x14ac:dyDescent="0.3">
      <c r="A88" s="18" t="s">
        <v>853</v>
      </c>
      <c r="B88" s="18" t="s">
        <v>380</v>
      </c>
      <c r="C88" s="18" t="s">
        <v>251</v>
      </c>
      <c r="D88" s="14">
        <v>29</v>
      </c>
      <c r="E88" s="14">
        <v>1</v>
      </c>
      <c r="F88" s="14"/>
      <c r="G88" s="14">
        <f t="shared" si="2"/>
        <v>0</v>
      </c>
    </row>
    <row r="89" spans="1:7" outlineLevel="2" x14ac:dyDescent="0.3">
      <c r="A89" s="18" t="s">
        <v>854</v>
      </c>
      <c r="B89" s="18" t="s">
        <v>381</v>
      </c>
      <c r="C89" s="18" t="s">
        <v>251</v>
      </c>
      <c r="D89" s="14">
        <v>20</v>
      </c>
      <c r="E89" s="14">
        <v>1</v>
      </c>
      <c r="F89" s="14"/>
      <c r="G89" s="14">
        <f t="shared" si="2"/>
        <v>0</v>
      </c>
    </row>
    <row r="90" spans="1:7" outlineLevel="2" x14ac:dyDescent="0.3">
      <c r="A90" s="18" t="s">
        <v>855</v>
      </c>
      <c r="B90" s="18" t="s">
        <v>382</v>
      </c>
      <c r="C90" s="18" t="s">
        <v>251</v>
      </c>
      <c r="D90" s="14">
        <v>22</v>
      </c>
      <c r="E90" s="14">
        <v>1</v>
      </c>
      <c r="F90" s="14"/>
      <c r="G90" s="14">
        <f t="shared" si="2"/>
        <v>0</v>
      </c>
    </row>
    <row r="91" spans="1:7" outlineLevel="2" x14ac:dyDescent="0.3">
      <c r="A91" s="18" t="s">
        <v>856</v>
      </c>
      <c r="B91" s="18" t="s">
        <v>383</v>
      </c>
      <c r="C91" s="18" t="s">
        <v>251</v>
      </c>
      <c r="D91" s="14">
        <v>12</v>
      </c>
      <c r="E91" s="14">
        <v>1</v>
      </c>
      <c r="F91" s="14"/>
      <c r="G91" s="14">
        <f t="shared" si="2"/>
        <v>0</v>
      </c>
    </row>
    <row r="92" spans="1:7" outlineLevel="2" x14ac:dyDescent="0.3">
      <c r="A92" s="18" t="s">
        <v>857</v>
      </c>
      <c r="B92" s="18" t="s">
        <v>384</v>
      </c>
      <c r="C92" s="18" t="s">
        <v>251</v>
      </c>
      <c r="D92" s="14">
        <v>4</v>
      </c>
      <c r="E92" s="14">
        <v>1</v>
      </c>
      <c r="F92" s="14"/>
      <c r="G92" s="14">
        <f t="shared" si="2"/>
        <v>0</v>
      </c>
    </row>
    <row r="93" spans="1:7" outlineLevel="2" x14ac:dyDescent="0.3">
      <c r="A93" s="18" t="s">
        <v>858</v>
      </c>
      <c r="B93" s="18" t="s">
        <v>385</v>
      </c>
      <c r="C93" s="18" t="s">
        <v>251</v>
      </c>
      <c r="D93" s="14">
        <v>9</v>
      </c>
      <c r="E93" s="14">
        <v>1</v>
      </c>
      <c r="F93" s="14"/>
      <c r="G93" s="14">
        <f t="shared" si="2"/>
        <v>0</v>
      </c>
    </row>
    <row r="94" spans="1:7" ht="28.8" outlineLevel="2" x14ac:dyDescent="0.3">
      <c r="A94" s="18" t="s">
        <v>859</v>
      </c>
      <c r="B94" s="18" t="s">
        <v>386</v>
      </c>
      <c r="C94" s="18" t="s">
        <v>244</v>
      </c>
      <c r="D94" s="14">
        <v>75</v>
      </c>
      <c r="E94" s="14">
        <v>1</v>
      </c>
      <c r="F94" s="14"/>
      <c r="G94" s="14">
        <f t="shared" si="2"/>
        <v>0</v>
      </c>
    </row>
    <row r="95" spans="1:7" ht="28.8" outlineLevel="2" x14ac:dyDescent="0.3">
      <c r="A95" s="18" t="s">
        <v>860</v>
      </c>
      <c r="B95" s="18" t="s">
        <v>387</v>
      </c>
      <c r="C95" s="18" t="s">
        <v>244</v>
      </c>
      <c r="D95" s="14">
        <v>292</v>
      </c>
      <c r="E95" s="14">
        <v>1</v>
      </c>
      <c r="F95" s="14"/>
      <c r="G95" s="14">
        <f t="shared" si="2"/>
        <v>0</v>
      </c>
    </row>
    <row r="96" spans="1:7" ht="28.8" outlineLevel="2" x14ac:dyDescent="0.3">
      <c r="A96" s="18" t="s">
        <v>861</v>
      </c>
      <c r="B96" s="18" t="s">
        <v>388</v>
      </c>
      <c r="C96" s="18" t="s">
        <v>244</v>
      </c>
      <c r="D96" s="14">
        <v>82</v>
      </c>
      <c r="E96" s="14">
        <v>1</v>
      </c>
      <c r="F96" s="14"/>
      <c r="G96" s="14">
        <f t="shared" si="2"/>
        <v>0</v>
      </c>
    </row>
    <row r="97" spans="1:7" ht="28.8" outlineLevel="2" x14ac:dyDescent="0.3">
      <c r="A97" s="18" t="s">
        <v>862</v>
      </c>
      <c r="B97" s="18" t="s">
        <v>389</v>
      </c>
      <c r="C97" s="18" t="s">
        <v>244</v>
      </c>
      <c r="D97" s="14">
        <v>2870</v>
      </c>
      <c r="E97" s="14">
        <v>1</v>
      </c>
      <c r="F97" s="14"/>
      <c r="G97" s="14">
        <f t="shared" si="2"/>
        <v>0</v>
      </c>
    </row>
    <row r="98" spans="1:7" ht="28.8" outlineLevel="2" x14ac:dyDescent="0.3">
      <c r="A98" s="18" t="s">
        <v>863</v>
      </c>
      <c r="B98" s="18" t="s">
        <v>390</v>
      </c>
      <c r="C98" s="18" t="s">
        <v>244</v>
      </c>
      <c r="D98" s="14">
        <v>3714</v>
      </c>
      <c r="E98" s="14">
        <v>1</v>
      </c>
      <c r="F98" s="14"/>
      <c r="G98" s="14">
        <f t="shared" si="2"/>
        <v>0</v>
      </c>
    </row>
    <row r="99" spans="1:7" ht="28.8" outlineLevel="2" x14ac:dyDescent="0.3">
      <c r="A99" s="18" t="s">
        <v>864</v>
      </c>
      <c r="B99" s="18" t="s">
        <v>391</v>
      </c>
      <c r="C99" s="18" t="s">
        <v>244</v>
      </c>
      <c r="D99" s="14">
        <v>331</v>
      </c>
      <c r="E99" s="14">
        <v>1</v>
      </c>
      <c r="F99" s="14"/>
      <c r="G99" s="14">
        <f t="shared" si="2"/>
        <v>0</v>
      </c>
    </row>
    <row r="100" spans="1:7" ht="28.8" outlineLevel="2" x14ac:dyDescent="0.3">
      <c r="A100" s="18" t="s">
        <v>865</v>
      </c>
      <c r="B100" s="18" t="s">
        <v>392</v>
      </c>
      <c r="C100" s="18" t="s">
        <v>244</v>
      </c>
      <c r="D100" s="14">
        <v>132</v>
      </c>
      <c r="E100" s="14">
        <v>1</v>
      </c>
      <c r="F100" s="14"/>
      <c r="G100" s="14">
        <f t="shared" si="2"/>
        <v>0</v>
      </c>
    </row>
    <row r="101" spans="1:7" ht="28.8" outlineLevel="2" x14ac:dyDescent="0.3">
      <c r="A101" s="18" t="s">
        <v>866</v>
      </c>
      <c r="B101" s="18" t="s">
        <v>393</v>
      </c>
      <c r="C101" s="18" t="s">
        <v>244</v>
      </c>
      <c r="D101" s="14">
        <v>1426</v>
      </c>
      <c r="E101" s="14">
        <v>1</v>
      </c>
      <c r="F101" s="14"/>
      <c r="G101" s="14">
        <f t="shared" ref="G101:G119" si="3">ROUND(D101*F101, 2)</f>
        <v>0</v>
      </c>
    </row>
    <row r="102" spans="1:7" ht="28.8" outlineLevel="2" x14ac:dyDescent="0.3">
      <c r="A102" s="18" t="s">
        <v>867</v>
      </c>
      <c r="B102" s="18" t="s">
        <v>394</v>
      </c>
      <c r="C102" s="18" t="s">
        <v>244</v>
      </c>
      <c r="D102" s="14">
        <v>273</v>
      </c>
      <c r="E102" s="14">
        <v>1</v>
      </c>
      <c r="F102" s="14"/>
      <c r="G102" s="14">
        <f t="shared" si="3"/>
        <v>0</v>
      </c>
    </row>
    <row r="103" spans="1:7" ht="28.8" outlineLevel="2" x14ac:dyDescent="0.3">
      <c r="A103" s="18" t="s">
        <v>868</v>
      </c>
      <c r="B103" s="18" t="s">
        <v>395</v>
      </c>
      <c r="C103" s="18" t="s">
        <v>244</v>
      </c>
      <c r="D103" s="14">
        <v>422</v>
      </c>
      <c r="E103" s="14">
        <v>1</v>
      </c>
      <c r="F103" s="14"/>
      <c r="G103" s="14">
        <f t="shared" si="3"/>
        <v>0</v>
      </c>
    </row>
    <row r="104" spans="1:7" ht="28.8" outlineLevel="2" x14ac:dyDescent="0.3">
      <c r="A104" s="18" t="s">
        <v>869</v>
      </c>
      <c r="B104" s="18" t="s">
        <v>396</v>
      </c>
      <c r="C104" s="18" t="s">
        <v>244</v>
      </c>
      <c r="D104" s="14">
        <v>212</v>
      </c>
      <c r="E104" s="14">
        <v>1</v>
      </c>
      <c r="F104" s="14"/>
      <c r="G104" s="14">
        <f t="shared" si="3"/>
        <v>0</v>
      </c>
    </row>
    <row r="105" spans="1:7" outlineLevel="2" x14ac:dyDescent="0.3">
      <c r="A105" s="18" t="s">
        <v>870</v>
      </c>
      <c r="B105" s="18" t="s">
        <v>910</v>
      </c>
      <c r="C105" s="18" t="s">
        <v>200</v>
      </c>
      <c r="D105" s="14">
        <v>1</v>
      </c>
      <c r="E105" s="14">
        <v>1</v>
      </c>
      <c r="F105" s="14"/>
      <c r="G105" s="14">
        <f t="shared" si="3"/>
        <v>0</v>
      </c>
    </row>
    <row r="106" spans="1:7" ht="33.6" customHeight="1" outlineLevel="2" x14ac:dyDescent="0.3">
      <c r="A106" s="18" t="s">
        <v>871</v>
      </c>
      <c r="B106" s="18" t="s">
        <v>397</v>
      </c>
      <c r="C106" s="18" t="s">
        <v>244</v>
      </c>
      <c r="D106" s="14">
        <v>232</v>
      </c>
      <c r="E106" s="14">
        <v>1</v>
      </c>
      <c r="F106" s="14"/>
      <c r="G106" s="14">
        <f t="shared" si="3"/>
        <v>0</v>
      </c>
    </row>
    <row r="107" spans="1:7" ht="19.8" customHeight="1" outlineLevel="2" x14ac:dyDescent="0.3">
      <c r="A107" s="18" t="s">
        <v>872</v>
      </c>
      <c r="B107" s="18" t="s">
        <v>398</v>
      </c>
      <c r="C107" s="18" t="s">
        <v>244</v>
      </c>
      <c r="D107" s="14">
        <v>232</v>
      </c>
      <c r="E107" s="14">
        <v>1</v>
      </c>
      <c r="F107" s="14"/>
      <c r="G107" s="14">
        <f t="shared" si="3"/>
        <v>0</v>
      </c>
    </row>
    <row r="108" spans="1:7" ht="24.6" customHeight="1" outlineLevel="2" x14ac:dyDescent="0.3">
      <c r="A108" s="18" t="s">
        <v>873</v>
      </c>
      <c r="B108" s="18" t="s">
        <v>399</v>
      </c>
      <c r="C108" s="18" t="s">
        <v>244</v>
      </c>
      <c r="D108" s="14">
        <v>232</v>
      </c>
      <c r="E108" s="14">
        <v>1</v>
      </c>
      <c r="F108" s="14"/>
      <c r="G108" s="14">
        <f t="shared" si="3"/>
        <v>0</v>
      </c>
    </row>
    <row r="109" spans="1:7" ht="28.8" outlineLevel="2" x14ac:dyDescent="0.3">
      <c r="A109" s="18" t="s">
        <v>874</v>
      </c>
      <c r="B109" s="18" t="s">
        <v>400</v>
      </c>
      <c r="C109" s="18" t="s">
        <v>244</v>
      </c>
      <c r="D109" s="14">
        <v>249</v>
      </c>
      <c r="E109" s="14">
        <v>1</v>
      </c>
      <c r="F109" s="14"/>
      <c r="G109" s="14">
        <f t="shared" si="3"/>
        <v>0</v>
      </c>
    </row>
    <row r="110" spans="1:7" ht="28.8" outlineLevel="2" x14ac:dyDescent="0.3">
      <c r="A110" s="18" t="s">
        <v>875</v>
      </c>
      <c r="B110" s="18" t="s">
        <v>401</v>
      </c>
      <c r="C110" s="18" t="s">
        <v>244</v>
      </c>
      <c r="D110" s="14">
        <v>170</v>
      </c>
      <c r="E110" s="14">
        <v>1</v>
      </c>
      <c r="F110" s="14"/>
      <c r="G110" s="14">
        <f t="shared" si="3"/>
        <v>0</v>
      </c>
    </row>
    <row r="111" spans="1:7" ht="28.8" outlineLevel="2" x14ac:dyDescent="0.3">
      <c r="A111" s="18" t="s">
        <v>876</v>
      </c>
      <c r="B111" s="18" t="s">
        <v>402</v>
      </c>
      <c r="C111" s="18" t="s">
        <v>244</v>
      </c>
      <c r="D111" s="14">
        <v>79</v>
      </c>
      <c r="E111" s="14">
        <v>1</v>
      </c>
      <c r="F111" s="14"/>
      <c r="G111" s="14">
        <f t="shared" si="3"/>
        <v>0</v>
      </c>
    </row>
    <row r="112" spans="1:7" ht="28.8" outlineLevel="2" x14ac:dyDescent="0.3">
      <c r="A112" s="18" t="s">
        <v>877</v>
      </c>
      <c r="B112" s="18" t="s">
        <v>403</v>
      </c>
      <c r="C112" s="18" t="s">
        <v>244</v>
      </c>
      <c r="D112" s="14">
        <v>38</v>
      </c>
      <c r="E112" s="14">
        <v>1</v>
      </c>
      <c r="F112" s="14"/>
      <c r="G112" s="14">
        <f t="shared" si="3"/>
        <v>0</v>
      </c>
    </row>
    <row r="113" spans="1:7" ht="28.8" outlineLevel="2" x14ac:dyDescent="0.3">
      <c r="A113" s="18" t="s">
        <v>878</v>
      </c>
      <c r="B113" s="18" t="s">
        <v>404</v>
      </c>
      <c r="C113" s="18" t="s">
        <v>244</v>
      </c>
      <c r="D113" s="14">
        <v>24</v>
      </c>
      <c r="E113" s="14">
        <v>1</v>
      </c>
      <c r="F113" s="14"/>
      <c r="G113" s="14">
        <f t="shared" si="3"/>
        <v>0</v>
      </c>
    </row>
    <row r="114" spans="1:7" ht="72" outlineLevel="2" x14ac:dyDescent="0.3">
      <c r="A114" s="18" t="s">
        <v>879</v>
      </c>
      <c r="B114" s="29" t="s">
        <v>405</v>
      </c>
      <c r="C114" s="29" t="s">
        <v>200</v>
      </c>
      <c r="D114" s="30">
        <v>1</v>
      </c>
      <c r="E114" s="30">
        <v>1</v>
      </c>
      <c r="F114" s="30"/>
      <c r="G114" s="30">
        <f t="shared" si="3"/>
        <v>0</v>
      </c>
    </row>
    <row r="115" spans="1:7" ht="45.6" customHeight="1" x14ac:dyDescent="0.3">
      <c r="A115" s="18" t="s">
        <v>880</v>
      </c>
      <c r="B115" s="32" t="s">
        <v>1136</v>
      </c>
      <c r="C115" s="32" t="s">
        <v>200</v>
      </c>
      <c r="D115" s="30">
        <v>1</v>
      </c>
      <c r="E115" s="30">
        <v>1</v>
      </c>
      <c r="F115" s="30"/>
      <c r="G115" s="30">
        <f t="shared" si="3"/>
        <v>0</v>
      </c>
    </row>
    <row r="116" spans="1:7" ht="43.2" x14ac:dyDescent="0.3">
      <c r="A116" s="18" t="s">
        <v>881</v>
      </c>
      <c r="B116" s="32" t="s">
        <v>652</v>
      </c>
      <c r="C116" s="31" t="s">
        <v>251</v>
      </c>
      <c r="D116" s="33">
        <v>2</v>
      </c>
      <c r="E116" s="30">
        <v>1</v>
      </c>
      <c r="F116" s="34"/>
      <c r="G116" s="33">
        <f t="shared" si="3"/>
        <v>0</v>
      </c>
    </row>
    <row r="117" spans="1:7" ht="31.2" customHeight="1" x14ac:dyDescent="0.3">
      <c r="A117" s="18" t="s">
        <v>882</v>
      </c>
      <c r="B117" s="32" t="s">
        <v>1137</v>
      </c>
      <c r="C117" s="31" t="s">
        <v>251</v>
      </c>
      <c r="D117" s="33">
        <v>1</v>
      </c>
      <c r="E117" s="33">
        <v>1</v>
      </c>
      <c r="F117" s="34"/>
      <c r="G117" s="35">
        <f t="shared" si="3"/>
        <v>0</v>
      </c>
    </row>
    <row r="118" spans="1:7" x14ac:dyDescent="0.3">
      <c r="A118" s="18" t="s">
        <v>883</v>
      </c>
      <c r="B118" s="39" t="s">
        <v>653</v>
      </c>
      <c r="C118" s="40" t="s">
        <v>251</v>
      </c>
      <c r="D118" s="41">
        <v>1</v>
      </c>
      <c r="E118" s="41">
        <v>1</v>
      </c>
      <c r="F118" s="42"/>
      <c r="G118" s="41">
        <f t="shared" si="3"/>
        <v>0</v>
      </c>
    </row>
    <row r="119" spans="1:7" x14ac:dyDescent="0.3">
      <c r="A119" s="18" t="s">
        <v>884</v>
      </c>
      <c r="B119" s="32" t="s">
        <v>660</v>
      </c>
      <c r="C119" s="31" t="s">
        <v>200</v>
      </c>
      <c r="D119" s="33">
        <v>1</v>
      </c>
      <c r="E119" s="33">
        <v>1</v>
      </c>
      <c r="F119" s="34"/>
      <c r="G119" s="33">
        <f t="shared" si="3"/>
        <v>0</v>
      </c>
    </row>
  </sheetData>
  <mergeCells count="5">
    <mergeCell ref="A1:G1"/>
    <mergeCell ref="B2:D2"/>
    <mergeCell ref="E2:G2"/>
    <mergeCell ref="B3:D3"/>
    <mergeCell ref="E3:G3"/>
  </mergeCells>
  <phoneticPr fontId="4"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233"/>
  <sheetViews>
    <sheetView topLeftCell="A220" zoomScale="80" zoomScaleNormal="80" workbookViewId="0">
      <selection activeCell="B134" sqref="B134"/>
    </sheetView>
  </sheetViews>
  <sheetFormatPr defaultRowHeight="14.4" outlineLevelRow="2" x14ac:dyDescent="0.3"/>
  <cols>
    <col min="1" max="1" width="13" customWidth="1"/>
    <col min="2" max="2" width="45" customWidth="1"/>
    <col min="3" max="7" width="14" customWidth="1"/>
  </cols>
  <sheetData>
    <row r="1" spans="1:7" x14ac:dyDescent="0.3">
      <c r="A1" s="48" t="s">
        <v>173</v>
      </c>
      <c r="B1" s="48" t="s">
        <v>0</v>
      </c>
      <c r="C1" s="48" t="s">
        <v>0</v>
      </c>
      <c r="D1" s="48" t="s">
        <v>0</v>
      </c>
      <c r="E1" s="48" t="s">
        <v>0</v>
      </c>
      <c r="F1" s="48" t="s">
        <v>0</v>
      </c>
      <c r="G1" s="48" t="s">
        <v>0</v>
      </c>
    </row>
    <row r="2" spans="1:7" ht="28.8" customHeight="1" x14ac:dyDescent="0.3">
      <c r="A2" s="23" t="s">
        <v>8</v>
      </c>
      <c r="B2" s="49" t="s">
        <v>9</v>
      </c>
      <c r="C2" s="49" t="s">
        <v>0</v>
      </c>
      <c r="D2" s="49" t="s">
        <v>0</v>
      </c>
      <c r="E2" s="49"/>
      <c r="F2" s="49"/>
      <c r="G2" s="49"/>
    </row>
    <row r="3" spans="1:7" x14ac:dyDescent="0.3">
      <c r="A3" s="23" t="s">
        <v>10</v>
      </c>
      <c r="B3" s="49" t="s">
        <v>661</v>
      </c>
      <c r="C3" s="49" t="s">
        <v>0</v>
      </c>
      <c r="D3" s="49" t="s">
        <v>0</v>
      </c>
      <c r="E3" s="49"/>
      <c r="F3" s="49"/>
      <c r="G3" s="49"/>
    </row>
    <row r="5" spans="1:7" ht="43.2" x14ac:dyDescent="0.3">
      <c r="A5" s="1" t="s">
        <v>11</v>
      </c>
      <c r="B5" s="1" t="s">
        <v>193</v>
      </c>
      <c r="C5" s="1" t="s">
        <v>15</v>
      </c>
      <c r="D5" s="1" t="s">
        <v>194</v>
      </c>
      <c r="E5" s="1" t="s">
        <v>195</v>
      </c>
      <c r="F5" s="1" t="s">
        <v>196</v>
      </c>
      <c r="G5" s="1" t="s">
        <v>14</v>
      </c>
    </row>
    <row r="6" spans="1:7" x14ac:dyDescent="0.3">
      <c r="A6" s="1" t="s">
        <v>16</v>
      </c>
      <c r="B6" s="1" t="s">
        <v>17</v>
      </c>
      <c r="C6" s="1" t="s">
        <v>18</v>
      </c>
      <c r="D6" s="1" t="s">
        <v>19</v>
      </c>
      <c r="E6" s="1" t="s">
        <v>20</v>
      </c>
      <c r="F6" s="1" t="s">
        <v>21</v>
      </c>
      <c r="G6" s="1" t="s">
        <v>22</v>
      </c>
    </row>
    <row r="7" spans="1:7" x14ac:dyDescent="0.3">
      <c r="A7" s="7" t="s">
        <v>18</v>
      </c>
      <c r="B7" s="7" t="s">
        <v>173</v>
      </c>
      <c r="C7" s="5" t="s">
        <v>0</v>
      </c>
      <c r="D7" s="5" t="s">
        <v>0</v>
      </c>
      <c r="E7" s="5" t="s">
        <v>0</v>
      </c>
      <c r="F7" s="5"/>
      <c r="G7" s="17">
        <f>'3 INSTALACJE SANITARNE'!G8+'3 INSTALACJE SANITARNE'!G21+'3 INSTALACJE SANITARNE'!G36+'3 INSTALACJE SANITARNE'!G48+'3 INSTALACJE SANITARNE'!G113+'3 INSTALACJE SANITARNE'!G175+'3 INSTALACJE SANITARNE'!G218</f>
        <v>0</v>
      </c>
    </row>
    <row r="8" spans="1:7" outlineLevel="1" x14ac:dyDescent="0.3">
      <c r="A8" s="9" t="s">
        <v>406</v>
      </c>
      <c r="B8" s="9" t="s">
        <v>176</v>
      </c>
      <c r="C8" s="6" t="s">
        <v>0</v>
      </c>
      <c r="D8" s="6" t="s">
        <v>0</v>
      </c>
      <c r="E8" s="6" t="s">
        <v>0</v>
      </c>
      <c r="F8" s="6" t="s">
        <v>0</v>
      </c>
      <c r="G8" s="20">
        <f>SUM(G9:G20)</f>
        <v>0</v>
      </c>
    </row>
    <row r="9" spans="1:7" ht="43.2" outlineLevel="2" x14ac:dyDescent="0.3">
      <c r="A9" s="18" t="s">
        <v>885</v>
      </c>
      <c r="B9" s="18" t="s">
        <v>407</v>
      </c>
      <c r="C9" s="18" t="s">
        <v>251</v>
      </c>
      <c r="D9" s="14">
        <v>3</v>
      </c>
      <c r="E9" s="14">
        <v>1</v>
      </c>
      <c r="F9" s="14"/>
      <c r="G9" s="14">
        <f t="shared" ref="G9:G20" si="0">ROUND(D9*F9, 2)</f>
        <v>0</v>
      </c>
    </row>
    <row r="10" spans="1:7" outlineLevel="2" x14ac:dyDescent="0.3">
      <c r="A10" s="18" t="s">
        <v>886</v>
      </c>
      <c r="B10" s="18" t="s">
        <v>408</v>
      </c>
      <c r="C10" s="18" t="s">
        <v>251</v>
      </c>
      <c r="D10" s="14">
        <v>3</v>
      </c>
      <c r="E10" s="14">
        <v>1</v>
      </c>
      <c r="F10" s="14"/>
      <c r="G10" s="14">
        <f t="shared" si="0"/>
        <v>0</v>
      </c>
    </row>
    <row r="11" spans="1:7" ht="60" customHeight="1" outlineLevel="2" x14ac:dyDescent="0.3">
      <c r="A11" s="18" t="s">
        <v>887</v>
      </c>
      <c r="B11" s="18" t="s">
        <v>911</v>
      </c>
      <c r="C11" s="18" t="s">
        <v>201</v>
      </c>
      <c r="D11" s="14">
        <v>285</v>
      </c>
      <c r="E11" s="14">
        <v>1</v>
      </c>
      <c r="F11" s="14"/>
      <c r="G11" s="14">
        <f t="shared" si="0"/>
        <v>0</v>
      </c>
    </row>
    <row r="12" spans="1:7" ht="28.8" outlineLevel="2" x14ac:dyDescent="0.3">
      <c r="A12" s="18" t="s">
        <v>888</v>
      </c>
      <c r="B12" s="18" t="s">
        <v>409</v>
      </c>
      <c r="C12" s="18" t="s">
        <v>201</v>
      </c>
      <c r="D12" s="14">
        <v>65.55</v>
      </c>
      <c r="E12" s="14">
        <v>1</v>
      </c>
      <c r="F12" s="14"/>
      <c r="G12" s="14">
        <f t="shared" si="0"/>
        <v>0</v>
      </c>
    </row>
    <row r="13" spans="1:7" ht="28.8" outlineLevel="2" x14ac:dyDescent="0.3">
      <c r="A13" s="18" t="s">
        <v>889</v>
      </c>
      <c r="B13" s="18" t="s">
        <v>417</v>
      </c>
      <c r="C13" s="18" t="s">
        <v>244</v>
      </c>
      <c r="D13" s="14">
        <v>88.76</v>
      </c>
      <c r="E13" s="14"/>
      <c r="F13" s="14"/>
      <c r="G13" s="14">
        <f t="shared" si="0"/>
        <v>0</v>
      </c>
    </row>
    <row r="14" spans="1:7" ht="28.8" outlineLevel="2" x14ac:dyDescent="0.3">
      <c r="A14" s="18" t="s">
        <v>890</v>
      </c>
      <c r="B14" s="18" t="s">
        <v>410</v>
      </c>
      <c r="C14" s="18" t="s">
        <v>244</v>
      </c>
      <c r="D14" s="14">
        <v>36.11</v>
      </c>
      <c r="E14" s="14">
        <v>1</v>
      </c>
      <c r="F14" s="14"/>
      <c r="G14" s="14">
        <f t="shared" si="0"/>
        <v>0</v>
      </c>
    </row>
    <row r="15" spans="1:7" ht="43.2" outlineLevel="2" x14ac:dyDescent="0.3">
      <c r="A15" s="18" t="s">
        <v>891</v>
      </c>
      <c r="B15" s="18" t="s">
        <v>912</v>
      </c>
      <c r="C15" s="18" t="s">
        <v>251</v>
      </c>
      <c r="D15" s="14">
        <v>2</v>
      </c>
      <c r="E15" s="14">
        <v>1</v>
      </c>
      <c r="F15" s="14"/>
      <c r="G15" s="14">
        <f t="shared" si="0"/>
        <v>0</v>
      </c>
    </row>
    <row r="16" spans="1:7" ht="43.2" outlineLevel="2" x14ac:dyDescent="0.3">
      <c r="A16" s="18" t="s">
        <v>892</v>
      </c>
      <c r="B16" s="18" t="s">
        <v>913</v>
      </c>
      <c r="C16" s="18" t="s">
        <v>251</v>
      </c>
      <c r="D16" s="14">
        <v>1</v>
      </c>
      <c r="E16" s="14">
        <v>1</v>
      </c>
      <c r="F16" s="14"/>
      <c r="G16" s="14">
        <f t="shared" si="0"/>
        <v>0</v>
      </c>
    </row>
    <row r="17" spans="1:7" outlineLevel="2" x14ac:dyDescent="0.3">
      <c r="A17" s="18" t="s">
        <v>893</v>
      </c>
      <c r="B17" s="18" t="s">
        <v>914</v>
      </c>
      <c r="C17" s="18" t="s">
        <v>251</v>
      </c>
      <c r="D17" s="14">
        <v>1</v>
      </c>
      <c r="E17" s="14">
        <v>1</v>
      </c>
      <c r="F17" s="14"/>
      <c r="G17" s="14">
        <f t="shared" si="0"/>
        <v>0</v>
      </c>
    </row>
    <row r="18" spans="1:7" ht="43.2" outlineLevel="2" x14ac:dyDescent="0.3">
      <c r="A18" s="18" t="s">
        <v>894</v>
      </c>
      <c r="B18" s="18" t="s">
        <v>413</v>
      </c>
      <c r="C18" s="18" t="s">
        <v>201</v>
      </c>
      <c r="D18" s="14">
        <v>220</v>
      </c>
      <c r="E18" s="14">
        <v>1</v>
      </c>
      <c r="F18" s="14"/>
      <c r="G18" s="14">
        <f t="shared" si="0"/>
        <v>0</v>
      </c>
    </row>
    <row r="19" spans="1:7" ht="28.8" outlineLevel="2" x14ac:dyDescent="0.3">
      <c r="A19" s="18" t="s">
        <v>895</v>
      </c>
      <c r="B19" s="18" t="s">
        <v>915</v>
      </c>
      <c r="C19" s="18" t="s">
        <v>201</v>
      </c>
      <c r="D19" s="14">
        <v>65.55</v>
      </c>
      <c r="E19" s="14">
        <v>1</v>
      </c>
      <c r="F19" s="14"/>
      <c r="G19" s="14">
        <f t="shared" si="0"/>
        <v>0</v>
      </c>
    </row>
    <row r="20" spans="1:7" ht="28.8" outlineLevel="2" x14ac:dyDescent="0.3">
      <c r="A20" s="18" t="s">
        <v>896</v>
      </c>
      <c r="B20" s="18" t="s">
        <v>415</v>
      </c>
      <c r="C20" s="18" t="s">
        <v>244</v>
      </c>
      <c r="D20" s="14">
        <v>124.87</v>
      </c>
      <c r="E20" s="14">
        <v>1</v>
      </c>
      <c r="F20" s="14"/>
      <c r="G20" s="14">
        <f t="shared" si="0"/>
        <v>0</v>
      </c>
    </row>
    <row r="21" spans="1:7" ht="28.8" outlineLevel="1" x14ac:dyDescent="0.3">
      <c r="A21" s="9" t="s">
        <v>416</v>
      </c>
      <c r="B21" s="9" t="s">
        <v>179</v>
      </c>
      <c r="C21" s="6" t="s">
        <v>0</v>
      </c>
      <c r="D21" s="6" t="s">
        <v>0</v>
      </c>
      <c r="E21" s="6" t="s">
        <v>0</v>
      </c>
      <c r="F21" s="6" t="s">
        <v>0</v>
      </c>
      <c r="G21" s="20">
        <f>SUM(G22:G35)</f>
        <v>0</v>
      </c>
    </row>
    <row r="22" spans="1:7" ht="64.8" customHeight="1" outlineLevel="2" x14ac:dyDescent="0.3">
      <c r="A22" s="18" t="s">
        <v>897</v>
      </c>
      <c r="B22" s="18" t="s">
        <v>911</v>
      </c>
      <c r="C22" s="18" t="s">
        <v>201</v>
      </c>
      <c r="D22" s="14">
        <v>1078.56</v>
      </c>
      <c r="E22" s="14">
        <v>1</v>
      </c>
      <c r="F22" s="14"/>
      <c r="G22" s="14">
        <f t="shared" ref="G22:G35" si="1">ROUND(D22*F22, 2)</f>
        <v>0</v>
      </c>
    </row>
    <row r="23" spans="1:7" ht="28.8" outlineLevel="2" x14ac:dyDescent="0.3">
      <c r="A23" s="18" t="s">
        <v>898</v>
      </c>
      <c r="B23" s="18" t="s">
        <v>409</v>
      </c>
      <c r="C23" s="18" t="s">
        <v>201</v>
      </c>
      <c r="D23" s="14">
        <v>154.08000000000001</v>
      </c>
      <c r="E23" s="14">
        <v>1</v>
      </c>
      <c r="F23" s="14"/>
      <c r="G23" s="14">
        <f t="shared" si="1"/>
        <v>0</v>
      </c>
    </row>
    <row r="24" spans="1:7" ht="28.8" outlineLevel="2" x14ac:dyDescent="0.3">
      <c r="A24" s="18" t="s">
        <v>899</v>
      </c>
      <c r="B24" s="18" t="s">
        <v>410</v>
      </c>
      <c r="C24" s="18" t="s">
        <v>244</v>
      </c>
      <c r="D24" s="14">
        <v>188</v>
      </c>
      <c r="E24" s="14">
        <v>1</v>
      </c>
      <c r="F24" s="14"/>
      <c r="G24" s="14">
        <f t="shared" si="1"/>
        <v>0</v>
      </c>
    </row>
    <row r="25" spans="1:7" ht="28.8" outlineLevel="2" x14ac:dyDescent="0.3">
      <c r="A25" s="18" t="s">
        <v>900</v>
      </c>
      <c r="B25" s="18" t="s">
        <v>417</v>
      </c>
      <c r="C25" s="18" t="s">
        <v>244</v>
      </c>
      <c r="D25" s="14">
        <v>71</v>
      </c>
      <c r="E25" s="14">
        <v>1</v>
      </c>
      <c r="F25" s="14"/>
      <c r="G25" s="14">
        <f t="shared" si="1"/>
        <v>0</v>
      </c>
    </row>
    <row r="26" spans="1:7" ht="28.8" outlineLevel="2" x14ac:dyDescent="0.3">
      <c r="A26" s="18" t="s">
        <v>930</v>
      </c>
      <c r="B26" s="18" t="s">
        <v>418</v>
      </c>
      <c r="C26" s="18" t="s">
        <v>244</v>
      </c>
      <c r="D26" s="14">
        <v>33</v>
      </c>
      <c r="E26" s="14">
        <v>1</v>
      </c>
      <c r="F26" s="14"/>
      <c r="G26" s="14">
        <f t="shared" si="1"/>
        <v>0</v>
      </c>
    </row>
    <row r="27" spans="1:7" ht="28.8" outlineLevel="2" x14ac:dyDescent="0.3">
      <c r="A27" s="18" t="s">
        <v>931</v>
      </c>
      <c r="B27" s="18" t="s">
        <v>419</v>
      </c>
      <c r="C27" s="18" t="s">
        <v>244</v>
      </c>
      <c r="D27" s="14">
        <v>29</v>
      </c>
      <c r="E27" s="14">
        <v>1</v>
      </c>
      <c r="F27" s="14"/>
      <c r="G27" s="14">
        <f t="shared" si="1"/>
        <v>0</v>
      </c>
    </row>
    <row r="28" spans="1:7" ht="43.2" outlineLevel="2" x14ac:dyDescent="0.3">
      <c r="A28" s="18" t="s">
        <v>932</v>
      </c>
      <c r="B28" s="18" t="s">
        <v>916</v>
      </c>
      <c r="C28" s="18" t="s">
        <v>251</v>
      </c>
      <c r="D28" s="14">
        <v>2</v>
      </c>
      <c r="E28" s="14">
        <v>1</v>
      </c>
      <c r="F28" s="14"/>
      <c r="G28" s="14">
        <f t="shared" si="1"/>
        <v>0</v>
      </c>
    </row>
    <row r="29" spans="1:7" ht="43.2" outlineLevel="2" x14ac:dyDescent="0.3">
      <c r="A29" s="18" t="s">
        <v>933</v>
      </c>
      <c r="B29" s="18" t="s">
        <v>411</v>
      </c>
      <c r="C29" s="18" t="s">
        <v>251</v>
      </c>
      <c r="D29" s="14">
        <v>10</v>
      </c>
      <c r="E29" s="14">
        <v>1</v>
      </c>
      <c r="F29" s="14"/>
      <c r="G29" s="14">
        <f t="shared" si="1"/>
        <v>0</v>
      </c>
    </row>
    <row r="30" spans="1:7" ht="43.2" outlineLevel="2" x14ac:dyDescent="0.3">
      <c r="A30" s="18" t="s">
        <v>934</v>
      </c>
      <c r="B30" s="18" t="s">
        <v>420</v>
      </c>
      <c r="C30" s="18" t="s">
        <v>251</v>
      </c>
      <c r="D30" s="14">
        <v>2</v>
      </c>
      <c r="E30" s="14">
        <v>1</v>
      </c>
      <c r="F30" s="14"/>
      <c r="G30" s="14">
        <f t="shared" si="1"/>
        <v>0</v>
      </c>
    </row>
    <row r="31" spans="1:7" ht="28.8" outlineLevel="2" x14ac:dyDescent="0.3">
      <c r="A31" s="18" t="s">
        <v>935</v>
      </c>
      <c r="B31" s="18" t="s">
        <v>421</v>
      </c>
      <c r="C31" s="18" t="s">
        <v>244</v>
      </c>
      <c r="D31" s="14">
        <v>27</v>
      </c>
      <c r="E31" s="14">
        <v>1</v>
      </c>
      <c r="F31" s="14"/>
      <c r="G31" s="14">
        <f t="shared" si="1"/>
        <v>0</v>
      </c>
    </row>
    <row r="32" spans="1:7" ht="35.4" customHeight="1" outlineLevel="2" x14ac:dyDescent="0.3">
      <c r="A32" s="18" t="s">
        <v>936</v>
      </c>
      <c r="B32" s="18" t="s">
        <v>917</v>
      </c>
      <c r="C32" s="18" t="s">
        <v>200</v>
      </c>
      <c r="D32" s="14">
        <v>1</v>
      </c>
      <c r="E32" s="14">
        <v>1</v>
      </c>
      <c r="F32" s="14"/>
      <c r="G32" s="14">
        <f t="shared" si="1"/>
        <v>0</v>
      </c>
    </row>
    <row r="33" spans="1:7" ht="31.2" customHeight="1" outlineLevel="2" x14ac:dyDescent="0.3">
      <c r="A33" s="18" t="s">
        <v>937</v>
      </c>
      <c r="B33" s="18" t="s">
        <v>918</v>
      </c>
      <c r="C33" s="18" t="s">
        <v>200</v>
      </c>
      <c r="D33" s="14">
        <v>1</v>
      </c>
      <c r="E33" s="14">
        <v>1</v>
      </c>
      <c r="F33" s="14"/>
      <c r="G33" s="14">
        <f t="shared" si="1"/>
        <v>0</v>
      </c>
    </row>
    <row r="34" spans="1:7" ht="43.2" outlineLevel="2" x14ac:dyDescent="0.3">
      <c r="A34" s="18" t="s">
        <v>938</v>
      </c>
      <c r="B34" s="18" t="s">
        <v>413</v>
      </c>
      <c r="C34" s="18" t="s">
        <v>201</v>
      </c>
      <c r="D34" s="14">
        <v>900.92</v>
      </c>
      <c r="E34" s="14">
        <v>1</v>
      </c>
      <c r="F34" s="14"/>
      <c r="G34" s="14">
        <f t="shared" si="1"/>
        <v>0</v>
      </c>
    </row>
    <row r="35" spans="1:7" ht="36.6" customHeight="1" outlineLevel="2" x14ac:dyDescent="0.3">
      <c r="A35" s="18" t="s">
        <v>939</v>
      </c>
      <c r="B35" s="18" t="s">
        <v>915</v>
      </c>
      <c r="C35" s="18" t="s">
        <v>201</v>
      </c>
      <c r="D35" s="14">
        <v>324.08</v>
      </c>
      <c r="E35" s="14">
        <v>1</v>
      </c>
      <c r="F35" s="14"/>
      <c r="G35" s="14">
        <f t="shared" si="1"/>
        <v>0</v>
      </c>
    </row>
    <row r="36" spans="1:7" ht="28.8" outlineLevel="1" x14ac:dyDescent="0.3">
      <c r="A36" s="9" t="s">
        <v>422</v>
      </c>
      <c r="B36" s="9" t="s">
        <v>182</v>
      </c>
      <c r="C36" s="6" t="s">
        <v>0</v>
      </c>
      <c r="D36" s="6" t="s">
        <v>0</v>
      </c>
      <c r="E36" s="6" t="s">
        <v>0</v>
      </c>
      <c r="F36" s="6" t="s">
        <v>0</v>
      </c>
      <c r="G36" s="20">
        <f>SUM(G37:G47)</f>
        <v>0</v>
      </c>
    </row>
    <row r="37" spans="1:7" ht="58.8" customHeight="1" outlineLevel="2" x14ac:dyDescent="0.3">
      <c r="A37" s="18" t="s">
        <v>940</v>
      </c>
      <c r="B37" s="18" t="s">
        <v>911</v>
      </c>
      <c r="C37" s="18" t="s">
        <v>201</v>
      </c>
      <c r="D37" s="14">
        <v>40.85</v>
      </c>
      <c r="E37" s="14">
        <v>1</v>
      </c>
      <c r="F37" s="14"/>
      <c r="G37" s="14">
        <f t="shared" ref="G37:G47" si="2">ROUND(D37*F37, 2)</f>
        <v>0</v>
      </c>
    </row>
    <row r="38" spans="1:7" ht="28.8" outlineLevel="2" x14ac:dyDescent="0.3">
      <c r="A38" s="18" t="s">
        <v>941</v>
      </c>
      <c r="B38" s="18" t="s">
        <v>409</v>
      </c>
      <c r="C38" s="18" t="s">
        <v>201</v>
      </c>
      <c r="D38" s="14">
        <v>25.92</v>
      </c>
      <c r="E38" s="14">
        <v>1</v>
      </c>
      <c r="F38" s="14"/>
      <c r="G38" s="14">
        <f t="shared" si="2"/>
        <v>0</v>
      </c>
    </row>
    <row r="39" spans="1:7" outlineLevel="2" x14ac:dyDescent="0.3">
      <c r="A39" s="18" t="s">
        <v>942</v>
      </c>
      <c r="B39" s="18" t="s">
        <v>919</v>
      </c>
      <c r="C39" s="18" t="s">
        <v>200</v>
      </c>
      <c r="D39" s="14">
        <v>2</v>
      </c>
      <c r="E39" s="14">
        <v>1</v>
      </c>
      <c r="F39" s="14"/>
      <c r="G39" s="14">
        <f t="shared" si="2"/>
        <v>0</v>
      </c>
    </row>
    <row r="40" spans="1:7" ht="28.8" outlineLevel="2" x14ac:dyDescent="0.3">
      <c r="A40" s="18" t="s">
        <v>943</v>
      </c>
      <c r="B40" s="18" t="s">
        <v>920</v>
      </c>
      <c r="C40" s="18" t="s">
        <v>244</v>
      </c>
      <c r="D40" s="14">
        <v>10.17</v>
      </c>
      <c r="E40" s="14"/>
      <c r="F40" s="14"/>
      <c r="G40" s="14">
        <f t="shared" si="2"/>
        <v>0</v>
      </c>
    </row>
    <row r="41" spans="1:7" ht="28.8" outlineLevel="2" x14ac:dyDescent="0.3">
      <c r="A41" s="18" t="s">
        <v>944</v>
      </c>
      <c r="B41" s="18" t="s">
        <v>423</v>
      </c>
      <c r="C41" s="18" t="s">
        <v>244</v>
      </c>
      <c r="D41" s="14">
        <v>18</v>
      </c>
      <c r="E41" s="14">
        <v>1</v>
      </c>
      <c r="F41" s="14"/>
      <c r="G41" s="14">
        <f t="shared" si="2"/>
        <v>0</v>
      </c>
    </row>
    <row r="42" spans="1:7" ht="42.6" customHeight="1" outlineLevel="2" x14ac:dyDescent="0.3">
      <c r="A42" s="18" t="s">
        <v>945</v>
      </c>
      <c r="B42" s="18" t="s">
        <v>424</v>
      </c>
      <c r="C42" s="18" t="s">
        <v>251</v>
      </c>
      <c r="D42" s="14">
        <v>2</v>
      </c>
      <c r="E42" s="14">
        <v>1</v>
      </c>
      <c r="F42" s="14"/>
      <c r="G42" s="14">
        <f t="shared" si="2"/>
        <v>0</v>
      </c>
    </row>
    <row r="43" spans="1:7" ht="28.8" outlineLevel="2" x14ac:dyDescent="0.3">
      <c r="A43" s="18" t="s">
        <v>946</v>
      </c>
      <c r="B43" s="18" t="s">
        <v>425</v>
      </c>
      <c r="C43" s="18" t="s">
        <v>200</v>
      </c>
      <c r="D43" s="14">
        <v>2</v>
      </c>
      <c r="E43" s="14">
        <v>1</v>
      </c>
      <c r="F43" s="14"/>
      <c r="G43" s="14">
        <f t="shared" si="2"/>
        <v>0</v>
      </c>
    </row>
    <row r="44" spans="1:7" ht="26.4" customHeight="1" outlineLevel="2" x14ac:dyDescent="0.3">
      <c r="A44" s="18" t="s">
        <v>947</v>
      </c>
      <c r="B44" s="18" t="s">
        <v>426</v>
      </c>
      <c r="C44" s="18" t="s">
        <v>244</v>
      </c>
      <c r="D44" s="14">
        <v>28.17</v>
      </c>
      <c r="E44" s="14">
        <v>1</v>
      </c>
      <c r="F44" s="14"/>
      <c r="G44" s="14">
        <f t="shared" si="2"/>
        <v>0</v>
      </c>
    </row>
    <row r="45" spans="1:7" ht="43.2" outlineLevel="2" x14ac:dyDescent="0.3">
      <c r="A45" s="18" t="s">
        <v>948</v>
      </c>
      <c r="B45" s="18" t="s">
        <v>427</v>
      </c>
      <c r="C45" s="18" t="s">
        <v>201</v>
      </c>
      <c r="D45" s="14">
        <v>14.94</v>
      </c>
      <c r="E45" s="14">
        <v>1</v>
      </c>
      <c r="F45" s="14"/>
      <c r="G45" s="14">
        <f t="shared" si="2"/>
        <v>0</v>
      </c>
    </row>
    <row r="46" spans="1:7" ht="39.6" customHeight="1" outlineLevel="2" x14ac:dyDescent="0.3">
      <c r="A46" s="18" t="s">
        <v>949</v>
      </c>
      <c r="B46" s="18" t="s">
        <v>915</v>
      </c>
      <c r="C46" s="18" t="s">
        <v>201</v>
      </c>
      <c r="D46" s="14">
        <v>25.92</v>
      </c>
      <c r="E46" s="14">
        <v>1</v>
      </c>
      <c r="F46" s="14"/>
      <c r="G46" s="14">
        <f t="shared" si="2"/>
        <v>0</v>
      </c>
    </row>
    <row r="47" spans="1:7" outlineLevel="2" x14ac:dyDescent="0.3">
      <c r="A47" s="18" t="s">
        <v>950</v>
      </c>
      <c r="B47" s="18" t="s">
        <v>921</v>
      </c>
      <c r="C47" s="18" t="s">
        <v>200</v>
      </c>
      <c r="D47" s="14">
        <v>1</v>
      </c>
      <c r="E47" s="14">
        <v>1</v>
      </c>
      <c r="F47" s="14"/>
      <c r="G47" s="14">
        <f t="shared" si="2"/>
        <v>0</v>
      </c>
    </row>
    <row r="48" spans="1:7" outlineLevel="1" x14ac:dyDescent="0.3">
      <c r="A48" s="9" t="s">
        <v>428</v>
      </c>
      <c r="B48" s="9" t="s">
        <v>185</v>
      </c>
      <c r="C48" s="6" t="s">
        <v>0</v>
      </c>
      <c r="D48" s="6" t="s">
        <v>0</v>
      </c>
      <c r="E48" s="6" t="s">
        <v>0</v>
      </c>
      <c r="F48" s="6" t="s">
        <v>0</v>
      </c>
      <c r="G48" s="20">
        <f>SUM(G49:G112)</f>
        <v>0</v>
      </c>
    </row>
    <row r="49" spans="1:7" ht="58.8" customHeight="1" outlineLevel="2" x14ac:dyDescent="0.3">
      <c r="A49" s="18" t="s">
        <v>951</v>
      </c>
      <c r="B49" s="24" t="s">
        <v>922</v>
      </c>
      <c r="C49" s="18" t="s">
        <v>200</v>
      </c>
      <c r="D49" s="14">
        <v>1</v>
      </c>
      <c r="E49" s="14">
        <v>1</v>
      </c>
      <c r="F49" s="14"/>
      <c r="G49" s="14">
        <f t="shared" ref="G49:G73" si="3">ROUND(D49*F49, 2)</f>
        <v>0</v>
      </c>
    </row>
    <row r="50" spans="1:7" outlineLevel="2" x14ac:dyDescent="0.3">
      <c r="A50" s="18" t="s">
        <v>952</v>
      </c>
      <c r="B50" s="18" t="s">
        <v>429</v>
      </c>
      <c r="C50" s="18" t="s">
        <v>200</v>
      </c>
      <c r="D50" s="14">
        <v>1</v>
      </c>
      <c r="E50" s="14">
        <v>1</v>
      </c>
      <c r="F50" s="14"/>
      <c r="G50" s="14">
        <f t="shared" si="3"/>
        <v>0</v>
      </c>
    </row>
    <row r="51" spans="1:7" ht="28.8" outlineLevel="2" x14ac:dyDescent="0.3">
      <c r="A51" s="18" t="s">
        <v>953</v>
      </c>
      <c r="B51" s="18" t="s">
        <v>430</v>
      </c>
      <c r="C51" s="18" t="s">
        <v>244</v>
      </c>
      <c r="D51" s="14">
        <v>29</v>
      </c>
      <c r="E51" s="14">
        <v>1</v>
      </c>
      <c r="F51" s="14"/>
      <c r="G51" s="14">
        <f t="shared" si="3"/>
        <v>0</v>
      </c>
    </row>
    <row r="52" spans="1:7" ht="28.8" outlineLevel="2" x14ac:dyDescent="0.3">
      <c r="A52" s="18" t="s">
        <v>954</v>
      </c>
      <c r="B52" s="18" t="s">
        <v>431</v>
      </c>
      <c r="C52" s="18" t="s">
        <v>244</v>
      </c>
      <c r="D52" s="14">
        <v>51</v>
      </c>
      <c r="E52" s="14">
        <v>1</v>
      </c>
      <c r="F52" s="14"/>
      <c r="G52" s="14">
        <f t="shared" si="3"/>
        <v>0</v>
      </c>
    </row>
    <row r="53" spans="1:7" ht="28.8" outlineLevel="2" x14ac:dyDescent="0.3">
      <c r="A53" s="18" t="s">
        <v>955</v>
      </c>
      <c r="B53" s="18" t="s">
        <v>432</v>
      </c>
      <c r="C53" s="18" t="s">
        <v>244</v>
      </c>
      <c r="D53" s="14">
        <v>35</v>
      </c>
      <c r="E53" s="14">
        <v>1</v>
      </c>
      <c r="F53" s="14"/>
      <c r="G53" s="14">
        <f t="shared" si="3"/>
        <v>0</v>
      </c>
    </row>
    <row r="54" spans="1:7" ht="28.8" outlineLevel="2" x14ac:dyDescent="0.3">
      <c r="A54" s="18" t="s">
        <v>956</v>
      </c>
      <c r="B54" s="18" t="s">
        <v>433</v>
      </c>
      <c r="C54" s="18" t="s">
        <v>244</v>
      </c>
      <c r="D54" s="14">
        <v>92</v>
      </c>
      <c r="E54" s="14">
        <v>1</v>
      </c>
      <c r="F54" s="14"/>
      <c r="G54" s="14">
        <f t="shared" si="3"/>
        <v>0</v>
      </c>
    </row>
    <row r="55" spans="1:7" ht="28.8" outlineLevel="2" x14ac:dyDescent="0.3">
      <c r="A55" s="18" t="s">
        <v>957</v>
      </c>
      <c r="B55" s="18" t="s">
        <v>434</v>
      </c>
      <c r="C55" s="18" t="s">
        <v>244</v>
      </c>
      <c r="D55" s="14">
        <v>67</v>
      </c>
      <c r="E55" s="14">
        <v>1</v>
      </c>
      <c r="F55" s="14"/>
      <c r="G55" s="14">
        <f t="shared" si="3"/>
        <v>0</v>
      </c>
    </row>
    <row r="56" spans="1:7" ht="28.8" outlineLevel="2" x14ac:dyDescent="0.3">
      <c r="A56" s="18" t="s">
        <v>958</v>
      </c>
      <c r="B56" s="18" t="s">
        <v>435</v>
      </c>
      <c r="C56" s="18" t="s">
        <v>244</v>
      </c>
      <c r="D56" s="14">
        <v>108</v>
      </c>
      <c r="E56" s="14">
        <v>1</v>
      </c>
      <c r="F56" s="14"/>
      <c r="G56" s="14">
        <f t="shared" si="3"/>
        <v>0</v>
      </c>
    </row>
    <row r="57" spans="1:7" ht="28.8" outlineLevel="2" x14ac:dyDescent="0.3">
      <c r="A57" s="18" t="s">
        <v>959</v>
      </c>
      <c r="B57" s="18" t="s">
        <v>436</v>
      </c>
      <c r="C57" s="18" t="s">
        <v>244</v>
      </c>
      <c r="D57" s="14">
        <v>19</v>
      </c>
      <c r="E57" s="14">
        <v>1</v>
      </c>
      <c r="F57" s="14"/>
      <c r="G57" s="14">
        <f t="shared" si="3"/>
        <v>0</v>
      </c>
    </row>
    <row r="58" spans="1:7" ht="28.8" outlineLevel="2" x14ac:dyDescent="0.3">
      <c r="A58" s="18" t="s">
        <v>960</v>
      </c>
      <c r="B58" s="18" t="s">
        <v>437</v>
      </c>
      <c r="C58" s="18" t="s">
        <v>244</v>
      </c>
      <c r="D58" s="14">
        <v>7</v>
      </c>
      <c r="E58" s="14">
        <v>1</v>
      </c>
      <c r="F58" s="14"/>
      <c r="G58" s="14">
        <f t="shared" si="3"/>
        <v>0</v>
      </c>
    </row>
    <row r="59" spans="1:7" ht="28.8" outlineLevel="2" x14ac:dyDescent="0.3">
      <c r="A59" s="18" t="s">
        <v>961</v>
      </c>
      <c r="B59" s="18" t="s">
        <v>438</v>
      </c>
      <c r="C59" s="18" t="s">
        <v>244</v>
      </c>
      <c r="D59" s="14">
        <v>17</v>
      </c>
      <c r="E59" s="14">
        <v>1</v>
      </c>
      <c r="F59" s="14"/>
      <c r="G59" s="14">
        <f t="shared" si="3"/>
        <v>0</v>
      </c>
    </row>
    <row r="60" spans="1:7" ht="28.8" outlineLevel="2" x14ac:dyDescent="0.3">
      <c r="A60" s="18" t="s">
        <v>962</v>
      </c>
      <c r="B60" s="18" t="s">
        <v>439</v>
      </c>
      <c r="C60" s="18" t="s">
        <v>244</v>
      </c>
      <c r="D60" s="14">
        <v>12</v>
      </c>
      <c r="E60" s="14">
        <v>1</v>
      </c>
      <c r="F60" s="14"/>
      <c r="G60" s="14">
        <f t="shared" si="3"/>
        <v>0</v>
      </c>
    </row>
    <row r="61" spans="1:7" ht="43.2" outlineLevel="2" x14ac:dyDescent="0.3">
      <c r="A61" s="18" t="s">
        <v>963</v>
      </c>
      <c r="B61" s="18" t="s">
        <v>440</v>
      </c>
      <c r="C61" s="18" t="s">
        <v>203</v>
      </c>
      <c r="D61" s="14">
        <v>42</v>
      </c>
      <c r="E61" s="14">
        <v>1</v>
      </c>
      <c r="F61" s="14"/>
      <c r="G61" s="14">
        <f t="shared" si="3"/>
        <v>0</v>
      </c>
    </row>
    <row r="62" spans="1:7" outlineLevel="2" x14ac:dyDescent="0.3">
      <c r="A62" s="18" t="s">
        <v>964</v>
      </c>
      <c r="B62" s="18" t="s">
        <v>441</v>
      </c>
      <c r="C62" s="18" t="s">
        <v>203</v>
      </c>
      <c r="D62" s="14">
        <v>42</v>
      </c>
      <c r="E62" s="14">
        <v>1</v>
      </c>
      <c r="F62" s="14"/>
      <c r="G62" s="14">
        <f t="shared" si="3"/>
        <v>0</v>
      </c>
    </row>
    <row r="63" spans="1:7" ht="43.2" outlineLevel="2" x14ac:dyDescent="0.3">
      <c r="A63" s="18" t="s">
        <v>965</v>
      </c>
      <c r="B63" s="18" t="s">
        <v>442</v>
      </c>
      <c r="C63" s="18" t="s">
        <v>203</v>
      </c>
      <c r="D63" s="14">
        <v>42</v>
      </c>
      <c r="E63" s="14">
        <v>1</v>
      </c>
      <c r="F63" s="14"/>
      <c r="G63" s="14">
        <f t="shared" si="3"/>
        <v>0</v>
      </c>
    </row>
    <row r="64" spans="1:7" ht="28.8" outlineLevel="2" x14ac:dyDescent="0.3">
      <c r="A64" s="18" t="s">
        <v>966</v>
      </c>
      <c r="B64" s="18" t="s">
        <v>443</v>
      </c>
      <c r="C64" s="18" t="s">
        <v>244</v>
      </c>
      <c r="D64" s="14">
        <v>29</v>
      </c>
      <c r="E64" s="14">
        <v>1</v>
      </c>
      <c r="F64" s="14"/>
      <c r="G64" s="14">
        <f t="shared" si="3"/>
        <v>0</v>
      </c>
    </row>
    <row r="65" spans="1:7" ht="28.8" outlineLevel="2" x14ac:dyDescent="0.3">
      <c r="A65" s="18" t="s">
        <v>967</v>
      </c>
      <c r="B65" s="18" t="s">
        <v>444</v>
      </c>
      <c r="C65" s="18" t="s">
        <v>244</v>
      </c>
      <c r="D65" s="14">
        <v>51</v>
      </c>
      <c r="E65" s="14">
        <v>1</v>
      </c>
      <c r="F65" s="14"/>
      <c r="G65" s="14">
        <f t="shared" si="3"/>
        <v>0</v>
      </c>
    </row>
    <row r="66" spans="1:7" ht="28.8" outlineLevel="2" x14ac:dyDescent="0.3">
      <c r="A66" s="18" t="s">
        <v>968</v>
      </c>
      <c r="B66" s="18" t="s">
        <v>445</v>
      </c>
      <c r="C66" s="18" t="s">
        <v>244</v>
      </c>
      <c r="D66" s="14">
        <v>35</v>
      </c>
      <c r="E66" s="14">
        <v>1</v>
      </c>
      <c r="F66" s="14"/>
      <c r="G66" s="14">
        <f t="shared" si="3"/>
        <v>0</v>
      </c>
    </row>
    <row r="67" spans="1:7" ht="28.8" outlineLevel="2" x14ac:dyDescent="0.3">
      <c r="A67" s="18" t="s">
        <v>969</v>
      </c>
      <c r="B67" s="18" t="s">
        <v>446</v>
      </c>
      <c r="C67" s="18" t="s">
        <v>244</v>
      </c>
      <c r="D67" s="14">
        <v>92</v>
      </c>
      <c r="E67" s="14">
        <v>1</v>
      </c>
      <c r="F67" s="14"/>
      <c r="G67" s="14">
        <f t="shared" si="3"/>
        <v>0</v>
      </c>
    </row>
    <row r="68" spans="1:7" ht="28.8" outlineLevel="2" x14ac:dyDescent="0.3">
      <c r="A68" s="18" t="s">
        <v>970</v>
      </c>
      <c r="B68" s="18" t="s">
        <v>447</v>
      </c>
      <c r="C68" s="18" t="s">
        <v>244</v>
      </c>
      <c r="D68" s="14">
        <v>67</v>
      </c>
      <c r="E68" s="14">
        <v>1</v>
      </c>
      <c r="F68" s="14"/>
      <c r="G68" s="14">
        <f t="shared" si="3"/>
        <v>0</v>
      </c>
    </row>
    <row r="69" spans="1:7" ht="28.8" outlineLevel="2" x14ac:dyDescent="0.3">
      <c r="A69" s="18" t="s">
        <v>971</v>
      </c>
      <c r="B69" s="18" t="s">
        <v>448</v>
      </c>
      <c r="C69" s="18" t="s">
        <v>244</v>
      </c>
      <c r="D69" s="14">
        <v>108</v>
      </c>
      <c r="E69" s="14">
        <v>1</v>
      </c>
      <c r="F69" s="14"/>
      <c r="G69" s="14">
        <f t="shared" si="3"/>
        <v>0</v>
      </c>
    </row>
    <row r="70" spans="1:7" ht="36.6" customHeight="1" outlineLevel="2" x14ac:dyDescent="0.3">
      <c r="A70" s="18" t="s">
        <v>972</v>
      </c>
      <c r="B70" s="18" t="s">
        <v>449</v>
      </c>
      <c r="C70" s="18" t="s">
        <v>244</v>
      </c>
      <c r="D70" s="14">
        <v>19</v>
      </c>
      <c r="E70" s="14">
        <v>1</v>
      </c>
      <c r="F70" s="14"/>
      <c r="G70" s="14">
        <f t="shared" si="3"/>
        <v>0</v>
      </c>
    </row>
    <row r="71" spans="1:7" ht="36.6" customHeight="1" outlineLevel="2" x14ac:dyDescent="0.3">
      <c r="A71" s="18" t="s">
        <v>973</v>
      </c>
      <c r="B71" s="18" t="s">
        <v>450</v>
      </c>
      <c r="C71" s="18" t="s">
        <v>244</v>
      </c>
      <c r="D71" s="14">
        <v>7</v>
      </c>
      <c r="E71" s="14">
        <v>1</v>
      </c>
      <c r="F71" s="14"/>
      <c r="G71" s="14">
        <f t="shared" si="3"/>
        <v>0</v>
      </c>
    </row>
    <row r="72" spans="1:7" ht="44.4" customHeight="1" outlineLevel="2" x14ac:dyDescent="0.3">
      <c r="A72" s="18" t="s">
        <v>974</v>
      </c>
      <c r="B72" s="18" t="s">
        <v>451</v>
      </c>
      <c r="C72" s="18" t="s">
        <v>244</v>
      </c>
      <c r="D72" s="14">
        <v>17</v>
      </c>
      <c r="E72" s="14">
        <v>1</v>
      </c>
      <c r="F72" s="14"/>
      <c r="G72" s="14">
        <f t="shared" si="3"/>
        <v>0</v>
      </c>
    </row>
    <row r="73" spans="1:7" ht="40.799999999999997" customHeight="1" outlineLevel="2" x14ac:dyDescent="0.3">
      <c r="A73" s="18" t="s">
        <v>975</v>
      </c>
      <c r="B73" s="18" t="s">
        <v>452</v>
      </c>
      <c r="C73" s="18" t="s">
        <v>244</v>
      </c>
      <c r="D73" s="14">
        <v>12</v>
      </c>
      <c r="E73" s="14">
        <v>1</v>
      </c>
      <c r="F73" s="14"/>
      <c r="G73" s="14">
        <f t="shared" si="3"/>
        <v>0</v>
      </c>
    </row>
    <row r="74" spans="1:7" ht="57.6" customHeight="1" outlineLevel="2" x14ac:dyDescent="0.3">
      <c r="A74" s="18" t="s">
        <v>976</v>
      </c>
      <c r="B74" s="18" t="s">
        <v>453</v>
      </c>
      <c r="C74" s="18" t="s">
        <v>203</v>
      </c>
      <c r="D74" s="14">
        <v>603.42999999999995</v>
      </c>
      <c r="E74" s="14">
        <v>1</v>
      </c>
      <c r="F74" s="14"/>
      <c r="G74" s="14">
        <f t="shared" ref="G74:G105" si="4">ROUND(D74*F74, 2)</f>
        <v>0</v>
      </c>
    </row>
    <row r="75" spans="1:7" ht="46.8" customHeight="1" outlineLevel="2" x14ac:dyDescent="0.3">
      <c r="A75" s="18" t="s">
        <v>977</v>
      </c>
      <c r="B75" s="18" t="s">
        <v>454</v>
      </c>
      <c r="C75" s="18" t="s">
        <v>203</v>
      </c>
      <c r="D75" s="14">
        <v>603.42999999999995</v>
      </c>
      <c r="E75" s="14">
        <v>1</v>
      </c>
      <c r="F75" s="14"/>
      <c r="G75" s="14">
        <f t="shared" si="4"/>
        <v>0</v>
      </c>
    </row>
    <row r="76" spans="1:7" ht="48.6" customHeight="1" outlineLevel="2" x14ac:dyDescent="0.3">
      <c r="A76" s="18" t="s">
        <v>978</v>
      </c>
      <c r="B76" s="18" t="s">
        <v>455</v>
      </c>
      <c r="C76" s="18" t="s">
        <v>244</v>
      </c>
      <c r="D76" s="14">
        <v>59</v>
      </c>
      <c r="E76" s="14">
        <v>1</v>
      </c>
      <c r="F76" s="14"/>
      <c r="G76" s="14">
        <f t="shared" si="4"/>
        <v>0</v>
      </c>
    </row>
    <row r="77" spans="1:7" ht="51.6" customHeight="1" outlineLevel="2" x14ac:dyDescent="0.3">
      <c r="A77" s="18" t="s">
        <v>979</v>
      </c>
      <c r="B77" s="18" t="s">
        <v>456</v>
      </c>
      <c r="C77" s="18" t="s">
        <v>244</v>
      </c>
      <c r="D77" s="14">
        <v>64</v>
      </c>
      <c r="E77" s="14">
        <v>1</v>
      </c>
      <c r="F77" s="14"/>
      <c r="G77" s="14">
        <f t="shared" si="4"/>
        <v>0</v>
      </c>
    </row>
    <row r="78" spans="1:7" ht="40.799999999999997" customHeight="1" outlineLevel="2" x14ac:dyDescent="0.3">
      <c r="A78" s="18" t="s">
        <v>980</v>
      </c>
      <c r="B78" s="18" t="s">
        <v>457</v>
      </c>
      <c r="C78" s="18" t="s">
        <v>244</v>
      </c>
      <c r="D78" s="14">
        <v>87</v>
      </c>
      <c r="E78" s="14">
        <v>1</v>
      </c>
      <c r="F78" s="14"/>
      <c r="G78" s="14">
        <f t="shared" si="4"/>
        <v>0</v>
      </c>
    </row>
    <row r="79" spans="1:7" ht="46.8" customHeight="1" outlineLevel="2" x14ac:dyDescent="0.3">
      <c r="A79" s="18" t="s">
        <v>981</v>
      </c>
      <c r="B79" s="18" t="s">
        <v>458</v>
      </c>
      <c r="C79" s="18" t="s">
        <v>244</v>
      </c>
      <c r="D79" s="14">
        <v>301</v>
      </c>
      <c r="E79" s="14">
        <v>1</v>
      </c>
      <c r="F79" s="14"/>
      <c r="G79" s="14">
        <f t="shared" si="4"/>
        <v>0</v>
      </c>
    </row>
    <row r="80" spans="1:7" ht="47.4" customHeight="1" outlineLevel="2" x14ac:dyDescent="0.3">
      <c r="A80" s="18" t="s">
        <v>982</v>
      </c>
      <c r="B80" s="18" t="s">
        <v>459</v>
      </c>
      <c r="C80" s="18" t="s">
        <v>244</v>
      </c>
      <c r="D80" s="14">
        <v>563</v>
      </c>
      <c r="E80" s="14">
        <v>1</v>
      </c>
      <c r="F80" s="14"/>
      <c r="G80" s="14">
        <f t="shared" si="4"/>
        <v>0</v>
      </c>
    </row>
    <row r="81" spans="1:7" ht="43.2" customHeight="1" outlineLevel="2" x14ac:dyDescent="0.3">
      <c r="A81" s="18" t="s">
        <v>983</v>
      </c>
      <c r="B81" s="18" t="s">
        <v>460</v>
      </c>
      <c r="C81" s="18" t="s">
        <v>244</v>
      </c>
      <c r="D81" s="14">
        <v>983</v>
      </c>
      <c r="E81" s="14">
        <v>1</v>
      </c>
      <c r="F81" s="14"/>
      <c r="G81" s="14">
        <f t="shared" si="4"/>
        <v>0</v>
      </c>
    </row>
    <row r="82" spans="1:7" ht="31.8" customHeight="1" outlineLevel="2" x14ac:dyDescent="0.3">
      <c r="A82" s="18" t="s">
        <v>984</v>
      </c>
      <c r="B82" s="18" t="s">
        <v>461</v>
      </c>
      <c r="C82" s="18" t="s">
        <v>244</v>
      </c>
      <c r="D82" s="14">
        <v>59</v>
      </c>
      <c r="E82" s="14">
        <v>1</v>
      </c>
      <c r="F82" s="14"/>
      <c r="G82" s="14">
        <f t="shared" si="4"/>
        <v>0</v>
      </c>
    </row>
    <row r="83" spans="1:7" ht="28.8" outlineLevel="2" x14ac:dyDescent="0.3">
      <c r="A83" s="18" t="s">
        <v>985</v>
      </c>
      <c r="B83" s="18" t="s">
        <v>462</v>
      </c>
      <c r="C83" s="18" t="s">
        <v>244</v>
      </c>
      <c r="D83" s="14">
        <v>63</v>
      </c>
      <c r="E83" s="14">
        <v>1</v>
      </c>
      <c r="F83" s="14"/>
      <c r="G83" s="14">
        <f t="shared" si="4"/>
        <v>0</v>
      </c>
    </row>
    <row r="84" spans="1:7" ht="28.8" outlineLevel="2" x14ac:dyDescent="0.3">
      <c r="A84" s="18" t="s">
        <v>986</v>
      </c>
      <c r="B84" s="18" t="s">
        <v>463</v>
      </c>
      <c r="C84" s="18" t="s">
        <v>244</v>
      </c>
      <c r="D84" s="14">
        <v>87</v>
      </c>
      <c r="E84" s="14">
        <v>1</v>
      </c>
      <c r="F84" s="14"/>
      <c r="G84" s="14">
        <f t="shared" si="4"/>
        <v>0</v>
      </c>
    </row>
    <row r="85" spans="1:7" ht="28.8" outlineLevel="2" x14ac:dyDescent="0.3">
      <c r="A85" s="18" t="s">
        <v>987</v>
      </c>
      <c r="B85" s="18" t="s">
        <v>464</v>
      </c>
      <c r="C85" s="18" t="s">
        <v>244</v>
      </c>
      <c r="D85" s="14">
        <v>301</v>
      </c>
      <c r="E85" s="14">
        <v>1</v>
      </c>
      <c r="F85" s="14"/>
      <c r="G85" s="14">
        <f t="shared" si="4"/>
        <v>0</v>
      </c>
    </row>
    <row r="86" spans="1:7" ht="28.8" outlineLevel="2" x14ac:dyDescent="0.3">
      <c r="A86" s="18" t="s">
        <v>988</v>
      </c>
      <c r="B86" s="18" t="s">
        <v>465</v>
      </c>
      <c r="C86" s="18" t="s">
        <v>244</v>
      </c>
      <c r="D86" s="14">
        <v>563</v>
      </c>
      <c r="E86" s="14">
        <v>1</v>
      </c>
      <c r="F86" s="14"/>
      <c r="G86" s="14">
        <f t="shared" si="4"/>
        <v>0</v>
      </c>
    </row>
    <row r="87" spans="1:7" ht="28.8" outlineLevel="2" x14ac:dyDescent="0.3">
      <c r="A87" s="18" t="s">
        <v>989</v>
      </c>
      <c r="B87" s="18" t="s">
        <v>466</v>
      </c>
      <c r="C87" s="18" t="s">
        <v>244</v>
      </c>
      <c r="D87" s="14">
        <v>983</v>
      </c>
      <c r="E87" s="14">
        <v>1</v>
      </c>
      <c r="F87" s="14"/>
      <c r="G87" s="14">
        <f t="shared" si="4"/>
        <v>0</v>
      </c>
    </row>
    <row r="88" spans="1:7" ht="28.8" outlineLevel="2" x14ac:dyDescent="0.3">
      <c r="A88" s="18" t="s">
        <v>990</v>
      </c>
      <c r="B88" s="18" t="s">
        <v>467</v>
      </c>
      <c r="C88" s="18" t="s">
        <v>251</v>
      </c>
      <c r="D88" s="14">
        <v>1</v>
      </c>
      <c r="E88" s="14">
        <v>1</v>
      </c>
      <c r="F88" s="14"/>
      <c r="G88" s="14">
        <f t="shared" si="4"/>
        <v>0</v>
      </c>
    </row>
    <row r="89" spans="1:7" ht="28.8" outlineLevel="2" x14ac:dyDescent="0.3">
      <c r="A89" s="18" t="s">
        <v>991</v>
      </c>
      <c r="B89" s="18" t="s">
        <v>468</v>
      </c>
      <c r="C89" s="18" t="s">
        <v>251</v>
      </c>
      <c r="D89" s="14">
        <v>1</v>
      </c>
      <c r="E89" s="14">
        <v>1</v>
      </c>
      <c r="F89" s="14"/>
      <c r="G89" s="14">
        <f t="shared" si="4"/>
        <v>0</v>
      </c>
    </row>
    <row r="90" spans="1:7" ht="28.8" outlineLevel="2" x14ac:dyDescent="0.3">
      <c r="A90" s="18" t="s">
        <v>992</v>
      </c>
      <c r="B90" s="18" t="s">
        <v>469</v>
      </c>
      <c r="C90" s="18" t="s">
        <v>251</v>
      </c>
      <c r="D90" s="14">
        <v>1</v>
      </c>
      <c r="E90" s="14">
        <v>1</v>
      </c>
      <c r="F90" s="14"/>
      <c r="G90" s="14">
        <f t="shared" si="4"/>
        <v>0</v>
      </c>
    </row>
    <row r="91" spans="1:7" ht="28.8" outlineLevel="2" x14ac:dyDescent="0.3">
      <c r="A91" s="18" t="s">
        <v>993</v>
      </c>
      <c r="B91" s="18" t="s">
        <v>470</v>
      </c>
      <c r="C91" s="18" t="s">
        <v>251</v>
      </c>
      <c r="D91" s="14">
        <v>1</v>
      </c>
      <c r="E91" s="14">
        <v>1</v>
      </c>
      <c r="F91" s="14"/>
      <c r="G91" s="14">
        <f t="shared" si="4"/>
        <v>0</v>
      </c>
    </row>
    <row r="92" spans="1:7" outlineLevel="2" x14ac:dyDescent="0.3">
      <c r="A92" s="18" t="s">
        <v>994</v>
      </c>
      <c r="B92" s="24" t="s">
        <v>471</v>
      </c>
      <c r="C92" s="18" t="s">
        <v>251</v>
      </c>
      <c r="D92" s="14">
        <v>1</v>
      </c>
      <c r="E92" s="14">
        <v>1</v>
      </c>
      <c r="F92" s="14"/>
      <c r="G92" s="14">
        <f t="shared" si="4"/>
        <v>0</v>
      </c>
    </row>
    <row r="93" spans="1:7" outlineLevel="2" x14ac:dyDescent="0.3">
      <c r="A93" s="18" t="s">
        <v>995</v>
      </c>
      <c r="B93" s="18" t="s">
        <v>472</v>
      </c>
      <c r="C93" s="18" t="s">
        <v>251</v>
      </c>
      <c r="D93" s="14">
        <v>2</v>
      </c>
      <c r="E93" s="14">
        <v>1</v>
      </c>
      <c r="F93" s="14"/>
      <c r="G93" s="14">
        <f t="shared" si="4"/>
        <v>0</v>
      </c>
    </row>
    <row r="94" spans="1:7" outlineLevel="2" x14ac:dyDescent="0.3">
      <c r="A94" s="18" t="s">
        <v>996</v>
      </c>
      <c r="B94" s="18" t="s">
        <v>473</v>
      </c>
      <c r="C94" s="18" t="s">
        <v>251</v>
      </c>
      <c r="D94" s="14">
        <v>3</v>
      </c>
      <c r="E94" s="14">
        <v>1</v>
      </c>
      <c r="F94" s="14"/>
      <c r="G94" s="14">
        <f t="shared" si="4"/>
        <v>0</v>
      </c>
    </row>
    <row r="95" spans="1:7" outlineLevel="2" x14ac:dyDescent="0.3">
      <c r="A95" s="18" t="s">
        <v>997</v>
      </c>
      <c r="B95" s="18" t="s">
        <v>474</v>
      </c>
      <c r="C95" s="18" t="s">
        <v>251</v>
      </c>
      <c r="D95" s="14">
        <v>4</v>
      </c>
      <c r="E95" s="14">
        <v>1</v>
      </c>
      <c r="F95" s="14"/>
      <c r="G95" s="14">
        <f t="shared" si="4"/>
        <v>0</v>
      </c>
    </row>
    <row r="96" spans="1:7" outlineLevel="2" x14ac:dyDescent="0.3">
      <c r="A96" s="18" t="s">
        <v>998</v>
      </c>
      <c r="B96" s="18" t="s">
        <v>475</v>
      </c>
      <c r="C96" s="18" t="s">
        <v>251</v>
      </c>
      <c r="D96" s="14">
        <v>8</v>
      </c>
      <c r="E96" s="14">
        <v>1</v>
      </c>
      <c r="F96" s="14"/>
      <c r="G96" s="14">
        <f t="shared" si="4"/>
        <v>0</v>
      </c>
    </row>
    <row r="97" spans="1:7" outlineLevel="2" x14ac:dyDescent="0.3">
      <c r="A97" s="18" t="s">
        <v>999</v>
      </c>
      <c r="B97" s="18" t="s">
        <v>476</v>
      </c>
      <c r="C97" s="18" t="s">
        <v>251</v>
      </c>
      <c r="D97" s="14">
        <v>1</v>
      </c>
      <c r="E97" s="14">
        <v>1</v>
      </c>
      <c r="F97" s="14"/>
      <c r="G97" s="14">
        <f t="shared" si="4"/>
        <v>0</v>
      </c>
    </row>
    <row r="98" spans="1:7" outlineLevel="2" x14ac:dyDescent="0.3">
      <c r="A98" s="18" t="s">
        <v>1000</v>
      </c>
      <c r="B98" s="18" t="s">
        <v>477</v>
      </c>
      <c r="C98" s="18" t="s">
        <v>251</v>
      </c>
      <c r="D98" s="14">
        <v>15</v>
      </c>
      <c r="E98" s="14">
        <v>1</v>
      </c>
      <c r="F98" s="14"/>
      <c r="G98" s="14">
        <f t="shared" si="4"/>
        <v>0</v>
      </c>
    </row>
    <row r="99" spans="1:7" outlineLevel="2" x14ac:dyDescent="0.3">
      <c r="A99" s="18" t="s">
        <v>1001</v>
      </c>
      <c r="B99" s="18" t="s">
        <v>478</v>
      </c>
      <c r="C99" s="18" t="s">
        <v>251</v>
      </c>
      <c r="D99" s="14">
        <v>18</v>
      </c>
      <c r="E99" s="14">
        <v>1</v>
      </c>
      <c r="F99" s="14"/>
      <c r="G99" s="14">
        <f t="shared" si="4"/>
        <v>0</v>
      </c>
    </row>
    <row r="100" spans="1:7" outlineLevel="2" x14ac:dyDescent="0.3">
      <c r="A100" s="18" t="s">
        <v>1002</v>
      </c>
      <c r="B100" s="18" t="s">
        <v>479</v>
      </c>
      <c r="C100" s="18" t="s">
        <v>251</v>
      </c>
      <c r="D100" s="14">
        <v>8</v>
      </c>
      <c r="E100" s="14">
        <v>1</v>
      </c>
      <c r="F100" s="14"/>
      <c r="G100" s="14">
        <f t="shared" si="4"/>
        <v>0</v>
      </c>
    </row>
    <row r="101" spans="1:7" outlineLevel="2" x14ac:dyDescent="0.3">
      <c r="A101" s="18" t="s">
        <v>1003</v>
      </c>
      <c r="B101" s="18" t="s">
        <v>480</v>
      </c>
      <c r="C101" s="18" t="s">
        <v>251</v>
      </c>
      <c r="D101" s="14">
        <v>6</v>
      </c>
      <c r="E101" s="14">
        <v>1</v>
      </c>
      <c r="F101" s="14"/>
      <c r="G101" s="14">
        <f t="shared" si="4"/>
        <v>0</v>
      </c>
    </row>
    <row r="102" spans="1:7" outlineLevel="2" x14ac:dyDescent="0.3">
      <c r="A102" s="18" t="s">
        <v>1004</v>
      </c>
      <c r="B102" s="18" t="s">
        <v>481</v>
      </c>
      <c r="C102" s="18" t="s">
        <v>251</v>
      </c>
      <c r="D102" s="14">
        <v>2</v>
      </c>
      <c r="E102" s="14">
        <v>1</v>
      </c>
      <c r="F102" s="14"/>
      <c r="G102" s="14">
        <f t="shared" si="4"/>
        <v>0</v>
      </c>
    </row>
    <row r="103" spans="1:7" outlineLevel="2" x14ac:dyDescent="0.3">
      <c r="A103" s="18" t="s">
        <v>1005</v>
      </c>
      <c r="B103" s="18" t="s">
        <v>482</v>
      </c>
      <c r="C103" s="18" t="s">
        <v>251</v>
      </c>
      <c r="D103" s="14">
        <v>4</v>
      </c>
      <c r="E103" s="14">
        <v>1</v>
      </c>
      <c r="F103" s="14"/>
      <c r="G103" s="14">
        <f t="shared" si="4"/>
        <v>0</v>
      </c>
    </row>
    <row r="104" spans="1:7" outlineLevel="2" x14ac:dyDescent="0.3">
      <c r="A104" s="18" t="s">
        <v>1006</v>
      </c>
      <c r="B104" s="18" t="s">
        <v>483</v>
      </c>
      <c r="C104" s="18" t="s">
        <v>251</v>
      </c>
      <c r="D104" s="14">
        <v>6</v>
      </c>
      <c r="E104" s="14">
        <v>1</v>
      </c>
      <c r="F104" s="14"/>
      <c r="G104" s="14">
        <f t="shared" si="4"/>
        <v>0</v>
      </c>
    </row>
    <row r="105" spans="1:7" outlineLevel="2" x14ac:dyDescent="0.3">
      <c r="A105" s="18" t="s">
        <v>1007</v>
      </c>
      <c r="B105" s="18" t="s">
        <v>484</v>
      </c>
      <c r="C105" s="18" t="s">
        <v>251</v>
      </c>
      <c r="D105" s="14">
        <v>22</v>
      </c>
      <c r="E105" s="14">
        <v>1</v>
      </c>
      <c r="F105" s="14"/>
      <c r="G105" s="14">
        <f t="shared" si="4"/>
        <v>0</v>
      </c>
    </row>
    <row r="106" spans="1:7" ht="28.8" outlineLevel="2" x14ac:dyDescent="0.3">
      <c r="A106" s="18" t="s">
        <v>1008</v>
      </c>
      <c r="B106" s="18" t="s">
        <v>485</v>
      </c>
      <c r="C106" s="18" t="s">
        <v>251</v>
      </c>
      <c r="D106" s="14">
        <v>22</v>
      </c>
      <c r="E106" s="14">
        <v>1</v>
      </c>
      <c r="F106" s="14"/>
      <c r="G106" s="14">
        <f t="shared" ref="G106:G112" si="5">ROUND(D106*F106, 2)</f>
        <v>0</v>
      </c>
    </row>
    <row r="107" spans="1:7" outlineLevel="2" x14ac:dyDescent="0.3">
      <c r="A107" s="18" t="s">
        <v>1009</v>
      </c>
      <c r="B107" s="18" t="s">
        <v>486</v>
      </c>
      <c r="C107" s="18" t="s">
        <v>251</v>
      </c>
      <c r="D107" s="14">
        <v>9</v>
      </c>
      <c r="E107" s="14">
        <v>1</v>
      </c>
      <c r="F107" s="14"/>
      <c r="G107" s="14">
        <f t="shared" si="5"/>
        <v>0</v>
      </c>
    </row>
    <row r="108" spans="1:7" outlineLevel="2" x14ac:dyDescent="0.3">
      <c r="A108" s="18" t="s">
        <v>1010</v>
      </c>
      <c r="B108" s="18" t="s">
        <v>487</v>
      </c>
      <c r="C108" s="18" t="s">
        <v>251</v>
      </c>
      <c r="D108" s="14">
        <v>6</v>
      </c>
      <c r="E108" s="14">
        <v>1</v>
      </c>
      <c r="F108" s="14"/>
      <c r="G108" s="14">
        <f t="shared" si="5"/>
        <v>0</v>
      </c>
    </row>
    <row r="109" spans="1:7" ht="28.8" outlineLevel="2" x14ac:dyDescent="0.3">
      <c r="A109" s="18" t="s">
        <v>1011</v>
      </c>
      <c r="B109" s="18" t="s">
        <v>488</v>
      </c>
      <c r="C109" s="18" t="s">
        <v>251</v>
      </c>
      <c r="D109" s="14">
        <v>23</v>
      </c>
      <c r="E109" s="14">
        <v>1</v>
      </c>
      <c r="F109" s="14"/>
      <c r="G109" s="14">
        <f t="shared" si="5"/>
        <v>0</v>
      </c>
    </row>
    <row r="110" spans="1:7" outlineLevel="2" x14ac:dyDescent="0.3">
      <c r="A110" s="18" t="s">
        <v>1012</v>
      </c>
      <c r="B110" s="18" t="s">
        <v>489</v>
      </c>
      <c r="C110" s="18" t="s">
        <v>251</v>
      </c>
      <c r="D110" s="14">
        <v>12</v>
      </c>
      <c r="E110" s="14">
        <v>1</v>
      </c>
      <c r="F110" s="14"/>
      <c r="G110" s="14">
        <f t="shared" si="5"/>
        <v>0</v>
      </c>
    </row>
    <row r="111" spans="1:7" outlineLevel="2" x14ac:dyDescent="0.3">
      <c r="A111" s="18" t="s">
        <v>1013</v>
      </c>
      <c r="B111" s="18" t="s">
        <v>1134</v>
      </c>
      <c r="C111" s="18" t="s">
        <v>923</v>
      </c>
      <c r="D111" s="14">
        <v>4</v>
      </c>
      <c r="E111" s="14">
        <v>2</v>
      </c>
      <c r="F111" s="14"/>
      <c r="G111" s="14">
        <f t="shared" si="5"/>
        <v>0</v>
      </c>
    </row>
    <row r="112" spans="1:7" outlineLevel="2" x14ac:dyDescent="0.3">
      <c r="A112" s="18" t="s">
        <v>1014</v>
      </c>
      <c r="B112" s="18" t="s">
        <v>924</v>
      </c>
      <c r="C112" s="18" t="s">
        <v>251</v>
      </c>
      <c r="D112" s="14">
        <v>1</v>
      </c>
      <c r="E112" s="14">
        <v>1</v>
      </c>
      <c r="F112" s="14"/>
      <c r="G112" s="14">
        <f t="shared" si="5"/>
        <v>0</v>
      </c>
    </row>
    <row r="113" spans="1:7" outlineLevel="1" x14ac:dyDescent="0.3">
      <c r="A113" s="9" t="s">
        <v>490</v>
      </c>
      <c r="B113" s="9" t="s">
        <v>187</v>
      </c>
      <c r="C113" s="6" t="s">
        <v>0</v>
      </c>
      <c r="D113" s="6" t="s">
        <v>0</v>
      </c>
      <c r="E113" s="6" t="s">
        <v>0</v>
      </c>
      <c r="F113" s="6" t="s">
        <v>0</v>
      </c>
      <c r="G113" s="20">
        <f>SUM(G114:G174)</f>
        <v>0</v>
      </c>
    </row>
    <row r="114" spans="1:7" ht="28.8" outlineLevel="2" x14ac:dyDescent="0.3">
      <c r="A114" s="18" t="s">
        <v>1015</v>
      </c>
      <c r="B114" s="18" t="s">
        <v>491</v>
      </c>
      <c r="C114" s="18" t="s">
        <v>201</v>
      </c>
      <c r="D114" s="14">
        <v>155.52000000000001</v>
      </c>
      <c r="E114" s="14">
        <v>1</v>
      </c>
      <c r="F114" s="14"/>
      <c r="G114" s="14">
        <f t="shared" ref="G114:G141" si="6">ROUND(D114*F114, 2)</f>
        <v>0</v>
      </c>
    </row>
    <row r="115" spans="1:7" ht="31.8" customHeight="1" outlineLevel="2" x14ac:dyDescent="0.3">
      <c r="A115" s="18" t="s">
        <v>1016</v>
      </c>
      <c r="B115" s="18" t="s">
        <v>409</v>
      </c>
      <c r="C115" s="18" t="s">
        <v>201</v>
      </c>
      <c r="D115" s="14">
        <v>11.23</v>
      </c>
      <c r="E115" s="14">
        <v>1</v>
      </c>
      <c r="F115" s="14"/>
      <c r="G115" s="14">
        <f t="shared" si="6"/>
        <v>0</v>
      </c>
    </row>
    <row r="116" spans="1:7" ht="44.4" customHeight="1" outlineLevel="2" x14ac:dyDescent="0.3">
      <c r="A116" s="18" t="s">
        <v>1017</v>
      </c>
      <c r="B116" s="18" t="s">
        <v>492</v>
      </c>
      <c r="C116" s="18" t="s">
        <v>244</v>
      </c>
      <c r="D116" s="14">
        <v>17</v>
      </c>
      <c r="E116" s="14">
        <v>1</v>
      </c>
      <c r="F116" s="14"/>
      <c r="G116" s="14">
        <f t="shared" si="6"/>
        <v>0</v>
      </c>
    </row>
    <row r="117" spans="1:7" ht="43.8" customHeight="1" outlineLevel="2" x14ac:dyDescent="0.3">
      <c r="A117" s="18" t="s">
        <v>1018</v>
      </c>
      <c r="B117" s="18" t="s">
        <v>493</v>
      </c>
      <c r="C117" s="18" t="s">
        <v>244</v>
      </c>
      <c r="D117" s="14">
        <v>150</v>
      </c>
      <c r="E117" s="14">
        <v>1</v>
      </c>
      <c r="F117" s="14"/>
      <c r="G117" s="14">
        <f t="shared" si="6"/>
        <v>0</v>
      </c>
    </row>
    <row r="118" spans="1:7" ht="46.8" customHeight="1" outlineLevel="2" x14ac:dyDescent="0.3">
      <c r="A118" s="18" t="s">
        <v>1019</v>
      </c>
      <c r="B118" s="18" t="s">
        <v>494</v>
      </c>
      <c r="C118" s="18" t="s">
        <v>244</v>
      </c>
      <c r="D118" s="14">
        <v>2.67</v>
      </c>
      <c r="E118" s="14">
        <v>1</v>
      </c>
      <c r="F118" s="14"/>
      <c r="G118" s="14">
        <f t="shared" si="6"/>
        <v>0</v>
      </c>
    </row>
    <row r="119" spans="1:7" ht="43.2" customHeight="1" outlineLevel="2" x14ac:dyDescent="0.3">
      <c r="A119" s="18" t="s">
        <v>1020</v>
      </c>
      <c r="B119" s="18" t="s">
        <v>495</v>
      </c>
      <c r="C119" s="18" t="s">
        <v>244</v>
      </c>
      <c r="D119" s="14">
        <v>11</v>
      </c>
      <c r="E119" s="14">
        <v>1</v>
      </c>
      <c r="F119" s="14"/>
      <c r="G119" s="14">
        <f t="shared" si="6"/>
        <v>0</v>
      </c>
    </row>
    <row r="120" spans="1:7" ht="42.6" customHeight="1" outlineLevel="2" x14ac:dyDescent="0.3">
      <c r="A120" s="18" t="s">
        <v>1021</v>
      </c>
      <c r="B120" s="18" t="s">
        <v>496</v>
      </c>
      <c r="C120" s="18" t="s">
        <v>244</v>
      </c>
      <c r="D120" s="14">
        <v>6</v>
      </c>
      <c r="E120" s="14">
        <v>1</v>
      </c>
      <c r="F120" s="14"/>
      <c r="G120" s="14">
        <f t="shared" si="6"/>
        <v>0</v>
      </c>
    </row>
    <row r="121" spans="1:7" ht="28.8" outlineLevel="2" x14ac:dyDescent="0.3">
      <c r="A121" s="18" t="s">
        <v>1022</v>
      </c>
      <c r="B121" s="18" t="s">
        <v>412</v>
      </c>
      <c r="C121" s="18" t="s">
        <v>201</v>
      </c>
      <c r="D121" s="14">
        <v>33.67</v>
      </c>
      <c r="E121" s="14">
        <v>1</v>
      </c>
      <c r="F121" s="14"/>
      <c r="G121" s="14">
        <f t="shared" si="6"/>
        <v>0</v>
      </c>
    </row>
    <row r="122" spans="1:7" ht="32.4" customHeight="1" outlineLevel="2" x14ac:dyDescent="0.3">
      <c r="A122" s="18" t="s">
        <v>1023</v>
      </c>
      <c r="B122" s="18" t="s">
        <v>497</v>
      </c>
      <c r="C122" s="18" t="s">
        <v>201</v>
      </c>
      <c r="D122" s="14">
        <v>86.4</v>
      </c>
      <c r="E122" s="14">
        <v>1</v>
      </c>
      <c r="F122" s="14"/>
      <c r="G122" s="14">
        <f t="shared" si="6"/>
        <v>0</v>
      </c>
    </row>
    <row r="123" spans="1:7" ht="34.799999999999997" customHeight="1" outlineLevel="2" x14ac:dyDescent="0.3">
      <c r="A123" s="18" t="s">
        <v>1024</v>
      </c>
      <c r="B123" s="18" t="s">
        <v>414</v>
      </c>
      <c r="C123" s="18" t="s">
        <v>201</v>
      </c>
      <c r="D123" s="14">
        <v>86.4</v>
      </c>
      <c r="E123" s="14">
        <v>1</v>
      </c>
      <c r="F123" s="14"/>
      <c r="G123" s="14">
        <f t="shared" si="6"/>
        <v>0</v>
      </c>
    </row>
    <row r="124" spans="1:7" ht="32.4" customHeight="1" outlineLevel="2" x14ac:dyDescent="0.3">
      <c r="A124" s="18" t="s">
        <v>1025</v>
      </c>
      <c r="B124" s="18" t="s">
        <v>925</v>
      </c>
      <c r="C124" s="18" t="s">
        <v>201</v>
      </c>
      <c r="D124" s="14">
        <v>69.12</v>
      </c>
      <c r="E124" s="14">
        <v>1</v>
      </c>
      <c r="F124" s="14"/>
      <c r="G124" s="14">
        <f t="shared" si="6"/>
        <v>0</v>
      </c>
    </row>
    <row r="125" spans="1:7" ht="32.4" customHeight="1" outlineLevel="2" x14ac:dyDescent="0.3">
      <c r="A125" s="18" t="s">
        <v>1026</v>
      </c>
      <c r="B125" s="18" t="s">
        <v>498</v>
      </c>
      <c r="C125" s="18" t="s">
        <v>244</v>
      </c>
      <c r="D125" s="14">
        <v>272</v>
      </c>
      <c r="E125" s="14">
        <v>1</v>
      </c>
      <c r="F125" s="14"/>
      <c r="G125" s="14">
        <f t="shared" si="6"/>
        <v>0</v>
      </c>
    </row>
    <row r="126" spans="1:7" ht="28.8" outlineLevel="2" x14ac:dyDescent="0.3">
      <c r="A126" s="18" t="s">
        <v>1027</v>
      </c>
      <c r="B126" s="18" t="s">
        <v>499</v>
      </c>
      <c r="C126" s="18" t="s">
        <v>244</v>
      </c>
      <c r="D126" s="14">
        <v>96</v>
      </c>
      <c r="E126" s="14">
        <v>1</v>
      </c>
      <c r="F126" s="14"/>
      <c r="G126" s="14">
        <f t="shared" si="6"/>
        <v>0</v>
      </c>
    </row>
    <row r="127" spans="1:7" ht="28.8" outlineLevel="2" x14ac:dyDescent="0.3">
      <c r="A127" s="18" t="s">
        <v>1028</v>
      </c>
      <c r="B127" s="18" t="s">
        <v>500</v>
      </c>
      <c r="C127" s="18" t="s">
        <v>251</v>
      </c>
      <c r="D127" s="14">
        <v>3</v>
      </c>
      <c r="E127" s="14">
        <v>1</v>
      </c>
      <c r="F127" s="14"/>
      <c r="G127" s="14">
        <f t="shared" si="6"/>
        <v>0</v>
      </c>
    </row>
    <row r="128" spans="1:7" ht="28.8" outlineLevel="2" x14ac:dyDescent="0.3">
      <c r="A128" s="18" t="s">
        <v>1029</v>
      </c>
      <c r="B128" s="18" t="s">
        <v>501</v>
      </c>
      <c r="C128" s="18" t="s">
        <v>251</v>
      </c>
      <c r="D128" s="14">
        <v>8</v>
      </c>
      <c r="E128" s="14">
        <v>1</v>
      </c>
      <c r="F128" s="14"/>
      <c r="G128" s="14">
        <f t="shared" si="6"/>
        <v>0</v>
      </c>
    </row>
    <row r="129" spans="1:7" ht="28.8" outlineLevel="2" x14ac:dyDescent="0.3">
      <c r="A129" s="18" t="s">
        <v>1030</v>
      </c>
      <c r="B129" s="18" t="s">
        <v>502</v>
      </c>
      <c r="C129" s="18" t="s">
        <v>251</v>
      </c>
      <c r="D129" s="14">
        <v>8</v>
      </c>
      <c r="E129" s="14">
        <v>1</v>
      </c>
      <c r="F129" s="14"/>
      <c r="G129" s="14">
        <f t="shared" si="6"/>
        <v>0</v>
      </c>
    </row>
    <row r="130" spans="1:7" ht="28.8" outlineLevel="2" x14ac:dyDescent="0.3">
      <c r="A130" s="18" t="s">
        <v>1031</v>
      </c>
      <c r="B130" s="18" t="s">
        <v>503</v>
      </c>
      <c r="C130" s="18" t="s">
        <v>251</v>
      </c>
      <c r="D130" s="14">
        <v>31</v>
      </c>
      <c r="E130" s="14">
        <v>1</v>
      </c>
      <c r="F130" s="14"/>
      <c r="G130" s="14">
        <f t="shared" si="6"/>
        <v>0</v>
      </c>
    </row>
    <row r="131" spans="1:7" ht="28.8" outlineLevel="2" x14ac:dyDescent="0.3">
      <c r="A131" s="18" t="s">
        <v>1032</v>
      </c>
      <c r="B131" s="18" t="s">
        <v>504</v>
      </c>
      <c r="C131" s="18" t="s">
        <v>251</v>
      </c>
      <c r="D131" s="14">
        <v>49</v>
      </c>
      <c r="E131" s="14">
        <v>1</v>
      </c>
      <c r="F131" s="14"/>
      <c r="G131" s="14">
        <f t="shared" si="6"/>
        <v>0</v>
      </c>
    </row>
    <row r="132" spans="1:7" ht="28.8" outlineLevel="2" x14ac:dyDescent="0.3">
      <c r="A132" s="18" t="s">
        <v>1033</v>
      </c>
      <c r="B132" s="18" t="s">
        <v>505</v>
      </c>
      <c r="C132" s="18" t="s">
        <v>251</v>
      </c>
      <c r="D132" s="14">
        <v>11</v>
      </c>
      <c r="E132" s="14">
        <v>1</v>
      </c>
      <c r="F132" s="14"/>
      <c r="G132" s="14">
        <f t="shared" si="6"/>
        <v>0</v>
      </c>
    </row>
    <row r="133" spans="1:7" ht="32.4" customHeight="1" outlineLevel="2" x14ac:dyDescent="0.3">
      <c r="A133" s="18" t="s">
        <v>1034</v>
      </c>
      <c r="B133" s="18" t="s">
        <v>506</v>
      </c>
      <c r="C133" s="18" t="s">
        <v>251</v>
      </c>
      <c r="D133" s="14">
        <v>8</v>
      </c>
      <c r="E133" s="14">
        <v>1</v>
      </c>
      <c r="F133" s="14"/>
      <c r="G133" s="14">
        <f t="shared" si="6"/>
        <v>0</v>
      </c>
    </row>
    <row r="134" spans="1:7" ht="32.4" customHeight="1" outlineLevel="2" x14ac:dyDescent="0.3">
      <c r="A134" s="18" t="s">
        <v>1035</v>
      </c>
      <c r="B134" s="24" t="s">
        <v>1135</v>
      </c>
      <c r="C134" s="18" t="s">
        <v>251</v>
      </c>
      <c r="D134" s="14">
        <v>1</v>
      </c>
      <c r="E134" s="14">
        <v>1</v>
      </c>
      <c r="F134" s="14"/>
      <c r="G134" s="14">
        <f t="shared" si="6"/>
        <v>0</v>
      </c>
    </row>
    <row r="135" spans="1:7" ht="32.4" customHeight="1" outlineLevel="2" x14ac:dyDescent="0.3">
      <c r="A135" s="18" t="s">
        <v>1036</v>
      </c>
      <c r="B135" s="24" t="s">
        <v>643</v>
      </c>
      <c r="C135" s="18" t="s">
        <v>200</v>
      </c>
      <c r="D135" s="14">
        <v>1</v>
      </c>
      <c r="E135" s="14">
        <v>1</v>
      </c>
      <c r="F135" s="14"/>
      <c r="G135" s="14">
        <f t="shared" si="6"/>
        <v>0</v>
      </c>
    </row>
    <row r="136" spans="1:7" ht="28.8" outlineLevel="2" x14ac:dyDescent="0.3">
      <c r="A136" s="18" t="s">
        <v>1037</v>
      </c>
      <c r="B136" s="18" t="s">
        <v>507</v>
      </c>
      <c r="C136" s="18" t="s">
        <v>251</v>
      </c>
      <c r="D136" s="14">
        <v>6</v>
      </c>
      <c r="E136" s="14">
        <v>1</v>
      </c>
      <c r="F136" s="14"/>
      <c r="G136" s="14">
        <f t="shared" si="6"/>
        <v>0</v>
      </c>
    </row>
    <row r="137" spans="1:7" ht="28.8" outlineLevel="2" x14ac:dyDescent="0.3">
      <c r="A137" s="18" t="s">
        <v>1038</v>
      </c>
      <c r="B137" s="18" t="s">
        <v>508</v>
      </c>
      <c r="C137" s="18" t="s">
        <v>251</v>
      </c>
      <c r="D137" s="14">
        <v>1</v>
      </c>
      <c r="E137" s="14">
        <v>1</v>
      </c>
      <c r="F137" s="14"/>
      <c r="G137" s="14">
        <f t="shared" si="6"/>
        <v>0</v>
      </c>
    </row>
    <row r="138" spans="1:7" ht="28.8" outlineLevel="2" x14ac:dyDescent="0.3">
      <c r="A138" s="18" t="s">
        <v>1039</v>
      </c>
      <c r="B138" s="18" t="s">
        <v>509</v>
      </c>
      <c r="C138" s="18" t="s">
        <v>244</v>
      </c>
      <c r="D138" s="14">
        <v>21</v>
      </c>
      <c r="E138" s="14">
        <v>1</v>
      </c>
      <c r="F138" s="14"/>
      <c r="G138" s="14">
        <f t="shared" si="6"/>
        <v>0</v>
      </c>
    </row>
    <row r="139" spans="1:7" ht="28.8" outlineLevel="2" x14ac:dyDescent="0.3">
      <c r="A139" s="18" t="s">
        <v>1040</v>
      </c>
      <c r="B139" s="18" t="s">
        <v>510</v>
      </c>
      <c r="C139" s="18" t="s">
        <v>244</v>
      </c>
      <c r="D139" s="14">
        <v>97</v>
      </c>
      <c r="E139" s="14">
        <v>1</v>
      </c>
      <c r="F139" s="14"/>
      <c r="G139" s="14">
        <f t="shared" si="6"/>
        <v>0</v>
      </c>
    </row>
    <row r="140" spans="1:7" ht="35.4" customHeight="1" outlineLevel="2" x14ac:dyDescent="0.3">
      <c r="A140" s="18" t="s">
        <v>1041</v>
      </c>
      <c r="B140" s="18" t="s">
        <v>511</v>
      </c>
      <c r="C140" s="18" t="s">
        <v>244</v>
      </c>
      <c r="D140" s="14">
        <v>103.27</v>
      </c>
      <c r="E140" s="14">
        <v>1</v>
      </c>
      <c r="F140" s="14"/>
      <c r="G140" s="14">
        <f t="shared" si="6"/>
        <v>0</v>
      </c>
    </row>
    <row r="141" spans="1:7" ht="43.2" outlineLevel="2" x14ac:dyDescent="0.3">
      <c r="A141" s="18" t="s">
        <v>1042</v>
      </c>
      <c r="B141" s="18" t="s">
        <v>512</v>
      </c>
      <c r="C141" s="18" t="s">
        <v>244</v>
      </c>
      <c r="D141" s="14">
        <v>21</v>
      </c>
      <c r="E141" s="14">
        <v>1</v>
      </c>
      <c r="F141" s="14"/>
      <c r="G141" s="14">
        <f t="shared" si="6"/>
        <v>0</v>
      </c>
    </row>
    <row r="142" spans="1:7" ht="43.2" outlineLevel="2" x14ac:dyDescent="0.3">
      <c r="A142" s="18" t="s">
        <v>1043</v>
      </c>
      <c r="B142" s="18" t="s">
        <v>513</v>
      </c>
      <c r="C142" s="18" t="s">
        <v>244</v>
      </c>
      <c r="D142" s="14">
        <v>97</v>
      </c>
      <c r="E142" s="14">
        <v>1</v>
      </c>
      <c r="F142" s="14"/>
      <c r="G142" s="14">
        <f t="shared" ref="G142:G171" si="7">ROUND(D142*F142, 2)</f>
        <v>0</v>
      </c>
    </row>
    <row r="143" spans="1:7" ht="49.8" customHeight="1" outlineLevel="2" x14ac:dyDescent="0.3">
      <c r="A143" s="18" t="s">
        <v>1044</v>
      </c>
      <c r="B143" s="18" t="s">
        <v>514</v>
      </c>
      <c r="C143" s="18" t="s">
        <v>244</v>
      </c>
      <c r="D143" s="14">
        <v>103.27</v>
      </c>
      <c r="E143" s="14">
        <v>1</v>
      </c>
      <c r="F143" s="14"/>
      <c r="G143" s="14">
        <f t="shared" si="7"/>
        <v>0</v>
      </c>
    </row>
    <row r="144" spans="1:7" ht="28.8" outlineLevel="2" x14ac:dyDescent="0.3">
      <c r="A144" s="18" t="s">
        <v>1045</v>
      </c>
      <c r="B144" s="18" t="s">
        <v>515</v>
      </c>
      <c r="C144" s="18" t="s">
        <v>244</v>
      </c>
      <c r="D144" s="14">
        <v>124</v>
      </c>
      <c r="E144" s="14">
        <v>1</v>
      </c>
      <c r="F144" s="14"/>
      <c r="G144" s="14">
        <f t="shared" si="7"/>
        <v>0</v>
      </c>
    </row>
    <row r="145" spans="1:7" ht="28.8" outlineLevel="2" x14ac:dyDescent="0.3">
      <c r="A145" s="18" t="s">
        <v>1046</v>
      </c>
      <c r="B145" s="18" t="s">
        <v>516</v>
      </c>
      <c r="C145" s="18" t="s">
        <v>244</v>
      </c>
      <c r="D145" s="14">
        <v>217</v>
      </c>
      <c r="E145" s="14">
        <v>1</v>
      </c>
      <c r="F145" s="14"/>
      <c r="G145" s="14">
        <f t="shared" si="7"/>
        <v>0</v>
      </c>
    </row>
    <row r="146" spans="1:7" ht="28.8" outlineLevel="2" x14ac:dyDescent="0.3">
      <c r="A146" s="18" t="s">
        <v>1047</v>
      </c>
      <c r="B146" s="18" t="s">
        <v>517</v>
      </c>
      <c r="C146" s="18" t="s">
        <v>244</v>
      </c>
      <c r="D146" s="14">
        <v>123.27</v>
      </c>
      <c r="E146" s="14">
        <v>1</v>
      </c>
      <c r="F146" s="14"/>
      <c r="G146" s="14">
        <f t="shared" si="7"/>
        <v>0</v>
      </c>
    </row>
    <row r="147" spans="1:7" ht="28.8" outlineLevel="2" x14ac:dyDescent="0.3">
      <c r="A147" s="18" t="s">
        <v>1048</v>
      </c>
      <c r="B147" s="18" t="s">
        <v>518</v>
      </c>
      <c r="C147" s="18" t="s">
        <v>244</v>
      </c>
      <c r="D147" s="14">
        <v>260.24</v>
      </c>
      <c r="E147" s="14">
        <v>1</v>
      </c>
      <c r="F147" s="14"/>
      <c r="G147" s="14">
        <f t="shared" si="7"/>
        <v>0</v>
      </c>
    </row>
    <row r="148" spans="1:7" ht="28.8" outlineLevel="2" x14ac:dyDescent="0.3">
      <c r="A148" s="18" t="s">
        <v>1049</v>
      </c>
      <c r="B148" s="18" t="s">
        <v>519</v>
      </c>
      <c r="C148" s="18" t="s">
        <v>244</v>
      </c>
      <c r="D148" s="14">
        <v>478.5</v>
      </c>
      <c r="E148" s="14">
        <v>1</v>
      </c>
      <c r="F148" s="14"/>
      <c r="G148" s="14">
        <f t="shared" si="7"/>
        <v>0</v>
      </c>
    </row>
    <row r="149" spans="1:7" ht="43.2" outlineLevel="2" x14ac:dyDescent="0.3">
      <c r="A149" s="18" t="s">
        <v>1050</v>
      </c>
      <c r="B149" s="18" t="s">
        <v>520</v>
      </c>
      <c r="C149" s="18" t="s">
        <v>244</v>
      </c>
      <c r="D149" s="14">
        <v>124</v>
      </c>
      <c r="E149" s="14">
        <v>1</v>
      </c>
      <c r="F149" s="14"/>
      <c r="G149" s="14">
        <f t="shared" si="7"/>
        <v>0</v>
      </c>
    </row>
    <row r="150" spans="1:7" ht="43.2" outlineLevel="2" x14ac:dyDescent="0.3">
      <c r="A150" s="18" t="s">
        <v>1051</v>
      </c>
      <c r="B150" s="18" t="s">
        <v>521</v>
      </c>
      <c r="C150" s="18" t="s">
        <v>244</v>
      </c>
      <c r="D150" s="14">
        <v>217</v>
      </c>
      <c r="E150" s="14">
        <v>1</v>
      </c>
      <c r="F150" s="14"/>
      <c r="G150" s="14">
        <f t="shared" si="7"/>
        <v>0</v>
      </c>
    </row>
    <row r="151" spans="1:7" ht="43.2" outlineLevel="2" x14ac:dyDescent="0.3">
      <c r="A151" s="18" t="s">
        <v>1052</v>
      </c>
      <c r="B151" s="18" t="s">
        <v>522</v>
      </c>
      <c r="C151" s="18" t="s">
        <v>244</v>
      </c>
      <c r="D151" s="14">
        <v>123.27</v>
      </c>
      <c r="E151" s="14">
        <v>1</v>
      </c>
      <c r="F151" s="14"/>
      <c r="G151" s="14">
        <f t="shared" si="7"/>
        <v>0</v>
      </c>
    </row>
    <row r="152" spans="1:7" ht="43.2" outlineLevel="2" x14ac:dyDescent="0.3">
      <c r="A152" s="18" t="s">
        <v>1053</v>
      </c>
      <c r="B152" s="18" t="s">
        <v>523</v>
      </c>
      <c r="C152" s="18" t="s">
        <v>244</v>
      </c>
      <c r="D152" s="14">
        <v>260.24</v>
      </c>
      <c r="E152" s="14">
        <v>1</v>
      </c>
      <c r="F152" s="14"/>
      <c r="G152" s="14">
        <f t="shared" si="7"/>
        <v>0</v>
      </c>
    </row>
    <row r="153" spans="1:7" ht="43.2" outlineLevel="2" x14ac:dyDescent="0.3">
      <c r="A153" s="18" t="s">
        <v>1054</v>
      </c>
      <c r="B153" s="18" t="s">
        <v>524</v>
      </c>
      <c r="C153" s="18" t="s">
        <v>244</v>
      </c>
      <c r="D153" s="14">
        <v>496</v>
      </c>
      <c r="E153" s="14">
        <v>1</v>
      </c>
      <c r="F153" s="14"/>
      <c r="G153" s="14">
        <f t="shared" si="7"/>
        <v>0</v>
      </c>
    </row>
    <row r="154" spans="1:7" ht="28.8" outlineLevel="2" x14ac:dyDescent="0.3">
      <c r="A154" s="18" t="s">
        <v>1055</v>
      </c>
      <c r="B154" s="18" t="s">
        <v>525</v>
      </c>
      <c r="C154" s="18" t="s">
        <v>251</v>
      </c>
      <c r="D154" s="14">
        <v>3</v>
      </c>
      <c r="E154" s="14">
        <v>1</v>
      </c>
      <c r="F154" s="14"/>
      <c r="G154" s="14">
        <f t="shared" si="7"/>
        <v>0</v>
      </c>
    </row>
    <row r="155" spans="1:7" ht="28.8" outlineLevel="2" x14ac:dyDescent="0.3">
      <c r="A155" s="18" t="s">
        <v>1056</v>
      </c>
      <c r="B155" s="18" t="s">
        <v>526</v>
      </c>
      <c r="C155" s="18" t="s">
        <v>251</v>
      </c>
      <c r="D155" s="14">
        <v>5</v>
      </c>
      <c r="E155" s="14">
        <v>1</v>
      </c>
      <c r="F155" s="14"/>
      <c r="G155" s="14">
        <f t="shared" si="7"/>
        <v>0</v>
      </c>
    </row>
    <row r="156" spans="1:7" ht="28.8" outlineLevel="2" x14ac:dyDescent="0.3">
      <c r="A156" s="18" t="s">
        <v>1057</v>
      </c>
      <c r="B156" s="18" t="s">
        <v>527</v>
      </c>
      <c r="C156" s="18" t="s">
        <v>251</v>
      </c>
      <c r="D156" s="14">
        <v>9</v>
      </c>
      <c r="E156" s="14">
        <v>1</v>
      </c>
      <c r="F156" s="14"/>
      <c r="G156" s="14">
        <f t="shared" si="7"/>
        <v>0</v>
      </c>
    </row>
    <row r="157" spans="1:7" ht="28.8" outlineLevel="2" x14ac:dyDescent="0.3">
      <c r="A157" s="18" t="s">
        <v>1058</v>
      </c>
      <c r="B157" s="18" t="s">
        <v>528</v>
      </c>
      <c r="C157" s="18" t="s">
        <v>251</v>
      </c>
      <c r="D157" s="14">
        <v>14</v>
      </c>
      <c r="E157" s="14">
        <v>1</v>
      </c>
      <c r="F157" s="14"/>
      <c r="G157" s="14">
        <f t="shared" si="7"/>
        <v>0</v>
      </c>
    </row>
    <row r="158" spans="1:7" ht="28.8" outlineLevel="2" x14ac:dyDescent="0.3">
      <c r="A158" s="18" t="s">
        <v>1059</v>
      </c>
      <c r="B158" s="18" t="s">
        <v>529</v>
      </c>
      <c r="C158" s="18" t="s">
        <v>251</v>
      </c>
      <c r="D158" s="14">
        <v>7</v>
      </c>
      <c r="E158" s="14">
        <v>1</v>
      </c>
      <c r="F158" s="14"/>
      <c r="G158" s="14">
        <f t="shared" si="7"/>
        <v>0</v>
      </c>
    </row>
    <row r="159" spans="1:7" ht="28.8" outlineLevel="2" x14ac:dyDescent="0.3">
      <c r="A159" s="18" t="s">
        <v>1060</v>
      </c>
      <c r="B159" s="18" t="s">
        <v>530</v>
      </c>
      <c r="C159" s="18" t="s">
        <v>251</v>
      </c>
      <c r="D159" s="14">
        <v>18</v>
      </c>
      <c r="E159" s="14">
        <v>1</v>
      </c>
      <c r="F159" s="14"/>
      <c r="G159" s="14">
        <f t="shared" si="7"/>
        <v>0</v>
      </c>
    </row>
    <row r="160" spans="1:7" ht="28.8" outlineLevel="2" x14ac:dyDescent="0.3">
      <c r="A160" s="18" t="s">
        <v>1061</v>
      </c>
      <c r="B160" s="24" t="s">
        <v>642</v>
      </c>
      <c r="C160" s="18" t="s">
        <v>251</v>
      </c>
      <c r="D160" s="14">
        <v>5</v>
      </c>
      <c r="E160" s="14">
        <v>1</v>
      </c>
      <c r="F160" s="14"/>
      <c r="G160" s="14">
        <f t="shared" si="7"/>
        <v>0</v>
      </c>
    </row>
    <row r="161" spans="1:7" ht="43.2" outlineLevel="2" x14ac:dyDescent="0.3">
      <c r="A161" s="18" t="s">
        <v>1062</v>
      </c>
      <c r="B161" s="18" t="s">
        <v>531</v>
      </c>
      <c r="C161" s="18" t="s">
        <v>251</v>
      </c>
      <c r="D161" s="14">
        <v>13</v>
      </c>
      <c r="E161" s="14">
        <v>1</v>
      </c>
      <c r="F161" s="14"/>
      <c r="G161" s="14">
        <f t="shared" si="7"/>
        <v>0</v>
      </c>
    </row>
    <row r="162" spans="1:7" ht="43.2" outlineLevel="2" x14ac:dyDescent="0.3">
      <c r="A162" s="18" t="s">
        <v>1063</v>
      </c>
      <c r="B162" s="18" t="s">
        <v>532</v>
      </c>
      <c r="C162" s="18" t="s">
        <v>251</v>
      </c>
      <c r="D162" s="14">
        <v>60</v>
      </c>
      <c r="E162" s="14">
        <v>1</v>
      </c>
      <c r="F162" s="14"/>
      <c r="G162" s="14">
        <f t="shared" si="7"/>
        <v>0</v>
      </c>
    </row>
    <row r="163" spans="1:7" outlineLevel="2" x14ac:dyDescent="0.3">
      <c r="A163" s="18" t="s">
        <v>1064</v>
      </c>
      <c r="B163" s="18" t="s">
        <v>533</v>
      </c>
      <c r="C163" s="18" t="s">
        <v>251</v>
      </c>
      <c r="D163" s="14">
        <v>60</v>
      </c>
      <c r="E163" s="14">
        <v>1</v>
      </c>
      <c r="F163" s="14"/>
      <c r="G163" s="14">
        <f t="shared" si="7"/>
        <v>0</v>
      </c>
    </row>
    <row r="164" spans="1:7" outlineLevel="2" x14ac:dyDescent="0.3">
      <c r="A164" s="18" t="s">
        <v>1065</v>
      </c>
      <c r="B164" s="18" t="s">
        <v>534</v>
      </c>
      <c r="C164" s="18" t="s">
        <v>251</v>
      </c>
      <c r="D164" s="14">
        <v>9</v>
      </c>
      <c r="E164" s="14">
        <v>1</v>
      </c>
      <c r="F164" s="14"/>
      <c r="G164" s="14">
        <f t="shared" si="7"/>
        <v>0</v>
      </c>
    </row>
    <row r="165" spans="1:7" ht="43.2" outlineLevel="2" x14ac:dyDescent="0.3">
      <c r="A165" s="18" t="s">
        <v>1066</v>
      </c>
      <c r="B165" s="18" t="s">
        <v>657</v>
      </c>
      <c r="C165" s="18" t="s">
        <v>200</v>
      </c>
      <c r="D165" s="14">
        <v>4</v>
      </c>
      <c r="E165" s="14">
        <v>1</v>
      </c>
      <c r="F165" s="14"/>
      <c r="G165" s="14">
        <f t="shared" si="7"/>
        <v>0</v>
      </c>
    </row>
    <row r="166" spans="1:7" ht="57.6" outlineLevel="2" x14ac:dyDescent="0.3">
      <c r="A166" s="18" t="s">
        <v>1067</v>
      </c>
      <c r="B166" s="24" t="s">
        <v>656</v>
      </c>
      <c r="C166" s="18" t="s">
        <v>200</v>
      </c>
      <c r="D166" s="14">
        <v>4</v>
      </c>
      <c r="E166" s="14">
        <v>1</v>
      </c>
      <c r="F166" s="14"/>
      <c r="G166" s="14">
        <f t="shared" si="7"/>
        <v>0</v>
      </c>
    </row>
    <row r="167" spans="1:7" outlineLevel="2" x14ac:dyDescent="0.3">
      <c r="A167" s="18" t="s">
        <v>1068</v>
      </c>
      <c r="B167" s="24" t="s">
        <v>535</v>
      </c>
      <c r="C167" s="18" t="s">
        <v>251</v>
      </c>
      <c r="D167" s="14">
        <v>4</v>
      </c>
      <c r="E167" s="14">
        <v>1</v>
      </c>
      <c r="F167" s="14"/>
      <c r="G167" s="14">
        <f t="shared" si="7"/>
        <v>0</v>
      </c>
    </row>
    <row r="168" spans="1:7" ht="28.8" outlineLevel="2" x14ac:dyDescent="0.3">
      <c r="A168" s="18" t="s">
        <v>1069</v>
      </c>
      <c r="B168" s="18" t="s">
        <v>536</v>
      </c>
      <c r="C168" s="18" t="s">
        <v>200</v>
      </c>
      <c r="D168" s="14">
        <v>1</v>
      </c>
      <c r="E168" s="14">
        <v>1</v>
      </c>
      <c r="F168" s="14"/>
      <c r="G168" s="14">
        <f t="shared" si="7"/>
        <v>0</v>
      </c>
    </row>
    <row r="169" spans="1:7" ht="28.8" outlineLevel="2" x14ac:dyDescent="0.3">
      <c r="A169" s="18" t="s">
        <v>1070</v>
      </c>
      <c r="B169" s="18" t="s">
        <v>537</v>
      </c>
      <c r="C169" s="18" t="s">
        <v>251</v>
      </c>
      <c r="D169" s="14">
        <v>1</v>
      </c>
      <c r="E169" s="14">
        <v>1</v>
      </c>
      <c r="F169" s="14"/>
      <c r="G169" s="14">
        <f t="shared" si="7"/>
        <v>0</v>
      </c>
    </row>
    <row r="170" spans="1:7" ht="28.8" outlineLevel="2" x14ac:dyDescent="0.3">
      <c r="A170" s="18" t="s">
        <v>1071</v>
      </c>
      <c r="B170" s="18" t="s">
        <v>538</v>
      </c>
      <c r="C170" s="18" t="s">
        <v>200</v>
      </c>
      <c r="D170" s="14">
        <v>1</v>
      </c>
      <c r="E170" s="14">
        <v>1</v>
      </c>
      <c r="F170" s="14"/>
      <c r="G170" s="14">
        <f t="shared" si="7"/>
        <v>0</v>
      </c>
    </row>
    <row r="171" spans="1:7" ht="28.8" outlineLevel="2" x14ac:dyDescent="0.3">
      <c r="A171" s="18" t="s">
        <v>1072</v>
      </c>
      <c r="B171" s="24" t="s">
        <v>630</v>
      </c>
      <c r="C171" s="18" t="s">
        <v>251</v>
      </c>
      <c r="D171" s="14">
        <v>6</v>
      </c>
      <c r="E171" s="14">
        <v>1</v>
      </c>
      <c r="F171" s="14"/>
      <c r="G171" s="14">
        <f t="shared" si="7"/>
        <v>0</v>
      </c>
    </row>
    <row r="172" spans="1:7" ht="43.2" outlineLevel="2" x14ac:dyDescent="0.3">
      <c r="A172" s="18" t="s">
        <v>1073</v>
      </c>
      <c r="B172" s="24" t="s">
        <v>655</v>
      </c>
      <c r="C172" s="18" t="s">
        <v>200</v>
      </c>
      <c r="D172" s="14">
        <v>6</v>
      </c>
      <c r="E172" s="14">
        <v>1</v>
      </c>
      <c r="F172" s="14"/>
      <c r="G172" s="14">
        <f t="shared" ref="G172:G174" si="8">ROUND(D172*F172, 2)</f>
        <v>0</v>
      </c>
    </row>
    <row r="173" spans="1:7" outlineLevel="2" x14ac:dyDescent="0.3">
      <c r="A173" s="18" t="s">
        <v>1074</v>
      </c>
      <c r="B173" s="27" t="s">
        <v>539</v>
      </c>
      <c r="C173" s="18" t="s">
        <v>251</v>
      </c>
      <c r="D173" s="14">
        <v>5</v>
      </c>
      <c r="E173" s="14">
        <v>1</v>
      </c>
      <c r="F173" s="14"/>
      <c r="G173" s="14">
        <f t="shared" si="8"/>
        <v>0</v>
      </c>
    </row>
    <row r="174" spans="1:7" outlineLevel="2" x14ac:dyDescent="0.3">
      <c r="A174" s="18" t="s">
        <v>1075</v>
      </c>
      <c r="B174" s="26" t="s">
        <v>926</v>
      </c>
      <c r="C174" s="18" t="s">
        <v>200</v>
      </c>
      <c r="D174" s="14">
        <v>1</v>
      </c>
      <c r="E174" s="14">
        <v>1</v>
      </c>
      <c r="F174" s="14"/>
      <c r="G174" s="14">
        <f t="shared" si="8"/>
        <v>0</v>
      </c>
    </row>
    <row r="175" spans="1:7" outlineLevel="1" x14ac:dyDescent="0.3">
      <c r="A175" s="9" t="s">
        <v>540</v>
      </c>
      <c r="B175" s="9" t="s">
        <v>189</v>
      </c>
      <c r="C175" s="6" t="s">
        <v>0</v>
      </c>
      <c r="D175" s="6" t="s">
        <v>0</v>
      </c>
      <c r="E175" s="6" t="s">
        <v>0</v>
      </c>
      <c r="F175" s="6" t="s">
        <v>0</v>
      </c>
      <c r="G175" s="20">
        <f>SUM(G176:G217)</f>
        <v>0</v>
      </c>
    </row>
    <row r="176" spans="1:7" ht="49.2" customHeight="1" outlineLevel="2" x14ac:dyDescent="0.3">
      <c r="A176" s="18" t="s">
        <v>1076</v>
      </c>
      <c r="B176" s="18" t="s">
        <v>927</v>
      </c>
      <c r="C176" s="18" t="s">
        <v>541</v>
      </c>
      <c r="D176" s="14">
        <v>1</v>
      </c>
      <c r="E176" s="14">
        <v>1</v>
      </c>
      <c r="F176" s="14"/>
      <c r="G176" s="14">
        <f t="shared" ref="G176:G217" si="9">ROUND(D176*F176, 2)</f>
        <v>0</v>
      </c>
    </row>
    <row r="177" spans="1:7" ht="28.8" outlineLevel="2" x14ac:dyDescent="0.3">
      <c r="A177" s="18" t="s">
        <v>1077</v>
      </c>
      <c r="B177" s="18" t="s">
        <v>542</v>
      </c>
      <c r="C177" s="18" t="s">
        <v>541</v>
      </c>
      <c r="D177" s="14">
        <v>1</v>
      </c>
      <c r="E177" s="14">
        <v>1</v>
      </c>
      <c r="F177" s="14"/>
      <c r="G177" s="14">
        <f t="shared" si="9"/>
        <v>0</v>
      </c>
    </row>
    <row r="178" spans="1:7" ht="52.8" customHeight="1" outlineLevel="2" x14ac:dyDescent="0.3">
      <c r="A178" s="18" t="s">
        <v>1078</v>
      </c>
      <c r="B178" s="18" t="s">
        <v>543</v>
      </c>
      <c r="C178" s="18" t="s">
        <v>200</v>
      </c>
      <c r="D178" s="14">
        <v>2</v>
      </c>
      <c r="E178" s="14">
        <v>1</v>
      </c>
      <c r="F178" s="14"/>
      <c r="G178" s="14">
        <f t="shared" si="9"/>
        <v>0</v>
      </c>
    </row>
    <row r="179" spans="1:7" ht="28.8" outlineLevel="2" x14ac:dyDescent="0.3">
      <c r="A179" s="18" t="s">
        <v>1079</v>
      </c>
      <c r="B179" s="18" t="s">
        <v>544</v>
      </c>
      <c r="C179" s="18" t="s">
        <v>251</v>
      </c>
      <c r="D179" s="14">
        <v>2</v>
      </c>
      <c r="E179" s="14">
        <v>1</v>
      </c>
      <c r="F179" s="14"/>
      <c r="G179" s="14">
        <f t="shared" si="9"/>
        <v>0</v>
      </c>
    </row>
    <row r="180" spans="1:7" ht="28.8" outlineLevel="2" x14ac:dyDescent="0.3">
      <c r="A180" s="18" t="s">
        <v>1080</v>
      </c>
      <c r="B180" s="18" t="s">
        <v>545</v>
      </c>
      <c r="C180" s="18" t="s">
        <v>251</v>
      </c>
      <c r="D180" s="14">
        <v>2</v>
      </c>
      <c r="E180" s="14">
        <v>1</v>
      </c>
      <c r="F180" s="14"/>
      <c r="G180" s="14">
        <f t="shared" si="9"/>
        <v>0</v>
      </c>
    </row>
    <row r="181" spans="1:7" ht="28.8" outlineLevel="2" x14ac:dyDescent="0.3">
      <c r="A181" s="18" t="s">
        <v>1081</v>
      </c>
      <c r="B181" s="18" t="s">
        <v>546</v>
      </c>
      <c r="C181" s="18" t="s">
        <v>251</v>
      </c>
      <c r="D181" s="14">
        <v>2</v>
      </c>
      <c r="E181" s="14">
        <v>1</v>
      </c>
      <c r="F181" s="14"/>
      <c r="G181" s="14">
        <f t="shared" si="9"/>
        <v>0</v>
      </c>
    </row>
    <row r="182" spans="1:7" ht="28.8" outlineLevel="2" x14ac:dyDescent="0.3">
      <c r="A182" s="18" t="s">
        <v>1082</v>
      </c>
      <c r="B182" s="18" t="s">
        <v>547</v>
      </c>
      <c r="C182" s="18" t="s">
        <v>251</v>
      </c>
      <c r="D182" s="14">
        <v>1</v>
      </c>
      <c r="E182" s="14">
        <v>1</v>
      </c>
      <c r="F182" s="14"/>
      <c r="G182" s="14">
        <f t="shared" si="9"/>
        <v>0</v>
      </c>
    </row>
    <row r="183" spans="1:7" ht="28.8" outlineLevel="2" x14ac:dyDescent="0.3">
      <c r="A183" s="18" t="s">
        <v>1083</v>
      </c>
      <c r="B183" s="18" t="s">
        <v>548</v>
      </c>
      <c r="C183" s="18" t="s">
        <v>251</v>
      </c>
      <c r="D183" s="14">
        <v>1</v>
      </c>
      <c r="E183" s="14">
        <v>1</v>
      </c>
      <c r="F183" s="14"/>
      <c r="G183" s="14">
        <f t="shared" si="9"/>
        <v>0</v>
      </c>
    </row>
    <row r="184" spans="1:7" ht="28.8" outlineLevel="2" x14ac:dyDescent="0.3">
      <c r="A184" s="18" t="s">
        <v>1084</v>
      </c>
      <c r="B184" s="18" t="s">
        <v>549</v>
      </c>
      <c r="C184" s="18" t="s">
        <v>251</v>
      </c>
      <c r="D184" s="14">
        <v>1</v>
      </c>
      <c r="E184" s="14">
        <v>1</v>
      </c>
      <c r="F184" s="14"/>
      <c r="G184" s="14">
        <f t="shared" si="9"/>
        <v>0</v>
      </c>
    </row>
    <row r="185" spans="1:7" ht="28.8" outlineLevel="2" x14ac:dyDescent="0.3">
      <c r="A185" s="18" t="s">
        <v>1085</v>
      </c>
      <c r="B185" s="18" t="s">
        <v>550</v>
      </c>
      <c r="C185" s="18" t="s">
        <v>251</v>
      </c>
      <c r="D185" s="14">
        <v>1</v>
      </c>
      <c r="E185" s="14">
        <v>1</v>
      </c>
      <c r="F185" s="14"/>
      <c r="G185" s="14">
        <f t="shared" si="9"/>
        <v>0</v>
      </c>
    </row>
    <row r="186" spans="1:7" ht="28.8" outlineLevel="2" x14ac:dyDescent="0.3">
      <c r="A186" s="18" t="s">
        <v>1086</v>
      </c>
      <c r="B186" s="18" t="s">
        <v>551</v>
      </c>
      <c r="C186" s="18" t="s">
        <v>251</v>
      </c>
      <c r="D186" s="14">
        <v>1</v>
      </c>
      <c r="E186" s="14">
        <v>1</v>
      </c>
      <c r="F186" s="14"/>
      <c r="G186" s="14">
        <f t="shared" si="9"/>
        <v>0</v>
      </c>
    </row>
    <row r="187" spans="1:7" ht="28.8" outlineLevel="2" x14ac:dyDescent="0.3">
      <c r="A187" s="18" t="s">
        <v>1087</v>
      </c>
      <c r="B187" s="18" t="s">
        <v>552</v>
      </c>
      <c r="C187" s="18" t="s">
        <v>251</v>
      </c>
      <c r="D187" s="14">
        <v>1</v>
      </c>
      <c r="E187" s="14">
        <v>1</v>
      </c>
      <c r="F187" s="14"/>
      <c r="G187" s="14">
        <f t="shared" si="9"/>
        <v>0</v>
      </c>
    </row>
    <row r="188" spans="1:7" ht="28.8" outlineLevel="2" x14ac:dyDescent="0.3">
      <c r="A188" s="18" t="s">
        <v>1088</v>
      </c>
      <c r="B188" s="18" t="s">
        <v>553</v>
      </c>
      <c r="C188" s="18" t="s">
        <v>251</v>
      </c>
      <c r="D188" s="14">
        <v>1</v>
      </c>
      <c r="E188" s="14">
        <v>1</v>
      </c>
      <c r="F188" s="14"/>
      <c r="G188" s="14">
        <f t="shared" si="9"/>
        <v>0</v>
      </c>
    </row>
    <row r="189" spans="1:7" outlineLevel="2" x14ac:dyDescent="0.3">
      <c r="A189" s="18" t="s">
        <v>1089</v>
      </c>
      <c r="B189" s="18" t="s">
        <v>554</v>
      </c>
      <c r="C189" s="18" t="s">
        <v>251</v>
      </c>
      <c r="D189" s="14">
        <v>2</v>
      </c>
      <c r="E189" s="14">
        <v>1</v>
      </c>
      <c r="F189" s="14"/>
      <c r="G189" s="14">
        <f t="shared" si="9"/>
        <v>0</v>
      </c>
    </row>
    <row r="190" spans="1:7" ht="28.8" outlineLevel="2" x14ac:dyDescent="0.3">
      <c r="A190" s="18" t="s">
        <v>1090</v>
      </c>
      <c r="B190" s="18" t="s">
        <v>555</v>
      </c>
      <c r="C190" s="18" t="s">
        <v>251</v>
      </c>
      <c r="D190" s="14">
        <v>1</v>
      </c>
      <c r="E190" s="14">
        <v>1</v>
      </c>
      <c r="F190" s="14"/>
      <c r="G190" s="14">
        <f t="shared" si="9"/>
        <v>0</v>
      </c>
    </row>
    <row r="191" spans="1:7" ht="28.8" outlineLevel="2" x14ac:dyDescent="0.3">
      <c r="A191" s="18" t="s">
        <v>1091</v>
      </c>
      <c r="B191" s="18" t="s">
        <v>556</v>
      </c>
      <c r="C191" s="18" t="s">
        <v>251</v>
      </c>
      <c r="D191" s="14">
        <v>2</v>
      </c>
      <c r="E191" s="14">
        <v>1</v>
      </c>
      <c r="F191" s="14"/>
      <c r="G191" s="14">
        <f t="shared" si="9"/>
        <v>0</v>
      </c>
    </row>
    <row r="192" spans="1:7" ht="28.8" outlineLevel="2" x14ac:dyDescent="0.3">
      <c r="A192" s="18" t="s">
        <v>1092</v>
      </c>
      <c r="B192" s="18" t="s">
        <v>557</v>
      </c>
      <c r="C192" s="18" t="s">
        <v>251</v>
      </c>
      <c r="D192" s="14">
        <v>2</v>
      </c>
      <c r="E192" s="14">
        <v>1</v>
      </c>
      <c r="F192" s="14"/>
      <c r="G192" s="14">
        <f t="shared" si="9"/>
        <v>0</v>
      </c>
    </row>
    <row r="193" spans="1:7" ht="28.8" outlineLevel="2" x14ac:dyDescent="0.3">
      <c r="A193" s="18" t="s">
        <v>1093</v>
      </c>
      <c r="B193" s="18" t="s">
        <v>558</v>
      </c>
      <c r="C193" s="18" t="s">
        <v>251</v>
      </c>
      <c r="D193" s="14">
        <v>1</v>
      </c>
      <c r="E193" s="14">
        <v>1</v>
      </c>
      <c r="F193" s="14"/>
      <c r="G193" s="14">
        <f t="shared" si="9"/>
        <v>0</v>
      </c>
    </row>
    <row r="194" spans="1:7" ht="28.8" outlineLevel="2" x14ac:dyDescent="0.3">
      <c r="A194" s="18" t="s">
        <v>1094</v>
      </c>
      <c r="B194" s="18" t="s">
        <v>559</v>
      </c>
      <c r="C194" s="18" t="s">
        <v>251</v>
      </c>
      <c r="D194" s="14">
        <v>1</v>
      </c>
      <c r="E194" s="14">
        <v>1</v>
      </c>
      <c r="F194" s="14"/>
      <c r="G194" s="14">
        <f t="shared" si="9"/>
        <v>0</v>
      </c>
    </row>
    <row r="195" spans="1:7" ht="28.8" outlineLevel="2" x14ac:dyDescent="0.3">
      <c r="A195" s="18" t="s">
        <v>1095</v>
      </c>
      <c r="B195" s="18" t="s">
        <v>560</v>
      </c>
      <c r="C195" s="18" t="s">
        <v>251</v>
      </c>
      <c r="D195" s="14">
        <v>2</v>
      </c>
      <c r="E195" s="14">
        <v>1</v>
      </c>
      <c r="F195" s="14"/>
      <c r="G195" s="14">
        <f t="shared" si="9"/>
        <v>0</v>
      </c>
    </row>
    <row r="196" spans="1:7" ht="28.8" outlineLevel="2" x14ac:dyDescent="0.3">
      <c r="A196" s="18" t="s">
        <v>1096</v>
      </c>
      <c r="B196" s="18" t="s">
        <v>561</v>
      </c>
      <c r="C196" s="18" t="s">
        <v>251</v>
      </c>
      <c r="D196" s="14">
        <v>2</v>
      </c>
      <c r="E196" s="14">
        <v>1</v>
      </c>
      <c r="F196" s="14"/>
      <c r="G196" s="14">
        <f t="shared" si="9"/>
        <v>0</v>
      </c>
    </row>
    <row r="197" spans="1:7" ht="28.8" outlineLevel="2" x14ac:dyDescent="0.3">
      <c r="A197" s="18" t="s">
        <v>1097</v>
      </c>
      <c r="B197" s="18" t="s">
        <v>562</v>
      </c>
      <c r="C197" s="18" t="s">
        <v>251</v>
      </c>
      <c r="D197" s="14">
        <v>1</v>
      </c>
      <c r="E197" s="14">
        <v>1</v>
      </c>
      <c r="F197" s="14"/>
      <c r="G197" s="14">
        <f t="shared" si="9"/>
        <v>0</v>
      </c>
    </row>
    <row r="198" spans="1:7" ht="43.2" outlineLevel="2" x14ac:dyDescent="0.3">
      <c r="A198" s="18" t="s">
        <v>1098</v>
      </c>
      <c r="B198" s="18" t="s">
        <v>563</v>
      </c>
      <c r="C198" s="18" t="s">
        <v>251</v>
      </c>
      <c r="D198" s="14">
        <v>2</v>
      </c>
      <c r="E198" s="14">
        <v>1</v>
      </c>
      <c r="F198" s="14"/>
      <c r="G198" s="14">
        <f t="shared" si="9"/>
        <v>0</v>
      </c>
    </row>
    <row r="199" spans="1:7" ht="43.2" outlineLevel="2" x14ac:dyDescent="0.3">
      <c r="A199" s="18" t="s">
        <v>1099</v>
      </c>
      <c r="B199" s="18" t="s">
        <v>564</v>
      </c>
      <c r="C199" s="18" t="s">
        <v>251</v>
      </c>
      <c r="D199" s="14">
        <v>4</v>
      </c>
      <c r="E199" s="14">
        <v>1</v>
      </c>
      <c r="F199" s="14"/>
      <c r="G199" s="14">
        <f t="shared" si="9"/>
        <v>0</v>
      </c>
    </row>
    <row r="200" spans="1:7" ht="51" customHeight="1" outlineLevel="2" x14ac:dyDescent="0.3">
      <c r="A200" s="18" t="s">
        <v>1100</v>
      </c>
      <c r="B200" s="18" t="s">
        <v>565</v>
      </c>
      <c r="C200" s="18" t="s">
        <v>251</v>
      </c>
      <c r="D200" s="14">
        <v>4</v>
      </c>
      <c r="E200" s="14">
        <v>1</v>
      </c>
      <c r="F200" s="14"/>
      <c r="G200" s="14">
        <f t="shared" si="9"/>
        <v>0</v>
      </c>
    </row>
    <row r="201" spans="1:7" ht="43.2" outlineLevel="2" x14ac:dyDescent="0.3">
      <c r="A201" s="18" t="s">
        <v>1101</v>
      </c>
      <c r="B201" s="18" t="s">
        <v>566</v>
      </c>
      <c r="C201" s="18" t="s">
        <v>251</v>
      </c>
      <c r="D201" s="14">
        <v>6</v>
      </c>
      <c r="E201" s="14">
        <v>1</v>
      </c>
      <c r="F201" s="14"/>
      <c r="G201" s="14">
        <f t="shared" si="9"/>
        <v>0</v>
      </c>
    </row>
    <row r="202" spans="1:7" ht="45" customHeight="1" outlineLevel="2" x14ac:dyDescent="0.3">
      <c r="A202" s="18" t="s">
        <v>1102</v>
      </c>
      <c r="B202" s="18" t="s">
        <v>567</v>
      </c>
      <c r="C202" s="18" t="s">
        <v>251</v>
      </c>
      <c r="D202" s="14">
        <v>6</v>
      </c>
      <c r="E202" s="14">
        <v>1</v>
      </c>
      <c r="F202" s="14"/>
      <c r="G202" s="14">
        <f t="shared" si="9"/>
        <v>0</v>
      </c>
    </row>
    <row r="203" spans="1:7" ht="44.4" customHeight="1" outlineLevel="2" x14ac:dyDescent="0.3">
      <c r="A203" s="18" t="s">
        <v>1103</v>
      </c>
      <c r="B203" s="18" t="s">
        <v>568</v>
      </c>
      <c r="C203" s="18" t="s">
        <v>251</v>
      </c>
      <c r="D203" s="14">
        <v>11</v>
      </c>
      <c r="E203" s="14">
        <v>1</v>
      </c>
      <c r="F203" s="14"/>
      <c r="G203" s="14">
        <f t="shared" si="9"/>
        <v>0</v>
      </c>
    </row>
    <row r="204" spans="1:7" ht="43.2" customHeight="1" outlineLevel="2" x14ac:dyDescent="0.3">
      <c r="A204" s="18" t="s">
        <v>1104</v>
      </c>
      <c r="B204" s="18" t="s">
        <v>569</v>
      </c>
      <c r="C204" s="18" t="s">
        <v>251</v>
      </c>
      <c r="D204" s="14">
        <v>18</v>
      </c>
      <c r="E204" s="14">
        <v>1</v>
      </c>
      <c r="F204" s="14"/>
      <c r="G204" s="14">
        <f t="shared" si="9"/>
        <v>0</v>
      </c>
    </row>
    <row r="205" spans="1:7" ht="36.6" customHeight="1" outlineLevel="2" x14ac:dyDescent="0.3">
      <c r="A205" s="18" t="s">
        <v>1105</v>
      </c>
      <c r="B205" s="18" t="s">
        <v>570</v>
      </c>
      <c r="C205" s="18" t="s">
        <v>251</v>
      </c>
      <c r="D205" s="14">
        <v>18</v>
      </c>
      <c r="E205" s="14">
        <v>1</v>
      </c>
      <c r="F205" s="14"/>
      <c r="G205" s="14">
        <f t="shared" si="9"/>
        <v>0</v>
      </c>
    </row>
    <row r="206" spans="1:7" ht="28.8" outlineLevel="2" x14ac:dyDescent="0.3">
      <c r="A206" s="18" t="s">
        <v>1106</v>
      </c>
      <c r="B206" s="18" t="s">
        <v>571</v>
      </c>
      <c r="C206" s="18" t="s">
        <v>251</v>
      </c>
      <c r="D206" s="14">
        <v>10</v>
      </c>
      <c r="E206" s="14">
        <v>1</v>
      </c>
      <c r="F206" s="14"/>
      <c r="G206" s="14">
        <f t="shared" si="9"/>
        <v>0</v>
      </c>
    </row>
    <row r="207" spans="1:7" outlineLevel="2" x14ac:dyDescent="0.3">
      <c r="A207" s="18" t="s">
        <v>1107</v>
      </c>
      <c r="B207" s="18" t="s">
        <v>572</v>
      </c>
      <c r="C207" s="18" t="s">
        <v>251</v>
      </c>
      <c r="D207" s="14">
        <v>2</v>
      </c>
      <c r="E207" s="14">
        <v>1</v>
      </c>
      <c r="F207" s="14"/>
      <c r="G207" s="14">
        <f t="shared" si="9"/>
        <v>0</v>
      </c>
    </row>
    <row r="208" spans="1:7" outlineLevel="2" x14ac:dyDescent="0.3">
      <c r="A208" s="18" t="s">
        <v>1108</v>
      </c>
      <c r="B208" s="18" t="s">
        <v>573</v>
      </c>
      <c r="C208" s="18" t="s">
        <v>251</v>
      </c>
      <c r="D208" s="14">
        <v>15</v>
      </c>
      <c r="E208" s="14">
        <v>1</v>
      </c>
      <c r="F208" s="14"/>
      <c r="G208" s="14">
        <f t="shared" si="9"/>
        <v>0</v>
      </c>
    </row>
    <row r="209" spans="1:7" outlineLevel="2" x14ac:dyDescent="0.3">
      <c r="A209" s="18" t="s">
        <v>1109</v>
      </c>
      <c r="B209" s="18" t="s">
        <v>574</v>
      </c>
      <c r="C209" s="18" t="s">
        <v>251</v>
      </c>
      <c r="D209" s="14">
        <v>10</v>
      </c>
      <c r="E209" s="14">
        <v>1</v>
      </c>
      <c r="F209" s="14"/>
      <c r="G209" s="14">
        <f t="shared" si="9"/>
        <v>0</v>
      </c>
    </row>
    <row r="210" spans="1:7" outlineLevel="2" x14ac:dyDescent="0.3">
      <c r="A210" s="18" t="s">
        <v>1110</v>
      </c>
      <c r="B210" s="18" t="s">
        <v>575</v>
      </c>
      <c r="C210" s="18" t="s">
        <v>251</v>
      </c>
      <c r="D210" s="14">
        <v>7</v>
      </c>
      <c r="E210" s="14">
        <v>1</v>
      </c>
      <c r="F210" s="14"/>
      <c r="G210" s="14">
        <f t="shared" si="9"/>
        <v>0</v>
      </c>
    </row>
    <row r="211" spans="1:7" ht="49.8" customHeight="1" outlineLevel="2" x14ac:dyDescent="0.3">
      <c r="A211" s="18" t="s">
        <v>1111</v>
      </c>
      <c r="B211" s="18" t="s">
        <v>576</v>
      </c>
      <c r="C211" s="18" t="s">
        <v>203</v>
      </c>
      <c r="D211" s="14">
        <v>572.79999999999995</v>
      </c>
      <c r="E211" s="14">
        <v>1</v>
      </c>
      <c r="F211" s="14"/>
      <c r="G211" s="14">
        <f t="shared" si="9"/>
        <v>0</v>
      </c>
    </row>
    <row r="212" spans="1:7" ht="43.2" outlineLevel="2" x14ac:dyDescent="0.3">
      <c r="A212" s="18" t="s">
        <v>1112</v>
      </c>
      <c r="B212" s="18" t="s">
        <v>577</v>
      </c>
      <c r="C212" s="18" t="s">
        <v>203</v>
      </c>
      <c r="D212" s="14">
        <v>208.63</v>
      </c>
      <c r="E212" s="14">
        <v>1</v>
      </c>
      <c r="F212" s="14"/>
      <c r="G212" s="14">
        <f t="shared" si="9"/>
        <v>0</v>
      </c>
    </row>
    <row r="213" spans="1:7" ht="43.2" outlineLevel="2" x14ac:dyDescent="0.3">
      <c r="A213" s="18" t="s">
        <v>1113</v>
      </c>
      <c r="B213" s="18" t="s">
        <v>578</v>
      </c>
      <c r="C213" s="18" t="s">
        <v>203</v>
      </c>
      <c r="D213" s="14">
        <v>755.32</v>
      </c>
      <c r="E213" s="14">
        <v>1</v>
      </c>
      <c r="F213" s="14"/>
      <c r="G213" s="14">
        <f t="shared" si="9"/>
        <v>0</v>
      </c>
    </row>
    <row r="214" spans="1:7" ht="43.2" outlineLevel="2" x14ac:dyDescent="0.3">
      <c r="A214" s="18" t="s">
        <v>1114</v>
      </c>
      <c r="B214" s="18" t="s">
        <v>579</v>
      </c>
      <c r="C214" s="18" t="s">
        <v>203</v>
      </c>
      <c r="D214" s="14">
        <v>26.11</v>
      </c>
      <c r="E214" s="14">
        <v>1</v>
      </c>
      <c r="F214" s="14"/>
      <c r="G214" s="14">
        <f t="shared" si="9"/>
        <v>0</v>
      </c>
    </row>
    <row r="215" spans="1:7" ht="46.8" customHeight="1" outlineLevel="2" x14ac:dyDescent="0.3">
      <c r="A215" s="18" t="s">
        <v>1115</v>
      </c>
      <c r="B215" s="18" t="s">
        <v>580</v>
      </c>
      <c r="C215" s="18" t="s">
        <v>203</v>
      </c>
      <c r="D215" s="14">
        <v>2.63</v>
      </c>
      <c r="E215" s="14">
        <v>1</v>
      </c>
      <c r="F215" s="14"/>
      <c r="G215" s="14">
        <f t="shared" si="9"/>
        <v>0</v>
      </c>
    </row>
    <row r="216" spans="1:7" ht="19.2" customHeight="1" outlineLevel="2" x14ac:dyDescent="0.3">
      <c r="A216" s="18" t="s">
        <v>1116</v>
      </c>
      <c r="B216" s="18" t="s">
        <v>581</v>
      </c>
      <c r="C216" s="18" t="s">
        <v>203</v>
      </c>
      <c r="D216" s="14">
        <v>26.11</v>
      </c>
      <c r="E216" s="14">
        <v>1</v>
      </c>
      <c r="F216" s="14"/>
      <c r="G216" s="14">
        <f t="shared" si="9"/>
        <v>0</v>
      </c>
    </row>
    <row r="217" spans="1:7" ht="33.6" customHeight="1" outlineLevel="2" x14ac:dyDescent="0.3">
      <c r="A217" s="18" t="s">
        <v>1117</v>
      </c>
      <c r="B217" s="18" t="s">
        <v>582</v>
      </c>
      <c r="C217" s="18" t="s">
        <v>200</v>
      </c>
      <c r="D217" s="14">
        <v>1</v>
      </c>
      <c r="E217" s="14">
        <v>1</v>
      </c>
      <c r="F217" s="14"/>
      <c r="G217" s="14">
        <f t="shared" si="9"/>
        <v>0</v>
      </c>
    </row>
    <row r="218" spans="1:7" outlineLevel="1" x14ac:dyDescent="0.3">
      <c r="A218" s="9" t="s">
        <v>583</v>
      </c>
      <c r="B218" s="9" t="s">
        <v>191</v>
      </c>
      <c r="C218" s="6" t="s">
        <v>0</v>
      </c>
      <c r="D218" s="6" t="s">
        <v>0</v>
      </c>
      <c r="E218" s="6" t="s">
        <v>0</v>
      </c>
      <c r="F218" s="6" t="s">
        <v>0</v>
      </c>
      <c r="G218" s="20">
        <f>SUM(G219:G233)</f>
        <v>0</v>
      </c>
    </row>
    <row r="219" spans="1:7" outlineLevel="2" x14ac:dyDescent="0.3">
      <c r="A219" s="18" t="s">
        <v>1118</v>
      </c>
      <c r="B219" s="18" t="s">
        <v>928</v>
      </c>
      <c r="C219" s="18" t="s">
        <v>200</v>
      </c>
      <c r="D219" s="14">
        <v>1</v>
      </c>
      <c r="E219" s="14">
        <v>1</v>
      </c>
      <c r="F219" s="14"/>
      <c r="G219" s="14">
        <f t="shared" ref="G219:G233" si="10">ROUND(D219*F219, 2)</f>
        <v>0</v>
      </c>
    </row>
    <row r="220" spans="1:7" outlineLevel="2" x14ac:dyDescent="0.3">
      <c r="A220" s="18" t="s">
        <v>1119</v>
      </c>
      <c r="B220" s="18" t="s">
        <v>929</v>
      </c>
      <c r="C220" s="18" t="s">
        <v>200</v>
      </c>
      <c r="D220" s="14">
        <v>4</v>
      </c>
      <c r="E220" s="14">
        <v>1</v>
      </c>
      <c r="F220" s="14"/>
      <c r="G220" s="14">
        <f t="shared" si="10"/>
        <v>0</v>
      </c>
    </row>
    <row r="221" spans="1:7" ht="43.2" outlineLevel="2" x14ac:dyDescent="0.3">
      <c r="A221" s="18" t="s">
        <v>1120</v>
      </c>
      <c r="B221" s="18" t="s">
        <v>584</v>
      </c>
      <c r="C221" s="18" t="s">
        <v>244</v>
      </c>
      <c r="D221" s="14">
        <v>36</v>
      </c>
      <c r="E221" s="14">
        <v>1</v>
      </c>
      <c r="F221" s="14"/>
      <c r="G221" s="14">
        <f t="shared" si="10"/>
        <v>0</v>
      </c>
    </row>
    <row r="222" spans="1:7" ht="43.2" outlineLevel="2" x14ac:dyDescent="0.3">
      <c r="A222" s="18" t="s">
        <v>1121</v>
      </c>
      <c r="B222" s="18" t="s">
        <v>585</v>
      </c>
      <c r="C222" s="18" t="s">
        <v>244</v>
      </c>
      <c r="D222" s="14">
        <v>31</v>
      </c>
      <c r="E222" s="14">
        <v>1</v>
      </c>
      <c r="F222" s="14"/>
      <c r="G222" s="14">
        <f t="shared" si="10"/>
        <v>0</v>
      </c>
    </row>
    <row r="223" spans="1:7" ht="43.2" outlineLevel="2" x14ac:dyDescent="0.3">
      <c r="A223" s="18" t="s">
        <v>1122</v>
      </c>
      <c r="B223" s="18" t="s">
        <v>586</v>
      </c>
      <c r="C223" s="18" t="s">
        <v>244</v>
      </c>
      <c r="D223" s="14">
        <v>22</v>
      </c>
      <c r="E223" s="14">
        <v>1</v>
      </c>
      <c r="F223" s="14"/>
      <c r="G223" s="14">
        <f t="shared" si="10"/>
        <v>0</v>
      </c>
    </row>
    <row r="224" spans="1:7" ht="43.2" outlineLevel="2" x14ac:dyDescent="0.3">
      <c r="A224" s="18" t="s">
        <v>1123</v>
      </c>
      <c r="B224" s="18" t="s">
        <v>587</v>
      </c>
      <c r="C224" s="18" t="s">
        <v>244</v>
      </c>
      <c r="D224" s="14">
        <v>15</v>
      </c>
      <c r="E224" s="14">
        <v>1</v>
      </c>
      <c r="F224" s="14"/>
      <c r="G224" s="14">
        <f t="shared" si="10"/>
        <v>0</v>
      </c>
    </row>
    <row r="225" spans="1:7" outlineLevel="2" x14ac:dyDescent="0.3">
      <c r="A225" s="18" t="s">
        <v>1124</v>
      </c>
      <c r="B225" s="18" t="s">
        <v>588</v>
      </c>
      <c r="C225" s="18" t="s">
        <v>251</v>
      </c>
      <c r="D225" s="14">
        <v>3</v>
      </c>
      <c r="E225" s="14">
        <v>1</v>
      </c>
      <c r="F225" s="14"/>
      <c r="G225" s="14">
        <f t="shared" si="10"/>
        <v>0</v>
      </c>
    </row>
    <row r="226" spans="1:7" outlineLevel="2" x14ac:dyDescent="0.3">
      <c r="A226" s="18" t="s">
        <v>1125</v>
      </c>
      <c r="B226" s="18" t="s">
        <v>589</v>
      </c>
      <c r="C226" s="18" t="s">
        <v>244</v>
      </c>
      <c r="D226" s="14">
        <v>36</v>
      </c>
      <c r="E226" s="14">
        <v>1</v>
      </c>
      <c r="F226" s="14"/>
      <c r="G226" s="14">
        <f t="shared" si="10"/>
        <v>0</v>
      </c>
    </row>
    <row r="227" spans="1:7" outlineLevel="2" x14ac:dyDescent="0.3">
      <c r="A227" s="18" t="s">
        <v>1126</v>
      </c>
      <c r="B227" s="18" t="s">
        <v>590</v>
      </c>
      <c r="C227" s="18" t="s">
        <v>244</v>
      </c>
      <c r="D227" s="14">
        <v>31</v>
      </c>
      <c r="E227" s="14">
        <v>1</v>
      </c>
      <c r="F227" s="14"/>
      <c r="G227" s="14">
        <f t="shared" si="10"/>
        <v>0</v>
      </c>
    </row>
    <row r="228" spans="1:7" outlineLevel="2" x14ac:dyDescent="0.3">
      <c r="A228" s="18" t="s">
        <v>1127</v>
      </c>
      <c r="B228" s="18" t="s">
        <v>591</v>
      </c>
      <c r="C228" s="18" t="s">
        <v>244</v>
      </c>
      <c r="D228" s="14">
        <v>22</v>
      </c>
      <c r="E228" s="14">
        <v>1</v>
      </c>
      <c r="F228" s="14"/>
      <c r="G228" s="14">
        <f t="shared" si="10"/>
        <v>0</v>
      </c>
    </row>
    <row r="229" spans="1:7" outlineLevel="2" x14ac:dyDescent="0.3">
      <c r="A229" s="18" t="s">
        <v>1128</v>
      </c>
      <c r="B229" s="18" t="s">
        <v>592</v>
      </c>
      <c r="C229" s="18" t="s">
        <v>244</v>
      </c>
      <c r="D229" s="14">
        <v>15</v>
      </c>
      <c r="E229" s="14">
        <v>1</v>
      </c>
      <c r="F229" s="14"/>
      <c r="G229" s="14">
        <f t="shared" si="10"/>
        <v>0</v>
      </c>
    </row>
    <row r="230" spans="1:7" outlineLevel="2" x14ac:dyDescent="0.3">
      <c r="A230" s="18" t="s">
        <v>1129</v>
      </c>
      <c r="B230" s="18" t="s">
        <v>593</v>
      </c>
      <c r="C230" s="18" t="s">
        <v>541</v>
      </c>
      <c r="D230" s="14">
        <v>4</v>
      </c>
      <c r="E230" s="14">
        <v>1</v>
      </c>
      <c r="F230" s="14"/>
      <c r="G230" s="14">
        <f t="shared" si="10"/>
        <v>0</v>
      </c>
    </row>
    <row r="231" spans="1:7" outlineLevel="2" x14ac:dyDescent="0.3">
      <c r="A231" s="18" t="s">
        <v>1130</v>
      </c>
      <c r="B231" s="18" t="s">
        <v>594</v>
      </c>
      <c r="C231" s="18" t="s">
        <v>244</v>
      </c>
      <c r="D231" s="14">
        <v>104</v>
      </c>
      <c r="E231" s="14">
        <v>1</v>
      </c>
      <c r="F231" s="14"/>
      <c r="G231" s="14">
        <f t="shared" si="10"/>
        <v>0</v>
      </c>
    </row>
    <row r="232" spans="1:7" ht="28.8" outlineLevel="2" x14ac:dyDescent="0.3">
      <c r="A232" s="18" t="s">
        <v>1131</v>
      </c>
      <c r="B232" s="18" t="s">
        <v>595</v>
      </c>
      <c r="C232" s="18" t="s">
        <v>200</v>
      </c>
      <c r="D232" s="14">
        <v>1</v>
      </c>
      <c r="E232" s="14">
        <v>1</v>
      </c>
      <c r="F232" s="14"/>
      <c r="G232" s="14">
        <f t="shared" si="10"/>
        <v>0</v>
      </c>
    </row>
    <row r="233" spans="1:7" outlineLevel="2" x14ac:dyDescent="0.3">
      <c r="A233" s="18" t="s">
        <v>1132</v>
      </c>
      <c r="B233" s="18" t="s">
        <v>596</v>
      </c>
      <c r="C233" s="18" t="s">
        <v>200</v>
      </c>
      <c r="D233" s="14">
        <v>1</v>
      </c>
      <c r="E233" s="14">
        <v>1</v>
      </c>
      <c r="F233" s="14"/>
      <c r="G233" s="14">
        <f t="shared" si="10"/>
        <v>0</v>
      </c>
    </row>
  </sheetData>
  <mergeCells count="5">
    <mergeCell ref="A1:G1"/>
    <mergeCell ref="B2:D2"/>
    <mergeCell ref="E2:G2"/>
    <mergeCell ref="B3:D3"/>
    <mergeCell ref="E3:G3"/>
  </mergeCells>
  <phoneticPr fontId="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KARTA TYTUŁOWA</vt:lpstr>
      <vt:lpstr>ZBIORCZE ZESTAWIENIE KOSZTÓW</vt:lpstr>
      <vt:lpstr>1 ARCHITEKTURA - KONSTRUKCJA - </vt:lpstr>
      <vt:lpstr>2 INSTALACJE ELEKTRYCZNE</vt:lpstr>
      <vt:lpstr>3 INSTALACJE SANITARNE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Dawid Karpiński</dc:creator>
  <cp:lastModifiedBy>Dawid Karpiński</cp:lastModifiedBy>
  <dcterms:created xsi:type="dcterms:W3CDTF">2024-08-20T07:28:08Z</dcterms:created>
  <dcterms:modified xsi:type="dcterms:W3CDTF">2025-01-08T08:11:34Z</dcterms:modified>
</cp:coreProperties>
</file>