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Z:\! PERSPEKTYWA 2021-2027\FE SL 2021-2027\10.3 JANPOL\Zapytania ofertowe\Zapytanie nr 7 Hala\"/>
    </mc:Choice>
  </mc:AlternateContent>
  <xr:revisionPtr revIDLastSave="0" documentId="13_ncr:1_{943F9331-49AD-4E67-AAAF-FAC74287E808}" xr6:coauthVersionLast="47" xr6:coauthVersionMax="47" xr10:uidLastSave="{00000000-0000-0000-0000-000000000000}"/>
  <bookViews>
    <workbookView xWindow="-30828" yWindow="-108" windowWidth="30936" windowHeight="16896" activeTab="6" xr2:uid="{19E4A9BF-6944-4192-BBC2-9043E275B318}"/>
  </bookViews>
  <sheets>
    <sheet name="Podsumowanie" sheetId="6" r:id="rId1"/>
    <sheet name="Koszty ogólne" sheetId="20" r:id="rId2"/>
    <sheet name="Roboty zewnętrzne" sheetId="19" r:id="rId3"/>
    <sheet name="Część produkcyjno magazynowa" sheetId="12" r:id="rId4"/>
    <sheet name="Część socjalna" sheetId="14" r:id="rId5"/>
    <sheet name="Branża sanitarna" sheetId="21" r:id="rId6"/>
    <sheet name="Branża elektryczna" sheetId="24" r:id="rId7"/>
  </sheets>
  <definedNames>
    <definedName name="_ftn1" localSheetId="0">Podsumowanie!$C$50</definedName>
    <definedName name="_ftnref1" localSheetId="0">Podsumowanie!$C$46</definedName>
    <definedName name="_Hlk66104570" localSheetId="0">Podsumowanie!$C$46</definedName>
    <definedName name="e">#REF!</definedName>
    <definedName name="_xlnm.Print_Area" localSheetId="6">'Branża elektryczna'!$A$1:$I$208</definedName>
    <definedName name="_xlnm.Print_Area" localSheetId="5">'Branża sanitarna'!$A$1:$I$233</definedName>
    <definedName name="_xlnm.Print_Area" localSheetId="3">'Część produkcyjno magazynowa'!$A$1:$I$77</definedName>
    <definedName name="_xlnm.Print_Area" localSheetId="4">'Część socjalna'!$A$1:$I$39</definedName>
    <definedName name="_xlnm.Print_Area" localSheetId="1">'Koszty ogólne'!$A$1:$I$20</definedName>
    <definedName name="_xlnm.Print_Area" localSheetId="0">Podsumowanie!$A$2:$E$31</definedName>
    <definedName name="_xlnm.Print_Area" localSheetId="2">'Roboty zewnętrzne'!$A$1:$I$52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0" l="1"/>
  <c r="G38" i="12"/>
  <c r="G209" i="24"/>
  <c r="G208" i="24" s="1"/>
  <c r="G234" i="21"/>
  <c r="G233" i="21" s="1"/>
  <c r="G40" i="14"/>
  <c r="G39" i="14"/>
  <c r="G78" i="12"/>
  <c r="G77" i="12" s="1"/>
  <c r="G53" i="19"/>
  <c r="G52" i="19" s="1"/>
  <c r="G20" i="20"/>
  <c r="G47" i="12" l="1"/>
  <c r="G40" i="19"/>
  <c r="G35" i="12"/>
  <c r="G36" i="12" l="1"/>
  <c r="G14" i="14"/>
  <c r="G11" i="14" l="1"/>
  <c r="G23" i="14"/>
  <c r="G25" i="14" l="1"/>
  <c r="G26" i="14"/>
  <c r="G27" i="14"/>
  <c r="G28" i="14" l="1"/>
  <c r="G24" i="14" s="1"/>
  <c r="G47" i="19" l="1"/>
  <c r="G174" i="24" l="1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207" i="24"/>
  <c r="G206" i="24"/>
  <c r="G205" i="24"/>
  <c r="G203" i="24"/>
  <c r="G202" i="24"/>
  <c r="G201" i="24"/>
  <c r="G200" i="24"/>
  <c r="G199" i="24"/>
  <c r="G198" i="24"/>
  <c r="G197" i="24"/>
  <c r="G196" i="24"/>
  <c r="G195" i="24"/>
  <c r="G194" i="24"/>
  <c r="G192" i="24"/>
  <c r="G169" i="24" l="1"/>
  <c r="G168" i="24"/>
  <c r="G167" i="24"/>
  <c r="G166" i="24"/>
  <c r="G165" i="24"/>
  <c r="G164" i="24"/>
  <c r="G163" i="24"/>
  <c r="G162" i="24"/>
  <c r="G160" i="24"/>
  <c r="G159" i="24"/>
  <c r="G158" i="24"/>
  <c r="G157" i="24"/>
  <c r="G156" i="24"/>
  <c r="G145" i="24"/>
  <c r="G143" i="24"/>
  <c r="G142" i="24"/>
  <c r="G141" i="24"/>
  <c r="G140" i="24"/>
  <c r="G139" i="24"/>
  <c r="G138" i="24"/>
  <c r="G135" i="24"/>
  <c r="G134" i="24"/>
  <c r="G133" i="24"/>
  <c r="G132" i="24"/>
  <c r="G130" i="24"/>
  <c r="G129" i="24"/>
  <c r="G127" i="24"/>
  <c r="G126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7" i="24"/>
  <c r="G106" i="24"/>
  <c r="G104" i="24"/>
  <c r="G103" i="24"/>
  <c r="G102" i="24"/>
  <c r="G101" i="24"/>
  <c r="G100" i="24"/>
  <c r="G91" i="24"/>
  <c r="G90" i="24"/>
  <c r="G89" i="24"/>
  <c r="G88" i="24"/>
  <c r="G87" i="24"/>
  <c r="G85" i="24"/>
  <c r="G84" i="24"/>
  <c r="G83" i="24"/>
  <c r="G82" i="24"/>
  <c r="G79" i="24"/>
  <c r="G78" i="24"/>
  <c r="G77" i="24"/>
  <c r="G76" i="24"/>
  <c r="G75" i="24"/>
  <c r="G73" i="24"/>
  <c r="G72" i="24"/>
  <c r="G66" i="24"/>
  <c r="G65" i="24"/>
  <c r="G64" i="24"/>
  <c r="G63" i="24"/>
  <c r="G62" i="24"/>
  <c r="G61" i="24"/>
  <c r="G60" i="24"/>
  <c r="G59" i="24"/>
  <c r="G58" i="24"/>
  <c r="G57" i="24"/>
  <c r="G47" i="24"/>
  <c r="G46" i="24"/>
  <c r="G45" i="24"/>
  <c r="G44" i="24"/>
  <c r="G43" i="24"/>
  <c r="G42" i="24"/>
  <c r="G41" i="24"/>
  <c r="G39" i="24"/>
  <c r="G37" i="24"/>
  <c r="G36" i="24"/>
  <c r="G35" i="24"/>
  <c r="G34" i="24"/>
  <c r="G31" i="24"/>
  <c r="G30" i="24"/>
  <c r="G29" i="24"/>
  <c r="G28" i="24"/>
  <c r="G24" i="24"/>
  <c r="G26" i="24"/>
  <c r="G23" i="24"/>
  <c r="G12" i="24"/>
  <c r="G11" i="24"/>
  <c r="G10" i="24"/>
  <c r="G9" i="24"/>
  <c r="G191" i="24"/>
  <c r="G190" i="24"/>
  <c r="G55" i="24" l="1"/>
  <c r="G172" i="24"/>
  <c r="G171" i="24" s="1"/>
  <c r="G155" i="24"/>
  <c r="G154" i="24"/>
  <c r="G151" i="24"/>
  <c r="G150" i="24"/>
  <c r="G149" i="24"/>
  <c r="G148" i="24"/>
  <c r="G146" i="24"/>
  <c r="G125" i="24"/>
  <c r="G124" i="24"/>
  <c r="G123" i="24"/>
  <c r="G98" i="24"/>
  <c r="G97" i="24"/>
  <c r="G96" i="24"/>
  <c r="G95" i="24"/>
  <c r="G94" i="24"/>
  <c r="G71" i="24"/>
  <c r="G54" i="24"/>
  <c r="G53" i="24"/>
  <c r="G51" i="24"/>
  <c r="G50" i="24"/>
  <c r="G21" i="24"/>
  <c r="G18" i="24"/>
  <c r="G16" i="24"/>
  <c r="G15" i="24"/>
  <c r="G14" i="24"/>
  <c r="G10" i="20"/>
  <c r="G11" i="20"/>
  <c r="G12" i="20"/>
  <c r="G13" i="20"/>
  <c r="G14" i="20"/>
  <c r="G15" i="20"/>
  <c r="G18" i="20"/>
  <c r="G7" i="24" l="1"/>
  <c r="G6" i="24" s="1"/>
  <c r="G136" i="24"/>
  <c r="G19" i="24"/>
  <c r="G92" i="24"/>
  <c r="G80" i="24"/>
  <c r="G152" i="24"/>
  <c r="G69" i="24"/>
  <c r="G48" i="24"/>
  <c r="G121" i="24"/>
  <c r="G147" i="24"/>
  <c r="G32" i="24"/>
  <c r="G20" i="19"/>
  <c r="G22" i="19"/>
  <c r="G17" i="20"/>
  <c r="G19" i="20"/>
  <c r="D25" i="6" l="1"/>
  <c r="G68" i="24"/>
  <c r="D27" i="6"/>
  <c r="G21" i="19"/>
  <c r="G29" i="19"/>
  <c r="G167" i="21"/>
  <c r="G166" i="21"/>
  <c r="G165" i="21"/>
  <c r="G164" i="21"/>
  <c r="G163" i="21"/>
  <c r="G161" i="21"/>
  <c r="G160" i="21"/>
  <c r="G159" i="21"/>
  <c r="G158" i="21"/>
  <c r="G157" i="21"/>
  <c r="G156" i="21"/>
  <c r="G155" i="21"/>
  <c r="G154" i="21"/>
  <c r="G153" i="21"/>
  <c r="G152" i="21"/>
  <c r="G151" i="21"/>
  <c r="G150" i="21"/>
  <c r="G149" i="21"/>
  <c r="G148" i="21"/>
  <c r="G147" i="21"/>
  <c r="G146" i="21"/>
  <c r="G145" i="21"/>
  <c r="G144" i="21"/>
  <c r="G143" i="21"/>
  <c r="G142" i="21"/>
  <c r="G141" i="21"/>
  <c r="G140" i="21"/>
  <c r="G139" i="21"/>
  <c r="G138" i="21"/>
  <c r="G137" i="21"/>
  <c r="G136" i="21"/>
  <c r="G135" i="21"/>
  <c r="G134" i="21"/>
  <c r="G133" i="21"/>
  <c r="G131" i="21"/>
  <c r="G130" i="21"/>
  <c r="G129" i="21"/>
  <c r="G128" i="21"/>
  <c r="G127" i="21"/>
  <c r="G126" i="21"/>
  <c r="G125" i="21"/>
  <c r="G124" i="21"/>
  <c r="G123" i="21"/>
  <c r="G122" i="21"/>
  <c r="G121" i="21"/>
  <c r="G120" i="21"/>
  <c r="G119" i="21"/>
  <c r="G118" i="21"/>
  <c r="G117" i="21"/>
  <c r="G116" i="21"/>
  <c r="G115" i="21"/>
  <c r="G114" i="21"/>
  <c r="G113" i="21"/>
  <c r="G112" i="21"/>
  <c r="G111" i="21"/>
  <c r="G110" i="21"/>
  <c r="G109" i="21"/>
  <c r="G108" i="21"/>
  <c r="G107" i="21"/>
  <c r="G106" i="21"/>
  <c r="G105" i="21"/>
  <c r="G104" i="21"/>
  <c r="G103" i="21"/>
  <c r="G102" i="21"/>
  <c r="G101" i="21"/>
  <c r="G100" i="21"/>
  <c r="G99" i="21"/>
  <c r="G98" i="21"/>
  <c r="G97" i="21"/>
  <c r="G96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G77" i="21"/>
  <c r="G75" i="21"/>
  <c r="G74" i="21"/>
  <c r="G73" i="21"/>
  <c r="G72" i="21"/>
  <c r="G71" i="21"/>
  <c r="G70" i="21"/>
  <c r="G69" i="21"/>
  <c r="G68" i="21"/>
  <c r="G232" i="21"/>
  <c r="G231" i="21"/>
  <c r="G230" i="21"/>
  <c r="G229" i="21"/>
  <c r="G228" i="21"/>
  <c r="G227" i="21"/>
  <c r="G226" i="21"/>
  <c r="G225" i="21"/>
  <c r="G224" i="21"/>
  <c r="G223" i="21"/>
  <c r="G222" i="21"/>
  <c r="G221" i="21"/>
  <c r="G220" i="21"/>
  <c r="G218" i="21"/>
  <c r="G217" i="21"/>
  <c r="G216" i="21"/>
  <c r="G215" i="21"/>
  <c r="G214" i="21"/>
  <c r="G213" i="21"/>
  <c r="G212" i="21"/>
  <c r="G210" i="21"/>
  <c r="G209" i="21"/>
  <c r="G208" i="21"/>
  <c r="G207" i="21"/>
  <c r="G206" i="21"/>
  <c r="G205" i="21"/>
  <c r="G204" i="21"/>
  <c r="G203" i="21"/>
  <c r="G202" i="21"/>
  <c r="G201" i="21"/>
  <c r="G200" i="21"/>
  <c r="G199" i="21"/>
  <c r="G198" i="21"/>
  <c r="G197" i="21"/>
  <c r="G196" i="21"/>
  <c r="G195" i="21"/>
  <c r="G194" i="21"/>
  <c r="G192" i="21"/>
  <c r="G191" i="21"/>
  <c r="G190" i="21"/>
  <c r="G189" i="21"/>
  <c r="G188" i="21"/>
  <c r="G186" i="21"/>
  <c r="G185" i="21"/>
  <c r="G184" i="21"/>
  <c r="G183" i="21"/>
  <c r="G182" i="21"/>
  <c r="G181" i="21"/>
  <c r="G180" i="21"/>
  <c r="G178" i="21"/>
  <c r="G177" i="21"/>
  <c r="G176" i="21"/>
  <c r="G175" i="21"/>
  <c r="G174" i="21"/>
  <c r="G173" i="21"/>
  <c r="G172" i="21"/>
  <c r="G171" i="21"/>
  <c r="G170" i="21"/>
  <c r="G169" i="21"/>
  <c r="G65" i="21"/>
  <c r="G64" i="21"/>
  <c r="G63" i="21"/>
  <c r="G62" i="21"/>
  <c r="G61" i="21"/>
  <c r="G60" i="21"/>
  <c r="G59" i="21"/>
  <c r="G58" i="21"/>
  <c r="G54" i="21"/>
  <c r="G53" i="21"/>
  <c r="G52" i="21"/>
  <c r="G51" i="21"/>
  <c r="G50" i="21"/>
  <c r="G49" i="21"/>
  <c r="G48" i="21"/>
  <c r="G47" i="21"/>
  <c r="G46" i="21"/>
  <c r="G44" i="21"/>
  <c r="G43" i="21"/>
  <c r="G42" i="21"/>
  <c r="G26" i="21"/>
  <c r="G25" i="21"/>
  <c r="G24" i="21"/>
  <c r="G23" i="21"/>
  <c r="G22" i="21"/>
  <c r="G21" i="21"/>
  <c r="G20" i="21"/>
  <c r="G19" i="21"/>
  <c r="G18" i="21"/>
  <c r="G17" i="21"/>
  <c r="G16" i="21"/>
  <c r="G63" i="12"/>
  <c r="G37" i="12"/>
  <c r="G39" i="12"/>
  <c r="G54" i="12"/>
  <c r="G71" i="12"/>
  <c r="G68" i="12"/>
  <c r="G30" i="12"/>
  <c r="G9" i="21"/>
  <c r="G41" i="21"/>
  <c r="G40" i="21"/>
  <c r="G39" i="21"/>
  <c r="G37" i="21"/>
  <c r="G36" i="21"/>
  <c r="G35" i="21"/>
  <c r="G34" i="21"/>
  <c r="G33" i="21"/>
  <c r="G31" i="21"/>
  <c r="G30" i="21"/>
  <c r="G29" i="21"/>
  <c r="G28" i="21"/>
  <c r="G15" i="21"/>
  <c r="G14" i="21"/>
  <c r="G30" i="14" l="1"/>
  <c r="G29" i="14" s="1"/>
  <c r="D26" i="6"/>
  <c r="D28" i="6" s="1"/>
  <c r="G211" i="21"/>
  <c r="G179" i="21"/>
  <c r="G42" i="12"/>
  <c r="G219" i="21"/>
  <c r="G193" i="21"/>
  <c r="G66" i="21"/>
  <c r="G57" i="21"/>
  <c r="G56" i="21" s="1"/>
  <c r="G187" i="21"/>
  <c r="G168" i="21"/>
  <c r="G45" i="21"/>
  <c r="G38" i="21"/>
  <c r="G32" i="21"/>
  <c r="G27" i="21"/>
  <c r="G13" i="21"/>
  <c r="D21" i="6" l="1"/>
  <c r="G21" i="14" l="1"/>
  <c r="G19" i="14"/>
  <c r="G20" i="14"/>
  <c r="G18" i="14"/>
  <c r="G22" i="14"/>
  <c r="G24" i="12" l="1"/>
  <c r="G27" i="12" l="1"/>
  <c r="G72" i="12"/>
  <c r="G51" i="19"/>
  <c r="G76" i="12"/>
  <c r="G75" i="12" s="1"/>
  <c r="G26" i="12"/>
  <c r="G69" i="12" l="1"/>
  <c r="G70" i="12"/>
  <c r="G23" i="12"/>
  <c r="G34" i="12"/>
  <c r="G66" i="12"/>
  <c r="G15" i="14"/>
  <c r="G13" i="14"/>
  <c r="G50" i="19"/>
  <c r="G34" i="14"/>
  <c r="G35" i="14"/>
  <c r="G67" i="12"/>
  <c r="G44" i="19"/>
  <c r="G43" i="19"/>
  <c r="G42" i="19"/>
  <c r="G15" i="12" l="1"/>
  <c r="G12" i="14"/>
  <c r="G25" i="12"/>
  <c r="G41" i="19"/>
  <c r="G8" i="20" l="1"/>
  <c r="G9" i="20"/>
  <c r="G7" i="20"/>
  <c r="G6" i="20" l="1"/>
  <c r="G36" i="14"/>
  <c r="G33" i="14"/>
  <c r="G31" i="12" l="1"/>
  <c r="G74" i="12"/>
  <c r="G62" i="12"/>
  <c r="G61" i="12" s="1"/>
  <c r="G56" i="12"/>
  <c r="G29" i="12"/>
  <c r="G21" i="12"/>
  <c r="G16" i="12"/>
  <c r="G11" i="12"/>
  <c r="G32" i="14"/>
  <c r="G31" i="14" s="1"/>
  <c r="G17" i="14"/>
  <c r="G16" i="14" s="1"/>
  <c r="G8" i="14"/>
  <c r="G49" i="12" l="1"/>
  <c r="G11" i="21"/>
  <c r="G12" i="21" l="1"/>
  <c r="G10" i="21"/>
  <c r="G65" i="12" l="1"/>
  <c r="G9" i="12"/>
  <c r="G12" i="12"/>
  <c r="G10" i="14"/>
  <c r="G9" i="14" s="1"/>
  <c r="G64" i="12" l="1"/>
  <c r="G52" i="12"/>
  <c r="G60" i="12"/>
  <c r="G20" i="12" l="1"/>
  <c r="G48" i="19" l="1"/>
  <c r="G46" i="19"/>
  <c r="G31" i="19" l="1"/>
  <c r="G49" i="19"/>
  <c r="G45" i="19" s="1"/>
  <c r="G7" i="14" l="1"/>
  <c r="G33" i="19"/>
  <c r="G32" i="19" s="1"/>
  <c r="G15" i="19"/>
  <c r="G6" i="14" l="1"/>
  <c r="D7" i="6"/>
  <c r="D8" i="6" s="1"/>
  <c r="G53" i="12"/>
  <c r="G45" i="12"/>
  <c r="G50" i="12"/>
  <c r="G19" i="12"/>
  <c r="G44" i="12"/>
  <c r="G14" i="12"/>
  <c r="G18" i="12"/>
  <c r="G58" i="12"/>
  <c r="G43" i="12"/>
  <c r="G22" i="12"/>
  <c r="G51" i="12"/>
  <c r="G59" i="12"/>
  <c r="G33" i="12"/>
  <c r="G48" i="12"/>
  <c r="G41" i="12"/>
  <c r="G38" i="14"/>
  <c r="G37" i="14" s="1"/>
  <c r="G55" i="12"/>
  <c r="G73" i="12"/>
  <c r="G28" i="12"/>
  <c r="G25" i="19"/>
  <c r="G39" i="19"/>
  <c r="G35" i="19"/>
  <c r="G38" i="19"/>
  <c r="G9" i="19"/>
  <c r="G8" i="12"/>
  <c r="G7" i="12" s="1"/>
  <c r="G16" i="19"/>
  <c r="G36" i="19"/>
  <c r="G8" i="21"/>
  <c r="G17" i="19"/>
  <c r="G27" i="19"/>
  <c r="G18" i="19"/>
  <c r="G37" i="19"/>
  <c r="G34" i="19" l="1"/>
  <c r="G13" i="19"/>
  <c r="G46" i="12"/>
  <c r="G40" i="12" s="1"/>
  <c r="G13" i="12"/>
  <c r="G10" i="12"/>
  <c r="G17" i="12"/>
  <c r="G32" i="12"/>
  <c r="G23" i="19"/>
  <c r="G7" i="21"/>
  <c r="G6" i="21" s="1"/>
  <c r="D20" i="6" s="1"/>
  <c r="D22" i="6" s="1"/>
  <c r="G8" i="19"/>
  <c r="G7" i="19" s="1"/>
  <c r="G11" i="19"/>
  <c r="G6" i="12" l="1"/>
  <c r="D16" i="6"/>
  <c r="G12" i="19"/>
  <c r="G10" i="19" s="1"/>
  <c r="G57" i="12"/>
  <c r="D15" i="6" l="1"/>
  <c r="G6" i="19"/>
  <c r="D11" i="6" s="1"/>
  <c r="D12" i="6" s="1"/>
  <c r="D17" i="6"/>
  <c r="D30" i="6" l="1"/>
</calcChain>
</file>

<file path=xl/sharedStrings.xml><?xml version="1.0" encoding="utf-8"?>
<sst xmlns="http://schemas.openxmlformats.org/spreadsheetml/2006/main" count="1209" uniqueCount="588">
  <si>
    <t>Dok prefabrykowany</t>
  </si>
  <si>
    <t>BUDOWA HALI PRODUKCYJNO-MAGAZYNOWEJ NA POTRZEBY USPRAWNIENIA PROCESÓW PRODUKCYJNYCH I LOGISTYCZNYCH PRZEDSIĘBIORSTWA
43-186 ORZESZE, UL. MODRZEWIOWA</t>
  </si>
  <si>
    <t>OFERTA nr 1 [A]
(z dnia: …. .. ..)</t>
  </si>
  <si>
    <t>Lp.</t>
  </si>
  <si>
    <t>KOSZTY ZAPLECZA BUDOWY ORAZ OGÓLNE</t>
  </si>
  <si>
    <t>KOSZTY ZAPLECZA BUDOWY ORAZ KOSZTY OGÓLNE</t>
  </si>
  <si>
    <t>SUMA</t>
  </si>
  <si>
    <t>BRANŻA BUDOWLANA ZAGOSPODAROWANIE TERENU</t>
  </si>
  <si>
    <t>DROGI I ZAGOSPODAROWANIE TERENU</t>
  </si>
  <si>
    <t>BRANŻA BUDOWLANA HALA PRODUKCYJNA</t>
  </si>
  <si>
    <t>ROBOTY BUDOWLANO-KONSTRUKCYJNE - HALA</t>
  </si>
  <si>
    <t>ROBOTY BUDOWLANO-KONSTRUKCYJNE - CZĘŚĆ SOCJALNA</t>
  </si>
  <si>
    <t>BRANŻA SANITARNA</t>
  </si>
  <si>
    <t>ROBOTY INSTALACJI SANITARNYCH ZEWNĘTRZNYCH</t>
  </si>
  <si>
    <t>ROBOTY INSTALACJI SANITARNYCH WEWNĘTRZNYCH</t>
  </si>
  <si>
    <t>BRANŻA ELEKTRYCZNA</t>
  </si>
  <si>
    <t>INSTALACJE ELEKTRYCZNE ZEWNĘTRZNE</t>
  </si>
  <si>
    <t>INSTALACJE ELEKTRYCZNE WEWNĘTRZNE</t>
  </si>
  <si>
    <t>INSTALACJE ELEKTRYCZNE NISKOPRĄDOWE</t>
  </si>
  <si>
    <t>Podstawa</t>
  </si>
  <si>
    <t>Jednostka</t>
  </si>
  <si>
    <t>Ilość</t>
  </si>
  <si>
    <t>Cena jednostkowa [zł]</t>
  </si>
  <si>
    <t>Uwagi</t>
  </si>
  <si>
    <t>1.KOSZTY ZAPLECZA BUDOWY ORAZ OGÓLNE</t>
  </si>
  <si>
    <t>Suma Działu 1:</t>
  </si>
  <si>
    <t>Zagospodarowanie placu budowy</t>
  </si>
  <si>
    <t>kpl</t>
  </si>
  <si>
    <t> </t>
  </si>
  <si>
    <t>Utrzymanie placu budowy</t>
  </si>
  <si>
    <t>Demontaż placu budowy</t>
  </si>
  <si>
    <t>Organizacja ruchu na czas budowy</t>
  </si>
  <si>
    <t>Inne obiekty tymczasowe</t>
  </si>
  <si>
    <t>Koszt kadry inżynierskiej</t>
  </si>
  <si>
    <t>Koszt obsługi geodezyjnej</t>
  </si>
  <si>
    <t>Koszt obsługi geotechnicznej</t>
  </si>
  <si>
    <t>Inne koszty ogólne związane z prowadzeniem budowy</t>
  </si>
  <si>
    <t>Projekty Wykonawcze</t>
  </si>
  <si>
    <t>Projekty Warsztatowe</t>
  </si>
  <si>
    <t>Dokumentacja powykonawcza</t>
  </si>
  <si>
    <t>1. DROGI I ZAGOSPODAROWANIE TERENU</t>
  </si>
  <si>
    <t>Zdjęcie humusu wraz z wywozem</t>
  </si>
  <si>
    <t>Zdjęcie humusu</t>
  </si>
  <si>
    <t>m3</t>
  </si>
  <si>
    <t>Utylizacja</t>
  </si>
  <si>
    <t>Wykopy</t>
  </si>
  <si>
    <t>Wykonanie wykopów</t>
  </si>
  <si>
    <t>Nawierzchnie parkingów i placów utwardzonych
(z podbudową)</t>
  </si>
  <si>
    <t>TEREN UTWARDZONY Z KOSTKI BETONOWEJ - KR3</t>
  </si>
  <si>
    <t>m2</t>
  </si>
  <si>
    <t>podsypka cementowo piaskowa 5 cm</t>
  </si>
  <si>
    <t>podbudowa zasadnicza z mieszanki niezwiązanej z kruszywem 0/31,5mm C90/3, gr.19cm</t>
  </si>
  <si>
    <t>podbudowa pomocnicza z mieszkanki związanej cementem C3,0/4,0, gr.22cm</t>
  </si>
  <si>
    <t>TEREN UTWARDZONY Z KOSTKI BETONOWEJ - chodniki</t>
  </si>
  <si>
    <t>podsypka cementowo piaskowa 3 cm</t>
  </si>
  <si>
    <t>Krawężniki</t>
  </si>
  <si>
    <t>Krawężnik zwykły, 20x30cm</t>
  </si>
  <si>
    <t>Krawężniki betonowe, wraz z ławą oporową</t>
  </si>
  <si>
    <t>mb</t>
  </si>
  <si>
    <t>Krawężnik najazdowy, 20x22cm</t>
  </si>
  <si>
    <t>Obrzeże betonowe, 6x20cm</t>
  </si>
  <si>
    <t>Obrzeże betonowe, wraz z ławą oporową</t>
  </si>
  <si>
    <t>Opaska wokół budynku</t>
  </si>
  <si>
    <t>Opaska wokół budynku (obrzeże betonowe oraz warstwa kruszywa, stabilizowanego mechanicznie, gr.15cm, szer.50cm)</t>
  </si>
  <si>
    <t>Zieleń</t>
  </si>
  <si>
    <t>Tereny zielone wraz z wyprofilowaniem terenu oraz założeniem/pielęgnacją trawnika</t>
  </si>
  <si>
    <t>Ogrodzenie całego terenu terenu wraz z bramami i szlabanami</t>
  </si>
  <si>
    <t>Podmurówka - cokół betonowy (zebezpieczenie spływu wód z działek sąsiednich), wysokość 20cm</t>
  </si>
  <si>
    <t>Fundamenty pod ogrodzenie</t>
  </si>
  <si>
    <t>Brama wjazdowa 9 m w świetle przejazdu</t>
  </si>
  <si>
    <t>szt</t>
  </si>
  <si>
    <t>Fundament bramy</t>
  </si>
  <si>
    <t>Szlabany wjazdowe - komplet</t>
  </si>
  <si>
    <t>Oznakowanie poziome</t>
  </si>
  <si>
    <t>Oznakowanie miejsc parkingowych dla niepełnosprawnych</t>
  </si>
  <si>
    <t>Oznakowanie miejsc parkingowych</t>
  </si>
  <si>
    <t>Doki - mury oporowe</t>
  </si>
  <si>
    <t>Mury oporowe, 
Beton C25/30 W8, 
Stal zbrojeniowa: A-IIIN,
Otulina: 30/50mm</t>
  </si>
  <si>
    <t>Mury oporowe - zbrojenie</t>
  </si>
  <si>
    <t>kg</t>
  </si>
  <si>
    <t>Podkład betonowy C8/10, gr.10cm</t>
  </si>
  <si>
    <t>Balustrady</t>
  </si>
  <si>
    <t>Mała architektura</t>
  </si>
  <si>
    <t>Miejsce gromadzenia odpadów stałych</t>
  </si>
  <si>
    <t>1. ROBOTY BUDOWLANO-KONSTRUKCYJNE</t>
  </si>
  <si>
    <t xml:space="preserve">Wykopy  pod stopy i ławy fundamentowe </t>
  </si>
  <si>
    <t>Stabilizacja platformy, podbudowa pod fundamenty oraz posadzkę</t>
  </si>
  <si>
    <t>Stabilizacja platformy, podbudowa pod fundamenty</t>
  </si>
  <si>
    <t>Stabilizacja platformy, podbudowa pod posadzkę</t>
  </si>
  <si>
    <t>Podbudowa tłuczniowa od poz. -0,8 do -0,3
frakcja 0-31,5, zagęszczenie Is&gt;0,98, E2&gt;120MPa oraz E2/E1&lt;2,2</t>
  </si>
  <si>
    <t>Fundamenty żelbetowe</t>
  </si>
  <si>
    <t xml:space="preserve">Beton podkładowy C8/10, gr.10cm </t>
  </si>
  <si>
    <t>Beton konstrukcyjny - fundamenty
Beton C525/30 W8, 
Stal zbrojeniowa: A-IIIN,
Otulina góra i boki: 30mm,
Otulina spód: 50mm</t>
  </si>
  <si>
    <t>Stal zbrojeniowa
Wskaźnik zbrojenia: 80kg/m3</t>
  </si>
  <si>
    <t>Izolacje fundamentów</t>
  </si>
  <si>
    <t>Belka podwalinowa</t>
  </si>
  <si>
    <t>Belka podwalinowa, prefabrykowana
Beton C30/37 W8, 
Stal zbrojeniowa: A-IIIN,
Otulina: 25mm
Wskaźnik zbrojenia: 120kg/m3</t>
  </si>
  <si>
    <t>Warstwa izolacyjna podwaliny - styrodur, gr.10cm</t>
  </si>
  <si>
    <t>Konstrukcja prefabrykowana hali</t>
  </si>
  <si>
    <t>Doki prefabrykowane</t>
  </si>
  <si>
    <t>Konstrukcja stalowa hali</t>
  </si>
  <si>
    <t>Kotwy fundamentowe</t>
  </si>
  <si>
    <t>Podkonstrukcja stalowa - ryglówka</t>
  </si>
  <si>
    <t>Elewacje - obudowa ścian z płyt warstwowych z obróbkami</t>
  </si>
  <si>
    <t>Płyta warstwowa, gr.20cm - wypełnienie rdzeniem z wełny</t>
  </si>
  <si>
    <t>Płyta warstwowa, gr.20cm - wypełnienie rdzeniem z wełny, EI120</t>
  </si>
  <si>
    <t>Obróbki blacharskie - komplet</t>
  </si>
  <si>
    <t>Zadaszenie nad wejściem</t>
  </si>
  <si>
    <t>Obudowa dachu - blacha trapezowa + materiały izolacyjne (w tym ścieżki serwisowe)</t>
  </si>
  <si>
    <t>Blacha trapezowa TR-160 - 0,88 mm</t>
  </si>
  <si>
    <t>Blacha trapezowa TR-160 - 0,75 mm</t>
  </si>
  <si>
    <t>Obróbka krawędzi dachu</t>
  </si>
  <si>
    <t>Paroizolacja</t>
  </si>
  <si>
    <t>Wełna mineralna świetliki</t>
  </si>
  <si>
    <t>Kontrspadki z wełny mineralnej, komplet</t>
  </si>
  <si>
    <t>Membrana dach główny, gr.1,5mm</t>
  </si>
  <si>
    <t>Membrana świetliki, gr.1,5mm</t>
  </si>
  <si>
    <t>Membrana attyka, gr.1,5mm</t>
  </si>
  <si>
    <t>Membrana obróbkowa, gr.1,5mm</t>
  </si>
  <si>
    <t>Przelew awaryjny</t>
  </si>
  <si>
    <t>Świetliki dachowe</t>
  </si>
  <si>
    <t>Świetlik kalenicowy projektowanej hali, 310x1800cm</t>
  </si>
  <si>
    <t>Posadzka przemysłowa</t>
  </si>
  <si>
    <t>płyta żelbetowa gr. 20 cm, dylatowana, utwardzona powierzchniowo, zbrojenie rozproszone (wskaźnik zbrojenia: 25kg/m3)</t>
  </si>
  <si>
    <t xml:space="preserve">izolacja posadzki - 2x folia PE </t>
  </si>
  <si>
    <t>Okucia bram i drzwi</t>
  </si>
  <si>
    <t>Drzwi zewnętrzne</t>
  </si>
  <si>
    <t>Drzwi D1, zewnętrzne (90x200)</t>
  </si>
  <si>
    <t>Drzwi D2, zewnętrzne (90x200), klasa ppoż: EI60</t>
  </si>
  <si>
    <t>Bramy wraz z odbojami wewnętrznymi i zewnętrznymi</t>
  </si>
  <si>
    <t>Brama segmentowa, 
Wyposażona w dwie sekcje przeszklone
Sekcje pełne: stalowe, gr. 40 mm, wypełnienie pianką 
poliuretanową wytwarzaną bez freonu, przetłoczenia stucco 
Sekcje przeszklone: dwie sekcje przeszklone w ramach 
aluminiowych, wypełnienie podwójną szybą akrylową 
Wykonanie sprężyn skrętnych: 25.000 cykli 
Napęd elektryczny: przemysłowy 3~400V, miękki start/stop 
Centrala sterującą: klasie IP54 ze sterowaniem impulsowym, 
przyciski GÓRA-STOP-DÓŁ, wtyczka CEE 3N~400V 
Awaryjne otwieranie: Łańcuch awaryjnego otwierania w 
przypadku zaniku prądu 
Zabezpieczenie: zestaw krawędziowej listwy optycznej SKS
Wymiary SxW 4500 x 4200 mm</t>
  </si>
  <si>
    <t>Odbojnice słupowe 80cm (dwie sztuki przy bramie od strony wewnętrznej i dwie sztuki od strony zewnętrznej)</t>
  </si>
  <si>
    <t>Brama dokowa, 
Wyposażona w sekcje przeszklone
Sekcje pełne: stalowe, gr. 40 mm, wypełnienie pianką 
poliuretanową wytwarzaną bez freonu; 
Sekcje przeszklone: okna owalne(663x343 [mm]), wypełnione 
podwójną szybą akrylową; 
Wykonanie sprężyn skrętnych: 25.000 cykli; 
Napęd elektryczny: przemysłowy 3~400V, miękki start/stop 
Centrala sterującą: klasie IP54 ze sterowaniem impulsowym, 
przyciski GÓRA-STOP-DÓŁ, wtyczka CEE 3N~400V 
Awaryjne otwieranie: łańcuch awaryjnego otwierania w 
przypadku zaniku prądu; 
Zabezpieczenie: zestaw optycznej listwy krawędziowej SKS, 
zabezpieczenie na wypadek zerwania linki. 
Wymiary SxW 3000 x 3000 mm</t>
  </si>
  <si>
    <t>Brama dokowa - fartuch uszczelniający mechaniczny
Konstrukcja nośna: złożona z dwóch ram połączonych ze 
sobą, przegubowo za pomocą czterech ramion i płaszcza z 
tworzywa PVC odpornego na warunki atmosferyczne i 
działania mechaniczne 
Plandeki czołowe: wykonane z trójwarstwowego tworzywa 
PVC o grubości 3 mm wzmocnionego tkaniną 
Głębokość zabudowy: 620 mm 
Szerokość kurtyn bocznych: 600-700 mm 
Wysokość kurtyny górnej: 900-1000 mm 
Wysokość montażu (zalecana): 4500 mm 
Wytrzymałość temperaturowa: -30 do +90 st. C 
Kolor: czarny (standard) 
Kolor znaków najazdowych: żółty
Wymiary SxW 3400 x 3400 mm</t>
  </si>
  <si>
    <t>Odbojnice słupowe 80cm (dwie sztuki przy bramie od strony wewnętrznej)</t>
  </si>
  <si>
    <t>Systemowy naprowadzacz samochodowy, łamany ø160</t>
  </si>
  <si>
    <t>Pomost przeładunkowy
Platforma: z blachy łezkowej o grubości 6/8 mm wzmacniana 
od spodu profilami stalowymi 
Warga: z blachy łezkowej o grubości 12/14 mm 
Nośność: 60 kN 
Zasilanie: 400V-trójfazowe 
Siłownik (140 bar, 1,1 kW, 400V/50Hz, IP54): do podnoszenia i 
opuszczania języka o dł. 400 mm (dostępna również opcja 500); 
Uszczelki przeciw przeciągowe po obwodzie mostu 
Systemy bezpieczeństwa: Zatrzymanie awaryjne aktywowane przez przełącznik sekcji lub brak napięcia / Zawór bezpieczeństwa wewnątrz cylindra hydraulicznego zapobiegający upadkowi pomostu / Stałe i ruchome panele boczne, które służą jako osłona stóp / Platforma z górną powierzchnią płyty chroniącą przed poślizgnięciem się / Czarno/żółte oznaczenia ostrzegawcze na 
ruchomej, bocznej części pomostu 
Zakres pracy powyżej poziomu 0: 0 - 430 mm 
Zakres pracy poniżej poziomu 0: 0 - 260 mm 
Wysokość konstrukcji: 610 mm 
Wymiay SxW 2000 x 2500</t>
  </si>
  <si>
    <t xml:space="preserve">Drabiny na dach </t>
  </si>
  <si>
    <t>Drabina ocynkowana, nr 1</t>
  </si>
  <si>
    <t>Wydzielenie komunikacji</t>
  </si>
  <si>
    <t>Malowanie pasa bhp w kolorze żółtym na posadzce</t>
  </si>
  <si>
    <t>1. ROBOTY BUDOWLANO-KONSTRUKCYJNE, WYKOŃCZENIOWE</t>
  </si>
  <si>
    <t>Okna</t>
  </si>
  <si>
    <t>Okno O1, zewnętrzne (100x100)</t>
  </si>
  <si>
    <t>Przegrody wewnętrzne i zabudowy</t>
  </si>
  <si>
    <t>Ściany GK, gr.15cm
Z dwukrotnym poszyciem płytami GK o gr.12,5mm, z wypełnieniem wełną mineralną</t>
  </si>
  <si>
    <t>Wzmocnienie w ścianach GK (dla montażu stropu)</t>
  </si>
  <si>
    <t>Strop nad pomieszczeniami socjalnymi</t>
  </si>
  <si>
    <t>Strop nad pomieszczeniami socjalnymi, płyta warstwowa gr.10cm</t>
  </si>
  <si>
    <t>Podkonstrukcja stalowa</t>
  </si>
  <si>
    <t>Obróbka krawędzi stropu</t>
  </si>
  <si>
    <t>Posadzki budynek biurowy</t>
  </si>
  <si>
    <t>Płytki gresowe</t>
  </si>
  <si>
    <t>Posadzka jastrychowa, gr.8cm</t>
  </si>
  <si>
    <t>Folia budowlana 2x</t>
  </si>
  <si>
    <t>Izolacja posadzki Styropian twardy FS100, gr.10cm</t>
  </si>
  <si>
    <t xml:space="preserve">Chudy beton, gr.10cm </t>
  </si>
  <si>
    <t>Dylatacja</t>
  </si>
  <si>
    <t>Wykończenie ścian budynek biurowy</t>
  </si>
  <si>
    <t>Płytki ścienne (do wysokości 2m)</t>
  </si>
  <si>
    <t>Malowanie ścian GK</t>
  </si>
  <si>
    <t>Cokół z płytek ceramicznych, wys. 10cm</t>
  </si>
  <si>
    <t>Parapety konglomeratowe wewnętrzne</t>
  </si>
  <si>
    <t>Sufity budynek biurowy</t>
  </si>
  <si>
    <t>Sufit rastrowy, podwieszany 60x60</t>
  </si>
  <si>
    <t>Drzwi wewnętrzne</t>
  </si>
  <si>
    <t>Drzwi DW1 - wewnętrzne, (90x200)</t>
  </si>
  <si>
    <t>Drzwi DW2 - wewnętrzne, samozamykacz, (90x200)</t>
  </si>
  <si>
    <t>Drzwi DW3 - wewnętrzne, krata wentylacyjna, (90x200)</t>
  </si>
  <si>
    <t>Drzwi DW4 - wewnętrzne, krata wentylacyjna, (90x200)</t>
  </si>
  <si>
    <t>Drzwi DW5 - wewnętrzne, krata wentylacyjna, (80x200)</t>
  </si>
  <si>
    <t>Aneks kuchenny</t>
  </si>
  <si>
    <t>Pom. C.05 - aneks kuchenny</t>
  </si>
  <si>
    <t>1. ROBOTY INSTALACJI SANITARNYCH ZEWNĘTRZNYCH</t>
  </si>
  <si>
    <t>ZEWNTRZNA INSTALACJA KANALIZACJI SANITARNEJ</t>
  </si>
  <si>
    <t>Rura PVC-U lita SN8 SDR34 z wydłużonym kielichem, „lite”; Ø160 wraz z kształtkami</t>
  </si>
  <si>
    <t>Studnia tworzywowa Dz425:
-	kineta zbiorcza
-	rura karbowana PP 315, L=3m
-	uszczelki rury karbowanej Dz315
-	stożek odciążający kl. D400
-	pokrywa żeliwna do rury karbowanej, kl. D400
-	rura teleskopowa PVC-U 315x375
-	wkładka in situ do rury Ø160</t>
  </si>
  <si>
    <t>Podziemny zbiornik na nieczystości ciekłe, betonowy, V=10m3</t>
  </si>
  <si>
    <t>Materiały dodatkowe i pomocnicze</t>
  </si>
  <si>
    <t>Roboty odtworzeniowe nawierzchni – teren zielony oraz tereny utwardzone</t>
  </si>
  <si>
    <t>ZEWNĘTRZNA INSTALACJA KANALIZACJI DESZCZOWEJ BRUDNEJ</t>
  </si>
  <si>
    <t>Rura PVC-U lita SN8 SDR34 z wydłużonym kielichem, „lite”; Ø200 wraz z kształtkami</t>
  </si>
  <si>
    <t>mb.</t>
  </si>
  <si>
    <t>Rura PVC-U lita SN8 SDR34 z wydłużonym kielichem, „lite”; Ø250 wraz z kształtkami</t>
  </si>
  <si>
    <t>Rura PVC-U lita SN8 SDR34 z wydłużonym kielichem, „lite”; Ø315 wraz z kształtkami</t>
  </si>
  <si>
    <t>Rura PVC-U lita SN8 SDR34 z wydłużonym kielichem, „lite”; Ø400wraz z kształtkami</t>
  </si>
  <si>
    <t>Wpusty uliczne betonowe DN500 z osadnikiem oraz rusztem żeliwnym, kl. D400, pierścieniem odciążającym wylotem (przejściem szczelnym)</t>
  </si>
  <si>
    <t>kpl.</t>
  </si>
  <si>
    <t>Odwodnienie liniowe, L=12m, odpływ DN200 przez skrzynkę odpływową – koryto i ruszt z polimerobetonu F1000 – szerokość/wysokość budowlana 210/380mm – kl. ob D400</t>
  </si>
  <si>
    <t>Odwodnienie liniowe, L=15m, odpływ DN200 przez skrzynkę odpływową – koryto i ruszt z polimerobetonu F1000 – szerokość/wysokość budowlana 210/380mm – kl. ob D400</t>
  </si>
  <si>
    <t>Studnia betonowa DN1000 z włazem żeliwny, kl. ob D400,</t>
  </si>
  <si>
    <t>szt.</t>
  </si>
  <si>
    <t>Studnia betonowa DN1200 z włazem żeliwny, kl. ob D400,</t>
  </si>
  <si>
    <t>Separator substancji ropopochodnych, koalescencyjny z auto-zamknięciem zintegrowany z osadnikiem i obejściem burzowym 10-krotnym,
wlot-wylot DN400, przepływ nominalny/maksymalny: 8/80l/s, pojemność osadnika 1600l</t>
  </si>
  <si>
    <t>Zbiornik retencyjny, Vcz=160m3. Wykonanie z polimerobetonu, wytrzymałość na ściskanie co najmniej C45/55, stopień wodoszczelności W12, stopień mrozoodporności w wodzie F150,
nasiąkliwość &lt;5%, włazy kl. ob D400</t>
  </si>
  <si>
    <t>ZEWNĘTRZNA INSTALACJA KANALIZACJI DESZCZOWEJ – AWARYJNA Z DACHU</t>
  </si>
  <si>
    <t>ZEWNĘTRZNA INSTALACJA KANALIZACJI DESZCZOWEJ - Z DACHU</t>
  </si>
  <si>
    <t>INSTALACJA DRENAŻOWA</t>
  </si>
  <si>
    <t>Rura drenarska karbowanych PVC, o średnicy 160mm z filtrem z włókna syntetycznego</t>
  </si>
  <si>
    <t>Studnie drenarskie Dz315</t>
  </si>
  <si>
    <t xml:space="preserve">ZEWNĘTRZNA INSTALACJA WODY </t>
  </si>
  <si>
    <t>Rura przewodowa do wody pitnej wraz z kształtkami Ø 110 PE100 SDR11 PN16</t>
  </si>
  <si>
    <t>Rura przewodowa do wody pitnej wraz z kształtkami Ø 90 PE100 SDR11 PN16</t>
  </si>
  <si>
    <t>Rura przewodowa do wody pitnej wraz z kształtkami Ø 40 PE100 SDR11 PN16</t>
  </si>
  <si>
    <t>Taśma PVC szer. 20cm koloru niebieskiego z wkładką</t>
  </si>
  <si>
    <t>Zabudowa hydrantu naziemnego DN80 w terenie zielonym wraz zasuwą odcinającą DN80</t>
  </si>
  <si>
    <t>Zasuwa odcinająca kołnierzowa z żeliwa, DN100 wraz z tulejami, przejściami PE/stal 110/100</t>
  </si>
  <si>
    <t>Komora wodomierzowa wraz z zestawami wodomierzowymi na cele socjalne i p.poż. Komora wodomierzowa szczelna, betonowa o wymiarach 4x2x1,8m.
Zestaw wodomierzowy na cele socjalno bytowe:
-     wodomierz Q3=4m3/h
-     zawory odcinające DN32
-     filtra siatkowy DN32
-     zawór antyskażeniowy EA, DN32\ Zestaw wodomierzowy na cele p.poż.:
-     wodomierz Q3=16m3/h
-     zawory odcinające DN80
-     filtra siatkowy DN80
-     zawór antyskażeniowy EA, DN80</t>
  </si>
  <si>
    <t>2. ROBOTY INSTALACJI SANITARNYCH WEWNĘTRZNYCH</t>
  </si>
  <si>
    <t>Suma Działu 2:</t>
  </si>
  <si>
    <t>INSTALACJA KS</t>
  </si>
  <si>
    <t>Rury i kształtki kanalizacji wewnętrznej kielichowej z PP/HT łączonej na wcisk z uszczelką dwuwargową
-   Dz 50</t>
  </si>
  <si>
    <t>Rury i kształtki kanalizacji wewnętrznej kielichowej z PP/HT łączonej na wcisk z uszczelką dwuwargową
-   Dz110</t>
  </si>
  <si>
    <t>Rury i kształtki kanalizacji zewnętrznej kielichowej z PVC-U SN8 SDR34 łączonej na wcisk z uszczelką power-lock
-   Dz 160</t>
  </si>
  <si>
    <t>Rewizje na pionach kanalizacji sanitarnej:
-   Dz110</t>
  </si>
  <si>
    <t>Rura wywiewna z wywiewką (zakończenie pionów)
-   Dz110 / Dz160</t>
  </si>
  <si>
    <t>Rura ochronna PVC-U, SDR34, SN8, długość L=1m
-   Ø200</t>
  </si>
  <si>
    <t>Mocowania rurociągów, podwieszenia rurociągów magistralnych, punkty stałe, szyny montażowe, łączniki kątowe, podkładki, śruby, pręty gwintowane, obejmy z wkładkami tłumiącymi oraz
z materiałami montażowymi</t>
  </si>
  <si>
    <t>Wpust DN50, odpływ pionowy z kratką szczelinową ze stali nierdzewnej 100x100 o klasie K3 z kołnierzem, przepustowość: 0,8 l/s, wyposażony w suchy syfon</t>
  </si>
  <si>
    <t>INSTALACJA KD – ODWODNIENIE DACHU</t>
  </si>
  <si>
    <t>Rury PE</t>
  </si>
  <si>
    <t>D40</t>
  </si>
  <si>
    <t>D50</t>
  </si>
  <si>
    <t>D56</t>
  </si>
  <si>
    <t>D63</t>
  </si>
  <si>
    <t>D75</t>
  </si>
  <si>
    <t>D90</t>
  </si>
  <si>
    <t>D110</t>
  </si>
  <si>
    <t>D125</t>
  </si>
  <si>
    <t>Kształtki</t>
  </si>
  <si>
    <t xml:space="preserve">- Kolano PE d40/45st. </t>
  </si>
  <si>
    <t xml:space="preserve">- Kolano PE d40/90st. </t>
  </si>
  <si>
    <t>- Elektromufa PE D40</t>
  </si>
  <si>
    <t xml:space="preserve">- Kolano PE d50/45st. </t>
  </si>
  <si>
    <t xml:space="preserve">- Kolano PE d50/90st. </t>
  </si>
  <si>
    <t>- Zwężka niesymetryczna PE D50/40</t>
  </si>
  <si>
    <t>- Zwężka symetryczna PE D50/40</t>
  </si>
  <si>
    <t>- Elektromufa PE D50</t>
  </si>
  <si>
    <t xml:space="preserve">- Kolano PE d56/45st. </t>
  </si>
  <si>
    <t xml:space="preserve">- Kolano PE d56/90st. </t>
  </si>
  <si>
    <t xml:space="preserve">- Trójnik PE skośny 45st. d56/50 </t>
  </si>
  <si>
    <t>- Zwężka symetryczna PE D56/40</t>
  </si>
  <si>
    <t>- Zwężka symetryczna PE D56/50</t>
  </si>
  <si>
    <t>- Zwężka niesymetryczna PE D56/50</t>
  </si>
  <si>
    <t>- Elektromufa PE D56</t>
  </si>
  <si>
    <t xml:space="preserve">- Kolano PE d63/45st. </t>
  </si>
  <si>
    <t xml:space="preserve">- Kolano PE d63/90st. </t>
  </si>
  <si>
    <t>- Zwężka niesymetryczna PE D63/50</t>
  </si>
  <si>
    <t>- Zwężka symetryczna PE D63/56</t>
  </si>
  <si>
    <t>- Zwężka niesymetryczna PE D63/56</t>
  </si>
  <si>
    <t>- Elektromufa PE D63</t>
  </si>
  <si>
    <t xml:space="preserve">- Kolano PE d75/45st. </t>
  </si>
  <si>
    <t xml:space="preserve">- Kolano PE d75/90st. </t>
  </si>
  <si>
    <t>- Zwężka symetryczna PE D75/56</t>
  </si>
  <si>
    <t>- Elektromufa PE D75</t>
  </si>
  <si>
    <t xml:space="preserve">- Kolano PE d90/45st. </t>
  </si>
  <si>
    <t xml:space="preserve">- Kolano PE d90/90st. </t>
  </si>
  <si>
    <t xml:space="preserve">- Trójnik PE skośny 45st. d90/50 </t>
  </si>
  <si>
    <t xml:space="preserve">- Trójnik PE skośny 45st. d90/56 </t>
  </si>
  <si>
    <t xml:space="preserve">- Trójnik PE skośny 45st. d90/63 </t>
  </si>
  <si>
    <t xml:space="preserve">- Trójnik PE skośny 45st. d90/90 </t>
  </si>
  <si>
    <t>- Zwężka niesymetryczna PE D90/56</t>
  </si>
  <si>
    <t>- Zwężka symetryczna PE D90/63</t>
  </si>
  <si>
    <t>- Zwężka niesymetryczna PE D90/63</t>
  </si>
  <si>
    <t>- Zwężka symetryczna PE D90/75</t>
  </si>
  <si>
    <t>- Zwężka niesymetryczna PE D90/75</t>
  </si>
  <si>
    <t>- Elektromufa PE D90</t>
  </si>
  <si>
    <t xml:space="preserve">- Kolano PE d110/45st. </t>
  </si>
  <si>
    <t xml:space="preserve">- Trójnik PE skośny 45st. d110/40 </t>
  </si>
  <si>
    <t xml:space="preserve">- Trójnik PE skośny 45st. d110/56 </t>
  </si>
  <si>
    <t xml:space="preserve">- Trójnik PE skośny 45st. d110/63 </t>
  </si>
  <si>
    <t xml:space="preserve">- Trójnik PE skośny 45st. d110/110 </t>
  </si>
  <si>
    <t xml:space="preserve">- Czyszczak PE prosty 90st. d110 </t>
  </si>
  <si>
    <t>- Zwężka niesymetryczna PE D110/40</t>
  </si>
  <si>
    <t>- Zwężka niesymetryczna PE D110/56</t>
  </si>
  <si>
    <t>=- Zwężka niesymetryczna PE D110/90</t>
  </si>
  <si>
    <t>- Kielich kompensacyjny PE D110</t>
  </si>
  <si>
    <t>- Elektromufa PE D110</t>
  </si>
  <si>
    <t xml:space="preserve">- Kolano PE d125/45st. </t>
  </si>
  <si>
    <t xml:space="preserve">- Trójnik PE skośny 45st. d125/63 </t>
  </si>
  <si>
    <t xml:space="preserve">- Czyszczak PE prosty 90st. d125 </t>
  </si>
  <si>
    <t>- Zwężka symetryczna PE D125/110</t>
  </si>
  <si>
    <t>- Zwężka niesymetryczna PE D125/110</t>
  </si>
  <si>
    <t>- Kielich kompensacyjny PE D125</t>
  </si>
  <si>
    <t>- Elektromufa PE D125</t>
  </si>
  <si>
    <t>Elementy mocujące</t>
  </si>
  <si>
    <t>- Uchwyt rurowy D40</t>
  </si>
  <si>
    <t>- Opaska elektrozgrzewalna PE D50</t>
  </si>
  <si>
    <t>- Uchwyt rurowy D50</t>
  </si>
  <si>
    <t xml:space="preserve">- Płytka montażowa 1/2'' </t>
  </si>
  <si>
    <t xml:space="preserve">- Płytka montażowa 3/4'' </t>
  </si>
  <si>
    <t xml:space="preserve">- Pręt gwintowany M10/2.0m </t>
  </si>
  <si>
    <t>- Płytka montażowa M10</t>
  </si>
  <si>
    <t xml:space="preserve">- Rura gwintowana 1/2'' L200 </t>
  </si>
  <si>
    <t xml:space="preserve">- Rura gwintowana 3/4'' L200 </t>
  </si>
  <si>
    <t>- Podwieszenie profila montażowego</t>
  </si>
  <si>
    <t>- EIement łączący profile montażowe</t>
  </si>
  <si>
    <t>- Klin montażowy</t>
  </si>
  <si>
    <t>- Opaska elektrozgrzewalna PE D56</t>
  </si>
  <si>
    <t>- Uchwyt rurowy D56</t>
  </si>
  <si>
    <t>- Opaska elektrozgrzewalna PE D63</t>
  </si>
  <si>
    <t>- Uchwyt rurowy D63</t>
  </si>
  <si>
    <t>- Opaska elektrozgrzewalna PE D75</t>
  </si>
  <si>
    <t>- Uchwyt rurowy D75</t>
  </si>
  <si>
    <t>- Opaska elektrozgrzewalna PE D90</t>
  </si>
  <si>
    <t>- Uchwyt rurowy D90</t>
  </si>
  <si>
    <t>- Opaska elektrozgrzewalna PE D110</t>
  </si>
  <si>
    <t xml:space="preserve">- Regulowany uchwyt rurowy d110 1/2'' </t>
  </si>
  <si>
    <t>- Regulowany Uchwyt rurowy D110 M10</t>
  </si>
  <si>
    <t>- Uchwyt rurowy D110</t>
  </si>
  <si>
    <t>- Opaska elektrozgrzewalna PE D125</t>
  </si>
  <si>
    <t xml:space="preserve">- Regulowany uchwyt rurowy d125 1/2'' </t>
  </si>
  <si>
    <t xml:space="preserve">- Regulowany uchwyt rurowy d125/133, G 3/4'' </t>
  </si>
  <si>
    <t>- Regulowany Uchwyt rurowy D125 M10</t>
  </si>
  <si>
    <t>- Uchwyt rurowy D125</t>
  </si>
  <si>
    <t>Elementy mocujące:
-   Profil montażowy</t>
  </si>
  <si>
    <t>-   Rynna podporowa d56</t>
  </si>
  <si>
    <t>Wpust dachowy z kołnierzem mocującym d56</t>
  </si>
  <si>
    <t>Element spiętrzający wpustu dachowegod56</t>
  </si>
  <si>
    <t>Podgrzewacz wpustu d56 230V/8W</t>
  </si>
  <si>
    <t>INSTALACJA WODY</t>
  </si>
  <si>
    <t>Rury i kształtki PP-R dla wody zimnej + izolacja termiczna PE:
-   Dz20 x 2,8</t>
  </si>
  <si>
    <t>Rury i kształtki PP-R dla wody zimnej + izolacja termiczna PE:
-   Dz25 x 3,5</t>
  </si>
  <si>
    <t>Rury i kształtki PP-R dla wody zimnej + izolacja termiczna PE:
-   Dz32 x 4,4</t>
  </si>
  <si>
    <t>Rury i kształtki PP-R dla wody zimnej + izolacja termiczna PE:
-   Dz40 x 6,7</t>
  </si>
  <si>
    <t>Rury i kształtki PP-R stabilizowane włóknem szklanym dla wody ciepłej i cyrkulacji + izolacja termiczna PE:
-   Dz20 x 2,8</t>
  </si>
  <si>
    <t>Rury i kształtki PP-R stabilizowane włóknem szklanym dla wody ciepłej i cyrkulacji + izolacja termiczna PE:
-   Dz25 x 3,5</t>
  </si>
  <si>
    <t>Mocowania rurociągów w całym budynku, podwieszenia rurociągów magistralnych, punkty stałe, szyny montażowe, łączniki kątowe, podkładki, śruby, pręty gwintowane, obejmy wraz z materiałami montażowymi</t>
  </si>
  <si>
    <t>Ogrzewacz wody, pojemnociowy, elektryczny o pojemności 120 l</t>
  </si>
  <si>
    <t>Zawór ćwierćobrotowy DN15</t>
  </si>
  <si>
    <t xml:space="preserve">ARMATURA BIAŁA </t>
  </si>
  <si>
    <t>Umywalka wraz z armaturą podłączeniową, zasyfonowaniem oraz baterią stojącą umywalkową</t>
  </si>
  <si>
    <t>Zlewozmywak jednokomorowy z ociekaczem wraz z armaturą podłączeniową, zasyfonowaniem oraz
baterią stojącą zlewozmywakową</t>
  </si>
  <si>
    <t>Zlew gospodarczy wraz z armaturą podłączeniową, zasyfonowaniem oraz baterią stojącą zlewozmywakową</t>
  </si>
  <si>
    <t>Kabina prysznicowa wraz brodzikiem kwadratowym, armaturą podłączeniową, zasyfonowaniem oraz kolumną prysznicową z termostatem</t>
  </si>
  <si>
    <t>Miska ustępowa kompaktowa wraz z deską
sedesową, armaturą podłączeniową, oraz zasyfonowaniem</t>
  </si>
  <si>
    <t>Pisuar wraz z armaturą podłączeniową, zasyfonowaniem, przyciskiem spłukującym</t>
  </si>
  <si>
    <t>Zawór czerpalny z.w. DN15</t>
  </si>
  <si>
    <t>INSTALACJA P.POŻ.</t>
  </si>
  <si>
    <t>Hydrant wewnętrzny DN52 z wężem płasko składanym o dlugości 20 m</t>
  </si>
  <si>
    <t>Rury i kształtki ze stali nierdzewnej
-   DN 50</t>
  </si>
  <si>
    <t>Rury i kształtki ze stali nierdzewnej
-   DN65</t>
  </si>
  <si>
    <t>Przejścia p.poż. dla rur niepalnych</t>
  </si>
  <si>
    <t xml:space="preserve">INSTALACJA CO </t>
  </si>
  <si>
    <t>Rury ze stali nierdzewnej + izolacja termiczna PE:
-   Dz 35 x 1,5</t>
  </si>
  <si>
    <t>Rury ze stali nierdzewnej + izolacja termiczna PE:
-   Dz 42 x 1,5</t>
  </si>
  <si>
    <t>Rury ze stali nierdzewnej + izolacja termiczna PE:
-   Dz 54 x 1,5</t>
  </si>
  <si>
    <t>Rury ze stali nierdzewnej + izolacja termiczna PE:
-   Dz 76,1 x 2,0</t>
  </si>
  <si>
    <t>Mocowania rurociągów w całym budynku, podwieszenia rurociągów magistralnych, punkty stałe, szyny montażowe, łączniki kątowe, podkładki, śruby, pręty gwintowane, obejmy wraz
z materiałami montażowymi</t>
  </si>
  <si>
    <t>Nagrzewnica wodna o mocy grzewczej 3,2-65,2 kW</t>
  </si>
  <si>
    <t>Nagrzewnica elektryczna o mocy grzewczej 6,8-22,8 kW</t>
  </si>
  <si>
    <t>Destratyfikator powietrza o wydajności 2500 m3/h</t>
  </si>
  <si>
    <t>Konsola montażowa</t>
  </si>
  <si>
    <t>SRQ3d-3/4 zawór trójdrogowy 3/4" z siłownikiem</t>
  </si>
  <si>
    <t>KP 3/4-0.7 GWGW przewód elastyczny 3/4",dł. 0,7m</t>
  </si>
  <si>
    <t>Moduł sterujący dla nagrzewnicy</t>
  </si>
  <si>
    <t>Moduł sterujący z wbudowanym czujnikiem PT1000</t>
  </si>
  <si>
    <t>Inteligentny sterownik z wyświetlaczem dotykowym</t>
  </si>
  <si>
    <t>Grzejnik wiszący, elektryczny 0,50 kW/230V</t>
  </si>
  <si>
    <t>Grzejnik wiszący 1,0 kW/230V</t>
  </si>
  <si>
    <t>ŻRÓDŁO CIEPŁA</t>
  </si>
  <si>
    <t>Pompa ciepła powietrze/woda typu monoblok 40 kW</t>
  </si>
  <si>
    <t>Podpory antywibracyjne dla MMTC 033/040 (4 szt.)</t>
  </si>
  <si>
    <t>Filtr siatkowy 2"</t>
  </si>
  <si>
    <t>Zawór zabezpieczający przed zamarzaniem 2"</t>
  </si>
  <si>
    <t>Zasobnik buforowy o pojemności 1000 l</t>
  </si>
  <si>
    <t>Regulator do pomp</t>
  </si>
  <si>
    <t>Konsola sterownicza</t>
  </si>
  <si>
    <t>WENTYLACJA</t>
  </si>
  <si>
    <t>Wywietrzak zintegrowany 400/250</t>
  </si>
  <si>
    <t>Wentylator Dachowy ø 250</t>
  </si>
  <si>
    <t>Wentylator Dachowy ø 160</t>
  </si>
  <si>
    <t>Podstawa dachowa ø 400, l=1200 mm</t>
  </si>
  <si>
    <t>Kanał wentylacyjny ø 250, l=1000 mm</t>
  </si>
  <si>
    <t>Przepustnica ø 400 kanałowa nastawna do siłowni</t>
  </si>
  <si>
    <t>Siłownik</t>
  </si>
  <si>
    <t>Tacka ociekowa ø400</t>
  </si>
  <si>
    <t>Czerpnia ścienna 300x200</t>
  </si>
  <si>
    <t>Zestaw nawiewny osiatkowany 1000x800</t>
  </si>
  <si>
    <t>Centrala wentylacyjna, elektryczna
-1 kW
- 230 V
- 120 Pa</t>
  </si>
  <si>
    <t>Anemostat metalowy wywiewny</t>
  </si>
  <si>
    <t>Anemostat metalowy nawiewny</t>
  </si>
  <si>
    <t>1. ROBOTY INSTALACJI ELEKTRYCZNYCH ZEWNĘTRZNYCH</t>
  </si>
  <si>
    <t>ZASILANIE</t>
  </si>
  <si>
    <t>ZŁĄCZE KABLOWE</t>
  </si>
  <si>
    <t>ZK1</t>
  </si>
  <si>
    <t>RUZ</t>
  </si>
  <si>
    <t>RPV</t>
  </si>
  <si>
    <t>ZK2</t>
  </si>
  <si>
    <t>OKABLOWANIE WLZ</t>
  </si>
  <si>
    <t>4xYAKY 1x240</t>
  </si>
  <si>
    <t>5xYAKY 1x240</t>
  </si>
  <si>
    <t>YAKYżo 5x50</t>
  </si>
  <si>
    <t>OSPRZĘT</t>
  </si>
  <si>
    <t>Uziom pionowy, pogrążany, pomiedziowany z gwintem (wraz ze złączkami, głowicami i grotami):
l = 6 m; d = 17,2 mm</t>
  </si>
  <si>
    <t>INSTALACJA FOTOWOLTAICZNA</t>
  </si>
  <si>
    <t>PANELE</t>
  </si>
  <si>
    <t xml:space="preserve">Panele fotowoltaiczne 490Wp. Wraz z konstrukcją </t>
  </si>
  <si>
    <t>Falownik 50kW. Wraz z konstrukcją</t>
  </si>
  <si>
    <t>rozdzielnica RDC</t>
  </si>
  <si>
    <t>OKABLOWANIE</t>
  </si>
  <si>
    <t>Kabel solarny MB LS0H 6</t>
  </si>
  <si>
    <t>uziemienie falownika</t>
  </si>
  <si>
    <t>uziemienie konstrukcji PV</t>
  </si>
  <si>
    <t>rury osłonowe doziemne</t>
  </si>
  <si>
    <t>rury osłonowe AV</t>
  </si>
  <si>
    <t>OŚWIETLENIE ZEWNĘTRZNE</t>
  </si>
  <si>
    <t>OPRAWY</t>
  </si>
  <si>
    <t>OZ1/S</t>
  </si>
  <si>
    <t>OZ1+OZ1/S</t>
  </si>
  <si>
    <t>OZ4+OZ4/S</t>
  </si>
  <si>
    <t>Puszka hermetyczna zalewana żywicą</t>
  </si>
  <si>
    <t>YAKYżo 5x25</t>
  </si>
  <si>
    <t>Rura osłonowa Ø110 kolor niebieski</t>
  </si>
  <si>
    <t>Folia koloru niebieskiego szerokości 40cm, grubości min. 0,5mm</t>
  </si>
  <si>
    <t>Oznaczniki kabli</t>
  </si>
  <si>
    <t>Piasek</t>
  </si>
  <si>
    <t>Masa uszczelniająca</t>
  </si>
  <si>
    <t>Materiały drobne wg zapotrzebowania wykonawcy</t>
  </si>
  <si>
    <t>INSTALACJA ZASILANIA URZĄDZEŃ ZEWNETRZNYCH</t>
  </si>
  <si>
    <t>YKYżo 5x6</t>
  </si>
  <si>
    <t>YKYżo 3x4</t>
  </si>
  <si>
    <t>rury osłonowe</t>
  </si>
  <si>
    <t>KANALIZACJA KABLOWA</t>
  </si>
  <si>
    <t>ST</t>
  </si>
  <si>
    <t>Studnia kablowa SKR-1
- typ SKR-1
- korpus żelbetowy dwuelementowy 
- rama lekka podwójna obetonowana
- dwie pokrywy pojedyncze: jednej pełnej , a drugiej z wywietrznikiem</t>
  </si>
  <si>
    <t>Rura osłonowa, Ø110 koloru pomarańczowego</t>
  </si>
  <si>
    <t>Folia koloru pomarańczowego o szerokości 40cm, grubości min. 0,5mm</t>
  </si>
  <si>
    <t>m</t>
  </si>
  <si>
    <t>Przegroda wodo i gazoszczelna</t>
  </si>
  <si>
    <t>2. ROBOTY INSTALACJI ELEKTRYCZNYCH WEWNĘTRZNYCH</t>
  </si>
  <si>
    <t>RG-RH1</t>
  </si>
  <si>
    <t xml:space="preserve">Rozdzielnica główna hali 1
- Szafa sojąca,
- Zasilanie od dołu, odpływy do góry
- Drzwi wyposażone w zamek
- 30% rezerwy
</t>
  </si>
  <si>
    <t>RH2</t>
  </si>
  <si>
    <t xml:space="preserve">Rozdzielnica główna hali 2
- Szafa sojąca
- Zasilanie od góry, odpływy do góry
- Drzwi wyposażone w zamek
- 30% rezerwy
</t>
  </si>
  <si>
    <t>RA</t>
  </si>
  <si>
    <t xml:space="preserve">Rozdzielnica administracyjna
- Szafa wisząca,
- Zasilanie od góry, odpływy do góry
- Drzwi wyposażone w zamek
- 30% rezerwy
</t>
  </si>
  <si>
    <t>4xYAKY 1x120
+YAKYżo 1x70</t>
  </si>
  <si>
    <t>4xYAKY 1x50
+YAKYżo 1x25</t>
  </si>
  <si>
    <t>Przepusty kablowe</t>
  </si>
  <si>
    <t>GŁÓWNY WYŁĄCZNIK PRĄDU</t>
  </si>
  <si>
    <t>ZKPWP</t>
  </si>
  <si>
    <t>GWP</t>
  </si>
  <si>
    <t>Główny wyłącznik prądu IP55 - PRZYCISK</t>
  </si>
  <si>
    <t>Główny wyłącznik prądu IP55 - SYGNALIZATOR</t>
  </si>
  <si>
    <t>Oznakowanie wyłącznika "Główny wyłącznik prądu"</t>
  </si>
  <si>
    <t>HDGs(PH90) 5x2,5</t>
  </si>
  <si>
    <t>HDGs(PH90) 3x1,5</t>
  </si>
  <si>
    <t>Uchwyty o odporności ogniowej</t>
  </si>
  <si>
    <t>INSTALACJA OŚWIETLENIA</t>
  </si>
  <si>
    <t>OPRAWY OŚWIETLENIA PODSTAWOWEGO</t>
  </si>
  <si>
    <t>C2/D</t>
  </si>
  <si>
    <t>L1/Z</t>
  </si>
  <si>
    <t>OZ2/E</t>
  </si>
  <si>
    <t>OZ4/E</t>
  </si>
  <si>
    <t>OPRAWY OŚWIETLENIA AWARYJNEGO</t>
  </si>
  <si>
    <t>AW1/S</t>
  </si>
  <si>
    <t>AW2/N</t>
  </si>
  <si>
    <t>AW3/Z</t>
  </si>
  <si>
    <t>AWZ/S</t>
  </si>
  <si>
    <t>EW1/S</t>
  </si>
  <si>
    <t>CZUJNIK RUCHU NATYNKOWY DO LED SUFITOWY PIR 360 STOPNI BIAŁY 230V</t>
  </si>
  <si>
    <t>YDYżo 3x1,5</t>
  </si>
  <si>
    <t>YDYżo 3x2,5</t>
  </si>
  <si>
    <t>YDYżo 3x4</t>
  </si>
  <si>
    <t>YDYżo 5x4</t>
  </si>
  <si>
    <t>YKYżo 3x2,5</t>
  </si>
  <si>
    <t>YKYżo 5x4</t>
  </si>
  <si>
    <t>kabel wieloparowy dla kasety sterującej</t>
  </si>
  <si>
    <t>Puszka elektroinstalacyjna</t>
  </si>
  <si>
    <t>peszel 
-instalacja podtynkowa
-instalacja natynkowa
-pojedyncze kable nad sufitem podwieszanym</t>
  </si>
  <si>
    <t>INSTALACJA GNIAZD</t>
  </si>
  <si>
    <t>Gniazdo 230V/16A, 
-puszka podtynkowa</t>
  </si>
  <si>
    <t>YDYżo 5x10</t>
  </si>
  <si>
    <t>INSTALACJA SIŁY</t>
  </si>
  <si>
    <t>YDYżo 5x2,5</t>
  </si>
  <si>
    <t>YDYżo 5x25</t>
  </si>
  <si>
    <t>YKYżo 5x10</t>
  </si>
  <si>
    <t>peszel 
-instalacja natynkowa
-pojedyncze kable nad sufitem podwieszanym</t>
  </si>
  <si>
    <t>TRASY KABLOWE</t>
  </si>
  <si>
    <t>K500H50</t>
  </si>
  <si>
    <t>Koryto kablowe K500H50 wraz z osprzętem (kąty, rozgałęzienia), konstrukcja wsporcza</t>
  </si>
  <si>
    <t>INSTALACJA UZIEMIAJĄCA, ODGROMOWA I EKWIPOTENCJALNA</t>
  </si>
  <si>
    <t>GSU</t>
  </si>
  <si>
    <t>Główna szyna uziemiajaca</t>
  </si>
  <si>
    <t>LSU</t>
  </si>
  <si>
    <t>Lokalna szyna uziemiająca</t>
  </si>
  <si>
    <t>ZKP</t>
  </si>
  <si>
    <t>Złącze kontrolno-pomiarowym (pomiar metodą dwucęgową)</t>
  </si>
  <si>
    <t>Maszt odgromowy wolnostojący, h=3,00m</t>
  </si>
  <si>
    <t>Maszt odgromowy wolnostojący, h=2,00m</t>
  </si>
  <si>
    <t>Połączenia spawane</t>
  </si>
  <si>
    <t>Połączenia skręcane</t>
  </si>
  <si>
    <t>FeZn 40x5
-uziom fundamentowy</t>
  </si>
  <si>
    <t>FeZn 25x4
-instalacja ekwipotencjalna</t>
  </si>
  <si>
    <t>FeZn 25x4
-instalacja uziemiająca w ścianie żelbetowej prowadzona przez wszystkie kondygnacje
-instalacja odgromowa w ścianie żelbetowej prowadzona przez wszystkie kondygnacje
-instalacja ekwipotencjalna w ścianie żelbetowej prowadzona przez wszystkie kondygnacje</t>
  </si>
  <si>
    <t>FeZn 25x4
-instalacja odgromowa - przewód wyrównawczy kond. +4, bednarka zatapiana w żelbecie</t>
  </si>
  <si>
    <t>FeZn 40x5
-instalacja uziemiająca punktu neutralnego transformatora</t>
  </si>
  <si>
    <t>FeZn φ8
instalacja odgromowa</t>
  </si>
  <si>
    <t>Osprzęt do podłączania instalacji ekwipotencjalnej:
- obejmy do ekwipotencjalizacji;
- łączniki ekwipotencjalne (podkładka zwykła i sprężynowa)
- podkładki AL/CU</t>
  </si>
  <si>
    <t>3. ROBOTY INSTALACJI ELEKTRYCZNYCH NISKOPRĄDOWYCH</t>
  </si>
  <si>
    <t>Suma Działu 3:</t>
  </si>
  <si>
    <t>INSTALACJA WYKRYWANIA I SYGNALIZACJI POŻARU</t>
  </si>
  <si>
    <t>CENTRALES CSP</t>
  </si>
  <si>
    <t>Centrala pożarowa (kompletna wraz z min. akumulatorami) wraz z akcesoriami</t>
  </si>
  <si>
    <t xml:space="preserve">Czujka liniowa </t>
  </si>
  <si>
    <t>Czujka liniowa dymu
- adresowalna
wraz z zestawem reflektorów oraz wymaganymi akcesoriami</t>
  </si>
  <si>
    <t>Czujki punktowe</t>
  </si>
  <si>
    <t>Czujka wielosensorowa (opt. dymu + ciepła)
-adresowalna
wraz z gniazdem do mocowania czujki</t>
  </si>
  <si>
    <t>Optyczna czujka dymu
-adresowalna
wraz z gniazdem do mocowania czujki</t>
  </si>
  <si>
    <t>Wskaźnik zadziałania</t>
  </si>
  <si>
    <t>Ręczne ostrzegacze pożarowe i akcesoria</t>
  </si>
  <si>
    <t>Ręczny ostrzegacz pożarowy
- adresowalny
- z izolatorem zwarć
wraz z ramką maskującą</t>
  </si>
  <si>
    <t>Moduły i akcesoria</t>
  </si>
  <si>
    <t>Element kontrolno-sterujący
- 2 wejścia
- 2 wyjścia
- z izolatorem zwarć</t>
  </si>
  <si>
    <t>Element kontrolno-sterujący
- 4 wejścia
- 4 wyjścia
- z izolatorem zwarć</t>
  </si>
  <si>
    <t>Sygnalizatory</t>
  </si>
  <si>
    <t>Sygnalizator akustyczno-optyczny wewnętrzny/zewnętrzny</t>
  </si>
  <si>
    <t>Puszka instalacyjna przeciwpożarowa, rozgałęźna</t>
  </si>
  <si>
    <t>Zasilacze</t>
  </si>
  <si>
    <t>Zasilacz ppoż.
- 230 VAC/ 24 VDC
- z miejscem na dwa akumulatory 7Ah/12V</t>
  </si>
  <si>
    <t>Akumulator bezobsługowy 7Ah/12V</t>
  </si>
  <si>
    <t>HTKSH(PH90)ekw 1x2x0,8</t>
  </si>
  <si>
    <t>YnTKSYekw 1x2x0,8</t>
  </si>
  <si>
    <t>HDGs (PH90) 2x1,5</t>
  </si>
  <si>
    <t>HDGs 2x2,5</t>
  </si>
  <si>
    <t>YDY 2x1,5</t>
  </si>
  <si>
    <t>Uchwyty dla kabli ognioodpornych
(3 ochwyty na 1mb)</t>
  </si>
  <si>
    <t>Puszki PIP</t>
  </si>
  <si>
    <t>peszel z pilotem
-instalacja podtynkowa
-instalacja natynkowa
-pojedyncze kable nad sufitem podwieszanym</t>
  </si>
  <si>
    <t>PRACE DODATKOWE</t>
  </si>
  <si>
    <t xml:space="preserve">Programowanie </t>
  </si>
  <si>
    <t>Uruchomienie instalacji</t>
  </si>
  <si>
    <t>Przeszkolenie pracowników</t>
  </si>
  <si>
    <t xml:space="preserve">Wełna mineralna miękka dach główny, gr.19cm
- Wytrzymałośc na ściskanie: 40 kPA
- λD = 0,036 W/mK </t>
  </si>
  <si>
    <t>Wełna mineralna twarda dach główny, gr.5cm
- Wytrzymałośc na ściskanie: 70 kPA
- λD = 0,038 W/mK</t>
  </si>
  <si>
    <t>Ściany wielkowymiarowych zbrojonych płyt - Płyty ścienne
Grubość: 15cm
Parametr ppoż: REI120</t>
  </si>
  <si>
    <t>Wełna mineralna - ocieplenie attyki w miejscu ściany ppoż - gr. 10cm</t>
  </si>
  <si>
    <t>Słupy prefabrykowane
Beton C50/60 W8, 
Stal zbrojeniowa: A-IIIN,
Otulina słupa: 25mm,
Klasa odporności ogniowej: R60,
Stal marek: S235
W miejscach ścian wielkowymiarowych zbrojonych płyt ściennych, zamonontować systemowe szyny montażowe</t>
  </si>
  <si>
    <t>Suma [zł]</t>
  </si>
  <si>
    <t xml:space="preserve">Uwagi: </t>
  </si>
  <si>
    <t>Wykonawca ma obowiązek sprawdzić ilości podane w tabeli ofertowej z projektem koncepcyjno przetargowym oraz projektem budowlanym.</t>
  </si>
  <si>
    <t>Wykonawca ma obwiązek wykonać projekt techniczny, wykonawczy oraz warsztatowy.</t>
  </si>
  <si>
    <t>Wartość netto - zgodnie z Projektem koncepcyjno przetargowym</t>
  </si>
  <si>
    <r>
      <rPr>
        <b/>
        <sz val="11"/>
        <color indexed="8"/>
        <rFont val="Arial"/>
        <family val="2"/>
        <charset val="238"/>
      </rPr>
      <t xml:space="preserve">FABRYKA MATERACY JANPOL SP. Z O.O.                 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           
UL. CYNKOWA 2a
43-180 ORZESZE</t>
    </r>
  </si>
  <si>
    <t>Inne według uznania Oferenta</t>
  </si>
  <si>
    <t>Inne</t>
  </si>
  <si>
    <t>Podświetlane logo Inwestora duże (według rysunku elewacji)</t>
  </si>
  <si>
    <t>Logo Inwestora małe (według rysunku elewacji)</t>
  </si>
  <si>
    <t>Projekty Techniczne</t>
  </si>
  <si>
    <t xml:space="preserve">Konstrukcja stalowa dachu, zabezpieczona do R15 - należy przyjąć malowanie konstrukcji farbą o odporności ogniowej </t>
  </si>
  <si>
    <t xml:space="preserve">Rura odgromowa </t>
  </si>
  <si>
    <t>kostka betonowa podwójne T, szara, gr.8cm</t>
  </si>
  <si>
    <t>Koryto kablowe K50H50 (lub równoważny)  wraz z osprzętem (kąty, rozgałęzienia), konstrukcja wsporcza</t>
  </si>
  <si>
    <t>Gniazdo 230V/16A, IP44 (lub równoważny) 
-puszka natynkowe</t>
  </si>
  <si>
    <t>Gniazdo 400V/16A, IP44 (lub równoważny) 
-puszka natynkowa</t>
  </si>
  <si>
    <t>Koryto kablowe K100H50 (lub równoważny)   wraz z osprzętem (kąty, rozgałęzienia), konstrukcja wsporcza</t>
  </si>
  <si>
    <t>Koryto kablowe K300H50 (lub równoważny) wraz z osprzętem (kąty, rozgałęzienia), konstrukcja wsporcza</t>
  </si>
  <si>
    <t xml:space="preserve">Zestaw gniazd remontowych z własnymi zabezpieczeniami o konfiguracji: 4x16A/230V IP44 (lub równoważny)  , 2x32A/400V IP44 (lub równoważny) </t>
  </si>
  <si>
    <t>Złącze kablowe 1:
- złacze stojące, 
- fundament
- In =400 A, IP44 (lub równoważny) , drzwi wyposażone w zamek,
- 30% rezerwy miejsca,
- wyposażona zgodnie ze schematem</t>
  </si>
  <si>
    <t>Rozdzielnica urządzeń zewnętrznych:
- Szafa stojąca
- Zasilanie od dołu, odpływy do dołu
- IP44 (lub równoważny)  drzwi wyposażone w zamek
- 30% rezerwy
- wyposażona zgodnie ze schematem</t>
  </si>
  <si>
    <t>Rozdzielnica fotowoltaiczna:
- Szafa stojąca
- Zasilanie od dołu, odpływy do dołu
- IP44 (lub równoważny)  drzwi wyposażone w zamek
- 30% rezerwy
- wyposażona zgodnie ze schematem</t>
  </si>
  <si>
    <t>Złącze kablowe 2:
- złacze stojące, 
- fundament
- In =250 A, IP44 (lub równoważny), drzwi wyposażone w zamek,
- 30% rezerwy miejsca,
- wyposażona zgodnie ze schematem</t>
  </si>
  <si>
    <t xml:space="preserve">Słup oświetleniowy wraz z wysięgnikiem jednoramiennym i oprawą oświetleniową
- fundament prefabrykowany 
- słup aluminiowy 7m
- złącze słupowe z zabezpieczeniem xA
- oprawa oświetleniowa LED 41W 66IP (lub równoważny) 
- okablowanie wewnątrz słupa </t>
  </si>
  <si>
    <t xml:space="preserve">Słup oświetleniowy wraz z wysięgnikiem dwuramiennym i dwoma oprawami oświetleniowymi
- fundament prefabrykowany 
- słup aluminiowy 7m
- złącze słupowe z zabezpieczeniem xA
- oprawa oświetleniowa LED 41W 66IP (lub równoważny) 
- okablowanie wewnątrz słupa </t>
  </si>
  <si>
    <t xml:space="preserve">Słup oświetleniowy wraz z wysięgnikiem dwuramiennym i dwoma oprawami oświetleniowymi
- fundament prefabrykowany 
- słup aluminiowy 10m
- złącze słupowe z zabezpieczeniem xA
- oprawa oświetleniowa LED 82W 66IP (lub równoważny) 
- okablowanie wewnątrz słupa </t>
  </si>
  <si>
    <t>Złącze przeciwpożarowego wyłącznika prądu:
- złacze stojące, 
- fundament
- In =250 A, IP44 (lub równoważny) , drzwi wyposażone w zamek,
- wyposażona zgodnie ze schematem</t>
  </si>
  <si>
    <t xml:space="preserve">Oświetlenie na elewacji
- złącze słupowe z zabezpieczeniem xA
- oprawa oświetleniowa LED 27W 66IP (lub równoważny) 
- okablowanie wewnątrz słupa </t>
  </si>
  <si>
    <t xml:space="preserve">Oświetlenie na elewacji
- złącze słupowe z zabezpieczeniem xA
- oprawa oświetleniowa LED 82W 66IP (lub równoważny) 
- okablowanie wewnątrz słupa </t>
  </si>
  <si>
    <t>OPRAWA OŚWIETLENIA AWARYJNEGO LED IP65 (lub równoważny)
Z PIKTOGRAMEM, JEDNOSTRONNA
MONTAŻ ŚCIENNY
Z BATERIĄ t&gt;=1h, PRZYSTOSOWANA DO 
T&gt;=-20°C
DO CENTRALNEGO SYSTEMU MONITORINGU OPRAW</t>
  </si>
  <si>
    <t>OPRAWA OŚWIETLENIA AWARYJNEGO LED IP65 (lub równoważny) 
Z PIKTOGRAMEM, JEDNOSTRONNA
MONTAŻ ŚCIENNY
Z BATERIĄ t&gt;=1h
DO CENTRALNEGO SYSTEMU MONITORINGU OPRAW</t>
  </si>
  <si>
    <t>OPRAWA PRZEMYSŁOWA LED , 91W, 14900lm, IP66(lub równoważny)
MONTAŻ ZWIESZANY</t>
  </si>
  <si>
    <t xml:space="preserve"> OPRAWA OŚWIETLENIA AWARYJNEGO LED IP66(lub równoważny)
MONTAŻ ŚCIENNY
Z BATERIĄ t&gt;=1h
DO CENTRALNEGO SYSTEMU MONITORINGU OPRAW</t>
  </si>
  <si>
    <t>OPRAWA OŚWIETLENIA AWARYJNEGO LED 1.1W IP66(lub równoważny)
MONTAŻ NASTROPOWY
Z BATERIĄ t&gt;=1h
DO CENTRALNEGO SYSTEMU MONITORINGU OPRAW</t>
  </si>
  <si>
    <t>OPRAWA OŚWIETLENIA AWARYJNEGO LED 1.1W IP66(lub równoważny)
MONTAŻ ZWIESZANY
Z BATERIĄ t&gt;=1h
DO CENTRALNEGO SYSTEMU MONITORINGU OPRAW</t>
  </si>
  <si>
    <t>Kaseta sterująca 7- przyciskowa IP66(lub równoważny)</t>
  </si>
  <si>
    <t>Ogrodzenie terenu
Panel: 3D 1730, 5mm, ocynk
Słup: 60x40x2600x1,5
Kolor: RAL 7016(lub równoważny)</t>
  </si>
  <si>
    <t>PT-1000 IP65(lub równoważny) czujnik naścienny pomiaru temperatury</t>
  </si>
  <si>
    <t>OPRAWA LED DOWNLIGHT, 24W, 2400lm, IP65 (lub równoważny)
MONTAŻ DOSTROPOWY</t>
  </si>
  <si>
    <t>Gniazdo 230V/16A, IP44 (lub równoważny)
-puszka podtynkowa</t>
  </si>
  <si>
    <t>K50H50 (lub równoważny) (lub równoważny) (lub równożędnych)</t>
  </si>
  <si>
    <t>K100H50 (lub równoważny) (lub równożędnych)</t>
  </si>
  <si>
    <t>K300H50 (lub równoważny)</t>
  </si>
  <si>
    <t xml:space="preserve">Oświadczamy, że zapoznaliśmy się z treścią zapytania ofertowego i nie  wnosimy do niej zastrzeżeń oraz zdobyliśmy konieczne informacje potrzebne do właściwego wykonania zamówienia. 
Zobowiązujemy się do zawarcia umowy w miejscu i terminie wyznaczonym przez Zamawiającego, jeżeli zostanie wybrana nasza oferta.
Oświadczamy, że jesteśmy związani z ofertą przez …………. dni, licząc od dnia upływu terminu składania ofert. </t>
  </si>
  <si>
    <t>Oświadczamy, że podmiot który reprezentuję nie podlega wykluczeniu na podstawie art. 7 ust. 1 ustawy z dnia 13 kwietnia 2022 r. o szczególnych rozwiązaniach w zakresie przeciwdziałania wspieraniu agresji na Ukrainę oraz służących ochronie bezpieczeństwa narodowego (Dz. U. z 2024 r. poz. 507).</t>
  </si>
  <si>
    <t>Oświadczam/y, że nie jesteś/my powiązani osobowo lub kapitałowo z Zamawiającym (zgodnie z definicją określoną w zapytaniu ofertowym NR 7/2024/FESL.10.3).</t>
  </si>
  <si>
    <t xml:space="preserve">Wykonawca przyjmuje ryczałtowy charakter rozliczenia projektu. Wskazane powyżej szczegółowe pozycje kosztorysu mają charakter poglądowy za wyjątkiem ogólnej kwoty za zagospodarowanie terenu, która nie może ulec zmianie.  W umowie wpisana będzie tylko kwota ogółem prac budowlanych. </t>
  </si>
  <si>
    <t xml:space="preserve">Termin zakończenia robót i zgłoszenie przez Wykonawcę gotowości do odbioru końcowego Przedmiotu Umowy (tj. gotowości obiektów będących Przedmiotem Umowy do odbiorów technicznych)  do …............miesięcy licząc od dnia protokolarnego przekazania terenu budowy.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</si>
</sst>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[$zł-415]_-;\-* #,##0.00\ [$zł-415]_-;_-* &quot;-&quot;??\ [$zł-415]_-;_-@_-"/>
    <numFmt numFmtId="166" formatCode="_-* #,##0\ _z_ł_-;\-* #,##0\ _z_ł_-;_-* &quot;-&quot;\ _z_ł_-;_-@_-"/>
    <numFmt numFmtId="167" formatCode="_-* #,##0.00\ _z_ł_-;\-* #,##0.00\ _z_ł_-;_-* &quot;-&quot;??\ _z_ł_-;_-@_-"/>
    <numFmt numFmtId="168" formatCode="#,##0.000"/>
    <numFmt numFmtId="169" formatCode="#,##0.0"/>
    <numFmt numFmtId="170" formatCode="_-* #,##0.00\ _z_ł_-;\-* #,##0.00\ _z_ł_-;_-* \-??\ _z_ł_-;_-@_-"/>
    <numFmt numFmtId="171" formatCode="#,##0.00\ [$EUR]"/>
    <numFmt numFmtId="172" formatCode="yyyy/mm/dd;@"/>
    <numFmt numFmtId="173" formatCode="_-* #,##0.00\ _D_M_-;\-* #,##0.00\ _D_M_-;_-* &quot;-&quot;??\ _D_M_-;_-@_-"/>
    <numFmt numFmtId="174" formatCode="0.0"/>
  </numFmts>
  <fonts count="6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Helv"/>
      <family val="2"/>
    </font>
    <font>
      <sz val="10"/>
      <name val="ＭＳ ゴシック"/>
      <family val="3"/>
      <charset val="12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Arial CE"/>
      <family val="2"/>
      <charset val="238"/>
    </font>
    <font>
      <sz val="9"/>
      <name val="Arial"/>
      <family val="2"/>
    </font>
    <font>
      <b/>
      <sz val="9"/>
      <color indexed="48"/>
      <name val="Arial"/>
      <family val="2"/>
    </font>
    <font>
      <sz val="7"/>
      <name val="Arial CE"/>
      <family val="2"/>
      <charset val="238"/>
    </font>
    <font>
      <sz val="12"/>
      <name val="NimbusRoman"/>
      <family val="2"/>
      <charset val="238"/>
    </font>
    <font>
      <b/>
      <sz val="18"/>
      <color indexed="56"/>
      <name val="Cambria"/>
      <family val="1"/>
      <charset val="238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1"/>
      <name val="AvantGarde CondBook"/>
      <family val="2"/>
    </font>
    <font>
      <sz val="10"/>
      <color indexed="8"/>
      <name val="Arial"/>
      <family val="2"/>
    </font>
    <font>
      <sz val="9"/>
      <name val="Arial CE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8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" fontId="21" fillId="2" borderId="1" applyNumberFormat="0" applyFill="0" applyBorder="0" applyAlignment="0" applyProtection="0">
      <alignment horizontal="center" vertical="center" wrapText="1"/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22" fillId="0" borderId="2">
      <alignment horizontal="left" vertical="center" wrapText="1"/>
    </xf>
    <xf numFmtId="0" fontId="23" fillId="0" borderId="2">
      <alignment horizontal="left" vertical="center" wrapText="1"/>
    </xf>
    <xf numFmtId="0" fontId="19" fillId="4" borderId="0" applyNumberFormat="0" applyBorder="0" applyAlignment="0" applyProtection="0"/>
    <xf numFmtId="0" fontId="17" fillId="14" borderId="3" applyNumberFormat="0" applyAlignment="0" applyProtection="0"/>
    <xf numFmtId="168" fontId="24" fillId="0" borderId="1" applyNumberFormat="0" applyBorder="0" applyAlignment="0">
      <alignment horizontal="right" vertical="center"/>
      <protection locked="0"/>
    </xf>
    <xf numFmtId="0" fontId="12" fillId="24" borderId="4" applyNumberFormat="0" applyAlignment="0" applyProtection="0"/>
    <xf numFmtId="166" fontId="5" fillId="0" borderId="0" applyFont="0" applyFill="0" applyBorder="0" applyAlignment="0" applyProtection="0"/>
    <xf numFmtId="169" fontId="3" fillId="0" borderId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0" fontId="5" fillId="0" borderId="0"/>
    <xf numFmtId="0" fontId="18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6" fillId="15" borderId="0" applyNumberFormat="0" applyBorder="0" applyAlignment="0" applyProtection="0"/>
    <xf numFmtId="0" fontId="5" fillId="0" borderId="0"/>
    <xf numFmtId="171" fontId="6" fillId="0" borderId="0"/>
    <xf numFmtId="171" fontId="6" fillId="0" borderId="0"/>
    <xf numFmtId="171" fontId="6" fillId="0" borderId="0"/>
    <xf numFmtId="172" fontId="30" fillId="0" borderId="0">
      <alignment vertical="top"/>
    </xf>
    <xf numFmtId="171" fontId="30" fillId="0" borderId="0">
      <alignment vertical="top"/>
    </xf>
    <xf numFmtId="172" fontId="30" fillId="0" borderId="0">
      <alignment vertical="top"/>
    </xf>
    <xf numFmtId="0" fontId="25" fillId="0" borderId="0"/>
    <xf numFmtId="0" fontId="33" fillId="0" borderId="0"/>
    <xf numFmtId="0" fontId="33" fillId="0" borderId="0"/>
    <xf numFmtId="0" fontId="2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5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3" fillId="0" borderId="0"/>
    <xf numFmtId="0" fontId="32" fillId="0" borderId="0"/>
    <xf numFmtId="0" fontId="9" fillId="9" borderId="8" applyNumberFormat="0" applyFont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9" fillId="0" borderId="0">
      <alignment vertical="center"/>
    </xf>
    <xf numFmtId="0" fontId="8" fillId="0" borderId="0"/>
    <xf numFmtId="0" fontId="26" fillId="0" borderId="0" applyNumberFormat="0" applyFill="0" applyBorder="0" applyAlignment="0" applyProtection="0"/>
    <xf numFmtId="0" fontId="27" fillId="0" borderId="9">
      <alignment horizontal="center" wrapText="1"/>
    </xf>
    <xf numFmtId="0" fontId="28" fillId="0" borderId="10">
      <alignment horizontal="center" wrapText="1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4" fontId="31" fillId="0" borderId="0" applyBorder="0">
      <alignment vertical="center"/>
    </xf>
    <xf numFmtId="0" fontId="7" fillId="0" borderId="0"/>
  </cellStyleXfs>
  <cellXfs count="135">
    <xf numFmtId="0" fontId="0" fillId="0" borderId="0" xfId="0"/>
    <xf numFmtId="0" fontId="37" fillId="0" borderId="0" xfId="0" applyFont="1"/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1" fillId="25" borderId="0" xfId="0" applyFont="1" applyFill="1" applyAlignment="1">
      <alignment horizontal="center" vertical="top"/>
    </xf>
    <xf numFmtId="0" fontId="40" fillId="25" borderId="0" xfId="0" applyFont="1" applyFill="1" applyAlignment="1">
      <alignment vertical="top" wrapText="1"/>
    </xf>
    <xf numFmtId="0" fontId="40" fillId="25" borderId="0" xfId="0" applyFont="1" applyFill="1" applyAlignment="1">
      <alignment horizontal="center" vertical="center" wrapText="1"/>
    </xf>
    <xf numFmtId="0" fontId="41" fillId="25" borderId="0" xfId="0" applyFont="1" applyFill="1"/>
    <xf numFmtId="0" fontId="41" fillId="25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top" wrapText="1"/>
    </xf>
    <xf numFmtId="0" fontId="1" fillId="25" borderId="0" xfId="0" applyFont="1" applyFill="1" applyAlignment="1">
      <alignment horizontal="center" vertical="center" wrapText="1"/>
    </xf>
    <xf numFmtId="164" fontId="44" fillId="25" borderId="0" xfId="0" applyNumberFormat="1" applyFont="1" applyFill="1" applyAlignment="1">
      <alignment horizontal="center" vertical="center" wrapText="1"/>
    </xf>
    <xf numFmtId="164" fontId="45" fillId="25" borderId="0" xfId="0" applyNumberFormat="1" applyFont="1" applyFill="1" applyAlignment="1">
      <alignment horizontal="center" vertical="center" wrapText="1"/>
    </xf>
    <xf numFmtId="0" fontId="46" fillId="25" borderId="11" xfId="0" applyFont="1" applyFill="1" applyBorder="1" applyAlignment="1">
      <alignment horizontal="center" vertical="center"/>
    </xf>
    <xf numFmtId="0" fontId="46" fillId="25" borderId="11" xfId="0" applyFont="1" applyFill="1" applyBorder="1" applyAlignment="1">
      <alignment horizontal="center" vertical="center" wrapText="1"/>
    </xf>
    <xf numFmtId="0" fontId="47" fillId="25" borderId="11" xfId="0" applyFont="1" applyFill="1" applyBorder="1" applyAlignment="1">
      <alignment horizontal="center" vertical="center" wrapText="1"/>
    </xf>
    <xf numFmtId="0" fontId="46" fillId="25" borderId="1" xfId="0" applyFont="1" applyFill="1" applyBorder="1" applyAlignment="1">
      <alignment horizontal="center" vertical="center"/>
    </xf>
    <xf numFmtId="165" fontId="46" fillId="25" borderId="1" xfId="0" applyNumberFormat="1" applyFont="1" applyFill="1" applyBorder="1" applyAlignment="1">
      <alignment horizontal="center" vertical="center" wrapText="1"/>
    </xf>
    <xf numFmtId="0" fontId="46" fillId="25" borderId="1" xfId="0" applyFont="1" applyFill="1" applyBorder="1" applyAlignment="1">
      <alignment horizontal="center" vertical="center" wrapText="1"/>
    </xf>
    <xf numFmtId="0" fontId="46" fillId="25" borderId="1" xfId="0" applyFont="1" applyFill="1" applyBorder="1" applyAlignment="1">
      <alignment horizontal="left" vertical="center" wrapText="1"/>
    </xf>
    <xf numFmtId="164" fontId="49" fillId="25" borderId="1" xfId="0" applyNumberFormat="1" applyFont="1" applyFill="1" applyBorder="1" applyAlignment="1">
      <alignment horizontal="center" vertical="center" wrapText="1"/>
    </xf>
    <xf numFmtId="164" fontId="48" fillId="25" borderId="1" xfId="0" applyNumberFormat="1" applyFont="1" applyFill="1" applyBorder="1" applyAlignment="1">
      <alignment horizontal="center" vertical="center" wrapText="1"/>
    </xf>
    <xf numFmtId="44" fontId="46" fillId="25" borderId="1" xfId="0" applyNumberFormat="1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left" vertical="center" wrapText="1"/>
    </xf>
    <xf numFmtId="0" fontId="1" fillId="25" borderId="1" xfId="0" applyFont="1" applyFill="1" applyBorder="1" applyAlignment="1">
      <alignment horizontal="center" vertical="center" wrapText="1"/>
    </xf>
    <xf numFmtId="164" fontId="50" fillId="25" borderId="1" xfId="0" applyNumberFormat="1" applyFont="1" applyFill="1" applyBorder="1" applyAlignment="1">
      <alignment horizontal="center" vertical="center" wrapText="1"/>
    </xf>
    <xf numFmtId="164" fontId="44" fillId="25" borderId="1" xfId="0" applyNumberFormat="1" applyFont="1" applyFill="1" applyBorder="1" applyAlignment="1">
      <alignment horizontal="center" vertical="center" wrapText="1"/>
    </xf>
    <xf numFmtId="44" fontId="1" fillId="25" borderId="1" xfId="0" applyNumberFormat="1" applyFont="1" applyFill="1" applyBorder="1" applyAlignment="1">
      <alignment horizontal="center" vertical="center" wrapText="1"/>
    </xf>
    <xf numFmtId="0" fontId="51" fillId="25" borderId="1" xfId="0" applyFont="1" applyFill="1" applyBorder="1" applyAlignment="1">
      <alignment horizontal="center" vertical="center" wrapText="1"/>
    </xf>
    <xf numFmtId="0" fontId="1" fillId="25" borderId="1" xfId="131" applyFont="1" applyFill="1" applyBorder="1" applyAlignment="1">
      <alignment horizontal="left" vertical="top" wrapText="1"/>
    </xf>
    <xf numFmtId="2" fontId="1" fillId="25" borderId="1" xfId="0" applyNumberFormat="1" applyFont="1" applyFill="1" applyBorder="1" applyAlignment="1">
      <alignment horizontal="center" vertical="center" shrinkToFit="1"/>
    </xf>
    <xf numFmtId="0" fontId="1" fillId="25" borderId="1" xfId="0" applyFont="1" applyFill="1" applyBorder="1" applyAlignment="1">
      <alignment horizontal="center" wrapText="1"/>
    </xf>
    <xf numFmtId="44" fontId="52" fillId="25" borderId="1" xfId="0" applyNumberFormat="1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wrapText="1"/>
    </xf>
    <xf numFmtId="164" fontId="50" fillId="25" borderId="0" xfId="0" applyNumberFormat="1" applyFont="1" applyFill="1" applyAlignment="1">
      <alignment horizontal="center" vertical="center" wrapText="1"/>
    </xf>
    <xf numFmtId="0" fontId="41" fillId="25" borderId="0" xfId="0" applyFont="1" applyFill="1" applyAlignment="1">
      <alignment horizontal="center" vertical="top"/>
    </xf>
    <xf numFmtId="0" fontId="41" fillId="25" borderId="0" xfId="0" applyFont="1" applyFill="1" applyAlignment="1">
      <alignment vertical="top" wrapText="1"/>
    </xf>
    <xf numFmtId="0" fontId="41" fillId="25" borderId="0" xfId="0" applyFont="1" applyFill="1" applyAlignment="1">
      <alignment horizontal="center" vertical="center" wrapText="1"/>
    </xf>
    <xf numFmtId="0" fontId="47" fillId="25" borderId="11" xfId="0" applyFont="1" applyFill="1" applyBorder="1" applyAlignment="1">
      <alignment horizontal="center" vertical="center"/>
    </xf>
    <xf numFmtId="0" fontId="47" fillId="25" borderId="1" xfId="0" applyFont="1" applyFill="1" applyBorder="1" applyAlignment="1">
      <alignment horizontal="left" vertical="center"/>
    </xf>
    <xf numFmtId="0" fontId="47" fillId="25" borderId="1" xfId="0" applyFont="1" applyFill="1" applyBorder="1" applyAlignment="1">
      <alignment horizontal="right" vertical="center"/>
    </xf>
    <xf numFmtId="0" fontId="47" fillId="25" borderId="1" xfId="0" applyFont="1" applyFill="1" applyBorder="1" applyAlignment="1">
      <alignment horizontal="center" vertical="center"/>
    </xf>
    <xf numFmtId="0" fontId="47" fillId="25" borderId="1" xfId="0" applyFont="1" applyFill="1" applyBorder="1" applyAlignment="1">
      <alignment horizontal="center" vertical="center" wrapText="1"/>
    </xf>
    <xf numFmtId="0" fontId="46" fillId="25" borderId="1" xfId="0" applyFont="1" applyFill="1" applyBorder="1" applyAlignment="1">
      <alignment horizontal="center" wrapText="1"/>
    </xf>
    <xf numFmtId="0" fontId="46" fillId="25" borderId="1" xfId="0" applyFont="1" applyFill="1" applyBorder="1" applyAlignment="1">
      <alignment horizontal="left" wrapText="1"/>
    </xf>
    <xf numFmtId="165" fontId="47" fillId="25" borderId="1" xfId="0" applyNumberFormat="1" applyFont="1" applyFill="1" applyBorder="1" applyAlignment="1">
      <alignment horizontal="center" vertical="center" wrapText="1"/>
    </xf>
    <xf numFmtId="164" fontId="45" fillId="25" borderId="1" xfId="0" applyNumberFormat="1" applyFont="1" applyFill="1" applyBorder="1" applyAlignment="1">
      <alignment horizontal="center" vertical="center" wrapText="1"/>
    </xf>
    <xf numFmtId="44" fontId="41" fillId="25" borderId="1" xfId="0" applyNumberFormat="1" applyFont="1" applyFill="1" applyBorder="1" applyAlignment="1">
      <alignment horizontal="center" vertical="center" wrapText="1"/>
    </xf>
    <xf numFmtId="44" fontId="47" fillId="25" borderId="1" xfId="0" applyNumberFormat="1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left" wrapText="1"/>
    </xf>
    <xf numFmtId="164" fontId="54" fillId="25" borderId="1" xfId="0" applyNumberFormat="1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horizontal="center" vertical="center"/>
    </xf>
    <xf numFmtId="44" fontId="55" fillId="25" borderId="1" xfId="0" applyNumberFormat="1" applyFont="1" applyFill="1" applyBorder="1" applyAlignment="1">
      <alignment horizontal="center" vertical="center" wrapText="1"/>
    </xf>
    <xf numFmtId="0" fontId="40" fillId="25" borderId="1" xfId="0" applyFont="1" applyFill="1" applyBorder="1" applyAlignment="1">
      <alignment horizontal="center" wrapText="1"/>
    </xf>
    <xf numFmtId="0" fontId="46" fillId="25" borderId="1" xfId="0" applyFont="1" applyFill="1" applyBorder="1" applyAlignment="1">
      <alignment horizontal="left" vertical="top" wrapText="1"/>
    </xf>
    <xf numFmtId="0" fontId="40" fillId="25" borderId="1" xfId="0" applyFont="1" applyFill="1" applyBorder="1" applyAlignment="1">
      <alignment horizontal="center" vertical="center"/>
    </xf>
    <xf numFmtId="165" fontId="40" fillId="25" borderId="1" xfId="0" applyNumberFormat="1" applyFont="1" applyFill="1" applyBorder="1" applyAlignment="1">
      <alignment horizontal="center" vertical="center" wrapText="1"/>
    </xf>
    <xf numFmtId="165" fontId="55" fillId="25" borderId="1" xfId="0" applyNumberFormat="1" applyFont="1" applyFill="1" applyBorder="1" applyAlignment="1">
      <alignment horizontal="center" vertical="center" wrapText="1"/>
    </xf>
    <xf numFmtId="165" fontId="41" fillId="25" borderId="1" xfId="0" applyNumberFormat="1" applyFont="1" applyFill="1" applyBorder="1" applyAlignment="1">
      <alignment horizontal="center" vertical="center" wrapText="1"/>
    </xf>
    <xf numFmtId="0" fontId="40" fillId="25" borderId="1" xfId="0" applyFont="1" applyFill="1" applyBorder="1" applyAlignment="1">
      <alignment vertical="center"/>
    </xf>
    <xf numFmtId="0" fontId="1" fillId="25" borderId="1" xfId="0" applyFont="1" applyFill="1" applyBorder="1" applyAlignment="1">
      <alignment vertical="center"/>
    </xf>
    <xf numFmtId="0" fontId="40" fillId="25" borderId="1" xfId="0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vertical="center"/>
    </xf>
    <xf numFmtId="0" fontId="1" fillId="25" borderId="1" xfId="0" quotePrefix="1" applyFont="1" applyFill="1" applyBorder="1" applyAlignment="1">
      <alignment horizontal="left" vertical="center" wrapText="1"/>
    </xf>
    <xf numFmtId="0" fontId="1" fillId="25" borderId="1" xfId="0" applyFont="1" applyFill="1" applyBorder="1" applyAlignment="1">
      <alignment horizontal="left" vertical="center"/>
    </xf>
    <xf numFmtId="165" fontId="1" fillId="25" borderId="1" xfId="0" applyNumberFormat="1" applyFont="1" applyFill="1" applyBorder="1" applyAlignment="1">
      <alignment horizontal="center" vertical="center" wrapText="1"/>
    </xf>
    <xf numFmtId="0" fontId="58" fillId="25" borderId="1" xfId="0" applyFont="1" applyFill="1" applyBorder="1" applyAlignment="1">
      <alignment vertical="center"/>
    </xf>
    <xf numFmtId="164" fontId="47" fillId="25" borderId="1" xfId="0" applyNumberFormat="1" applyFont="1" applyFill="1" applyBorder="1" applyAlignment="1">
      <alignment horizontal="center" vertical="center"/>
    </xf>
    <xf numFmtId="164" fontId="47" fillId="25" borderId="1" xfId="0" applyNumberFormat="1" applyFont="1" applyFill="1" applyBorder="1" applyAlignment="1">
      <alignment horizontal="center" vertical="center" wrapText="1"/>
    </xf>
    <xf numFmtId="0" fontId="46" fillId="25" borderId="12" xfId="0" applyFont="1" applyFill="1" applyBorder="1" applyAlignment="1">
      <alignment horizontal="center"/>
    </xf>
    <xf numFmtId="0" fontId="46" fillId="25" borderId="12" xfId="0" applyFont="1" applyFill="1" applyBorder="1" applyAlignment="1">
      <alignment wrapText="1"/>
    </xf>
    <xf numFmtId="0" fontId="46" fillId="25" borderId="12" xfId="0" applyFont="1" applyFill="1" applyBorder="1" applyAlignment="1">
      <alignment horizontal="center" wrapText="1"/>
    </xf>
    <xf numFmtId="8" fontId="46" fillId="25" borderId="12" xfId="0" applyNumberFormat="1" applyFont="1" applyFill="1" applyBorder="1" applyAlignment="1">
      <alignment horizontal="center" wrapText="1"/>
    </xf>
    <xf numFmtId="8" fontId="56" fillId="25" borderId="12" xfId="0" applyNumberFormat="1" applyFont="1" applyFill="1" applyBorder="1" applyAlignment="1">
      <alignment horizontal="center" wrapText="1"/>
    </xf>
    <xf numFmtId="0" fontId="56" fillId="25" borderId="12" xfId="0" applyFont="1" applyFill="1" applyBorder="1" applyAlignment="1">
      <alignment horizontal="center" wrapText="1"/>
    </xf>
    <xf numFmtId="164" fontId="41" fillId="25" borderId="0" xfId="0" applyNumberFormat="1" applyFont="1" applyFill="1" applyAlignment="1">
      <alignment horizontal="center" vertical="center" wrapText="1"/>
    </xf>
    <xf numFmtId="0" fontId="59" fillId="25" borderId="16" xfId="0" applyFont="1" applyFill="1" applyBorder="1" applyAlignment="1">
      <alignment horizontal="center" vertical="center" wrapText="1"/>
    </xf>
    <xf numFmtId="0" fontId="60" fillId="25" borderId="1" xfId="0" applyFont="1" applyFill="1" applyBorder="1" applyAlignment="1">
      <alignment horizontal="center" vertical="center"/>
    </xf>
    <xf numFmtId="0" fontId="60" fillId="25" borderId="13" xfId="0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 wrapText="1"/>
    </xf>
    <xf numFmtId="0" fontId="60" fillId="25" borderId="1" xfId="0" applyFont="1" applyFill="1" applyBorder="1" applyAlignment="1">
      <alignment horizontal="center" vertical="top"/>
    </xf>
    <xf numFmtId="0" fontId="60" fillId="25" borderId="13" xfId="0" applyFont="1" applyFill="1" applyBorder="1" applyAlignment="1">
      <alignment horizontal="left" vertical="center" wrapText="1"/>
    </xf>
    <xf numFmtId="164" fontId="60" fillId="25" borderId="17" xfId="0" applyNumberFormat="1" applyFont="1" applyFill="1" applyBorder="1"/>
    <xf numFmtId="0" fontId="60" fillId="25" borderId="0" xfId="0" applyFont="1" applyFill="1"/>
    <xf numFmtId="0" fontId="62" fillId="25" borderId="15" xfId="0" applyFont="1" applyFill="1" applyBorder="1" applyAlignment="1">
      <alignment horizontal="right"/>
    </xf>
    <xf numFmtId="164" fontId="62" fillId="25" borderId="17" xfId="0" applyNumberFormat="1" applyFont="1" applyFill="1" applyBorder="1"/>
    <xf numFmtId="0" fontId="60" fillId="25" borderId="18" xfId="0" applyFont="1" applyFill="1" applyBorder="1"/>
    <xf numFmtId="0" fontId="2" fillId="25" borderId="13" xfId="0" applyFont="1" applyFill="1" applyBorder="1" applyAlignment="1">
      <alignment horizontal="left" vertical="center" wrapText="1"/>
    </xf>
    <xf numFmtId="164" fontId="2" fillId="25" borderId="17" xfId="0" applyNumberFormat="1" applyFont="1" applyFill="1" applyBorder="1"/>
    <xf numFmtId="164" fontId="63" fillId="25" borderId="19" xfId="0" applyNumberFormat="1" applyFont="1" applyFill="1" applyBorder="1"/>
    <xf numFmtId="0" fontId="46" fillId="25" borderId="21" xfId="0" applyFont="1" applyFill="1" applyBorder="1" applyAlignment="1">
      <alignment wrapText="1"/>
    </xf>
    <xf numFmtId="0" fontId="46" fillId="25" borderId="21" xfId="0" applyFont="1" applyFill="1" applyBorder="1" applyAlignment="1">
      <alignment horizontal="center" wrapText="1"/>
    </xf>
    <xf numFmtId="8" fontId="56" fillId="25" borderId="21" xfId="0" applyNumberFormat="1" applyFont="1" applyFill="1" applyBorder="1" applyAlignment="1">
      <alignment horizontal="center" wrapText="1"/>
    </xf>
    <xf numFmtId="0" fontId="56" fillId="25" borderId="21" xfId="0" applyFont="1" applyFill="1" applyBorder="1" applyAlignment="1">
      <alignment horizontal="center" wrapText="1"/>
    </xf>
    <xf numFmtId="0" fontId="47" fillId="25" borderId="1" xfId="0" applyFont="1" applyFill="1" applyBorder="1" applyAlignment="1">
      <alignment vertical="top" wrapText="1"/>
    </xf>
    <xf numFmtId="8" fontId="56" fillId="25" borderId="1" xfId="0" applyNumberFormat="1" applyFont="1" applyFill="1" applyBorder="1" applyAlignment="1">
      <alignment horizontal="center" wrapText="1"/>
    </xf>
    <xf numFmtId="0" fontId="56" fillId="25" borderId="1" xfId="0" applyFont="1" applyFill="1" applyBorder="1" applyAlignment="1">
      <alignment horizontal="center" wrapText="1"/>
    </xf>
    <xf numFmtId="174" fontId="1" fillId="25" borderId="1" xfId="0" applyNumberFormat="1" applyFont="1" applyFill="1" applyBorder="1" applyAlignment="1">
      <alignment horizontal="center" vertical="center" wrapText="1"/>
    </xf>
    <xf numFmtId="174" fontId="46" fillId="25" borderId="1" xfId="0" applyNumberFormat="1" applyFont="1" applyFill="1" applyBorder="1" applyAlignment="1">
      <alignment horizontal="center" vertical="center" wrapText="1"/>
    </xf>
    <xf numFmtId="2" fontId="1" fillId="25" borderId="1" xfId="0" applyNumberFormat="1" applyFont="1" applyFill="1" applyBorder="1" applyAlignment="1">
      <alignment horizontal="center" vertical="center" wrapText="1"/>
    </xf>
    <xf numFmtId="0" fontId="56" fillId="26" borderId="1" xfId="0" applyFont="1" applyFill="1" applyBorder="1" applyAlignment="1">
      <alignment horizontal="left" vertical="center"/>
    </xf>
    <xf numFmtId="0" fontId="56" fillId="26" borderId="1" xfId="0" applyFont="1" applyFill="1" applyBorder="1" applyAlignment="1">
      <alignment horizontal="right" vertical="center"/>
    </xf>
    <xf numFmtId="0" fontId="56" fillId="26" borderId="1" xfId="0" applyFont="1" applyFill="1" applyBorder="1" applyAlignment="1">
      <alignment horizontal="center" vertical="center"/>
    </xf>
    <xf numFmtId="164" fontId="57" fillId="26" borderId="1" xfId="0" applyNumberFormat="1" applyFont="1" applyFill="1" applyBorder="1" applyAlignment="1">
      <alignment horizontal="center" vertical="center"/>
    </xf>
    <xf numFmtId="165" fontId="56" fillId="26" borderId="1" xfId="0" applyNumberFormat="1" applyFont="1" applyFill="1" applyBorder="1" applyAlignment="1">
      <alignment horizontal="center" vertical="center" wrapText="1"/>
    </xf>
    <xf numFmtId="0" fontId="56" fillId="26" borderId="1" xfId="0" applyFont="1" applyFill="1" applyBorder="1" applyAlignment="1">
      <alignment horizontal="center" vertical="center" wrapText="1"/>
    </xf>
    <xf numFmtId="0" fontId="46" fillId="26" borderId="1" xfId="0" applyFont="1" applyFill="1" applyBorder="1" applyAlignment="1">
      <alignment horizontal="left" vertical="center"/>
    </xf>
    <xf numFmtId="0" fontId="46" fillId="26" borderId="1" xfId="0" applyFont="1" applyFill="1" applyBorder="1" applyAlignment="1">
      <alignment horizontal="right" vertical="center"/>
    </xf>
    <xf numFmtId="0" fontId="46" fillId="26" borderId="1" xfId="0" applyFont="1" applyFill="1" applyBorder="1" applyAlignment="1">
      <alignment horizontal="center" vertical="center"/>
    </xf>
    <xf numFmtId="164" fontId="48" fillId="26" borderId="1" xfId="0" applyNumberFormat="1" applyFont="1" applyFill="1" applyBorder="1" applyAlignment="1">
      <alignment horizontal="center" vertical="center"/>
    </xf>
    <xf numFmtId="165" fontId="46" fillId="26" borderId="1" xfId="0" applyNumberFormat="1" applyFont="1" applyFill="1" applyBorder="1" applyAlignment="1">
      <alignment horizontal="center" vertical="center" wrapText="1"/>
    </xf>
    <xf numFmtId="0" fontId="46" fillId="26" borderId="1" xfId="0" applyFont="1" applyFill="1" applyBorder="1" applyAlignment="1">
      <alignment horizontal="center" vertical="center" wrapText="1"/>
    </xf>
    <xf numFmtId="0" fontId="47" fillId="26" borderId="1" xfId="0" applyFont="1" applyFill="1" applyBorder="1" applyAlignment="1">
      <alignment horizontal="left" vertical="center"/>
    </xf>
    <xf numFmtId="0" fontId="47" fillId="26" borderId="1" xfId="0" applyFont="1" applyFill="1" applyBorder="1" applyAlignment="1">
      <alignment horizontal="right" vertical="center"/>
    </xf>
    <xf numFmtId="0" fontId="47" fillId="26" borderId="1" xfId="0" applyFont="1" applyFill="1" applyBorder="1" applyAlignment="1">
      <alignment horizontal="center" vertical="center"/>
    </xf>
    <xf numFmtId="164" fontId="53" fillId="26" borderId="1" xfId="0" applyNumberFormat="1" applyFont="1" applyFill="1" applyBorder="1" applyAlignment="1">
      <alignment horizontal="center" vertical="center"/>
    </xf>
    <xf numFmtId="0" fontId="47" fillId="26" borderId="1" xfId="0" applyFont="1" applyFill="1" applyBorder="1" applyAlignment="1">
      <alignment horizontal="center" vertical="center" wrapText="1"/>
    </xf>
    <xf numFmtId="165" fontId="46" fillId="26" borderId="1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25" borderId="0" xfId="0" applyFont="1" applyFill="1" applyAlignment="1">
      <alignment wrapText="1"/>
    </xf>
    <xf numFmtId="0" fontId="42" fillId="25" borderId="0" xfId="0" applyFont="1" applyFill="1" applyAlignment="1">
      <alignment horizontal="center" vertical="center" wrapText="1"/>
    </xf>
    <xf numFmtId="0" fontId="64" fillId="0" borderId="0" xfId="0" applyFont="1" applyAlignment="1">
      <alignment horizontal="left"/>
    </xf>
    <xf numFmtId="0" fontId="64" fillId="0" borderId="0" xfId="0" applyFont="1" applyAlignment="1">
      <alignment horizontal="left" wrapText="1"/>
    </xf>
    <xf numFmtId="0" fontId="63" fillId="25" borderId="1" xfId="0" applyFont="1" applyFill="1" applyBorder="1" applyAlignment="1">
      <alignment horizontal="right"/>
    </xf>
    <xf numFmtId="0" fontId="63" fillId="25" borderId="13" xfId="0" applyFont="1" applyFill="1" applyBorder="1" applyAlignment="1">
      <alignment horizontal="right"/>
    </xf>
    <xf numFmtId="0" fontId="59" fillId="25" borderId="13" xfId="0" applyFont="1" applyFill="1" applyBorder="1" applyAlignment="1">
      <alignment horizontal="center" vertical="center" wrapText="1"/>
    </xf>
    <xf numFmtId="0" fontId="59" fillId="25" borderId="14" xfId="0" applyFont="1" applyFill="1" applyBorder="1" applyAlignment="1">
      <alignment horizontal="center" vertical="center" wrapText="1"/>
    </xf>
    <xf numFmtId="0" fontId="47" fillId="25" borderId="12" xfId="0" applyFont="1" applyFill="1" applyBorder="1" applyAlignment="1">
      <alignment horizontal="center" vertical="center"/>
    </xf>
    <xf numFmtId="0" fontId="42" fillId="25" borderId="20" xfId="0" applyFont="1" applyFill="1" applyBorder="1" applyAlignment="1">
      <alignment horizontal="center" vertical="center" wrapText="1"/>
    </xf>
    <xf numFmtId="0" fontId="46" fillId="25" borderId="12" xfId="0" applyFont="1" applyFill="1" applyBorder="1" applyAlignment="1">
      <alignment horizontal="center" vertical="center"/>
    </xf>
    <xf numFmtId="0" fontId="53" fillId="25" borderId="12" xfId="0" applyFont="1" applyFill="1" applyBorder="1" applyAlignment="1">
      <alignment horizontal="center" vertical="center"/>
    </xf>
    <xf numFmtId="0" fontId="47" fillId="26" borderId="1" xfId="0" applyFont="1" applyFill="1" applyBorder="1" applyAlignment="1">
      <alignment horizontal="right" vertical="center"/>
    </xf>
  </cellXfs>
  <cellStyles count="185">
    <cellStyle name="_kalkulacja_plik roboczy" xfId="1" xr:uid="{23D245E5-639D-42F3-87A6-3C1AEC1058A6}"/>
    <cellStyle name="_kalkulacja_plik roboczy_Budżet Karolkowa (2)" xfId="2" xr:uid="{6A81AFD4-5D0C-44F6-A035-EF244E9C47CA}"/>
    <cellStyle name="_kalkulacja_plik roboczy_ECHO Kielce cost estimation" xfId="3" xr:uid="{4B33BF14-7557-4A60-AE09-7FC77DD1A9E4}"/>
    <cellStyle name="_kalkulacja_plik roboczy_Octo+cost+estimation+2010+03+19" xfId="4" xr:uid="{D5DD71F4-90F7-41E6-BDEB-291AEBF74D80}"/>
    <cellStyle name="_kalkulacja_plik roboczy_Printpak cost estimation_rev.01" xfId="5" xr:uid="{94D2A205-016D-4060-B679-040D08899E76}"/>
    <cellStyle name="1" xfId="6" xr:uid="{FC106EED-C754-4D40-8845-070A807893F2}"/>
    <cellStyle name="20% - Accent1" xfId="7" xr:uid="{E6189088-B5E1-47C9-BFDD-9DFEB2608D9E}"/>
    <cellStyle name="20% - Accent2" xfId="8" xr:uid="{67EF5225-74C8-4BE1-BD1A-467DC47E0BDA}"/>
    <cellStyle name="20% - Accent3" xfId="9" xr:uid="{3446220F-A8E8-4E41-A0F7-A2541746C0B0}"/>
    <cellStyle name="20% - Accent4" xfId="10" xr:uid="{789F05A8-2577-4949-8251-2C37B0F403E9}"/>
    <cellStyle name="20% - Accent5" xfId="11" xr:uid="{16CAD456-513E-4C67-B3F2-C34E7E198666}"/>
    <cellStyle name="20% - Accent6" xfId="12" xr:uid="{85D6000A-AA4F-4068-A8AB-6A8A8D8190E4}"/>
    <cellStyle name="40% - Accent1" xfId="13" xr:uid="{67AAF81A-85D1-4638-8264-6871771D9B99}"/>
    <cellStyle name="40% - Accent2" xfId="14" xr:uid="{EE15147D-EE53-4832-A12A-116C52C44ED3}"/>
    <cellStyle name="40% - Accent3" xfId="15" xr:uid="{DE1D7E4B-73DF-49EE-B2BA-5C21877BEBB0}"/>
    <cellStyle name="40% - Accent4" xfId="16" xr:uid="{7392DC14-5748-46C4-8E43-5AB7144EAF28}"/>
    <cellStyle name="40% - Accent5" xfId="17" xr:uid="{CDBF1D52-B7FA-496B-A83E-84782349ECD3}"/>
    <cellStyle name="40% - Accent6" xfId="18" xr:uid="{B6561FE3-971E-4FE5-83C9-66C35535B426}"/>
    <cellStyle name="60% - Accent1" xfId="19" xr:uid="{71CDD6A7-7067-48A2-902B-705A1F888CF9}"/>
    <cellStyle name="60% - Accent2" xfId="20" xr:uid="{C2C300E0-2665-4526-8600-BB498EDBB4B6}"/>
    <cellStyle name="60% - Accent3" xfId="21" xr:uid="{9FD192D5-7DC1-403C-9C47-30313F8C951F}"/>
    <cellStyle name="60% - Accent4" xfId="22" xr:uid="{1DA1D1FE-5908-4F4F-83C4-04EAAF44E4BA}"/>
    <cellStyle name="60% - Accent5" xfId="23" xr:uid="{BCCCE476-0B48-4671-B450-A9E2157B8342}"/>
    <cellStyle name="60% - Accent6" xfId="24" xr:uid="{443ED3C9-4141-4113-8AB0-9078599AD05C}"/>
    <cellStyle name="Accent1" xfId="25" xr:uid="{04DFF2D2-CEE1-4D0D-B61C-53F717604F1E}"/>
    <cellStyle name="Accent2" xfId="26" xr:uid="{3E38AA77-F103-42A9-A017-2AE417A917E8}"/>
    <cellStyle name="Accent3" xfId="27" xr:uid="{C5965BDC-FE8D-4C46-8223-D0360526E8BD}"/>
    <cellStyle name="Accent4" xfId="28" xr:uid="{BC881D06-3E29-4021-A7A1-60921A95D79F}"/>
    <cellStyle name="Accent5" xfId="29" xr:uid="{D5091F79-9719-4D82-AA77-3DE2EFF54E38}"/>
    <cellStyle name="Accent6" xfId="30" xr:uid="{7961E718-A9EA-4610-9B65-91E2445DB097}"/>
    <cellStyle name="Arial 9 Black" xfId="31" xr:uid="{C9883280-730D-40F6-A6F7-553D755881E0}"/>
    <cellStyle name="Arial 9 Blue Bold" xfId="32" xr:uid="{1D7217E6-ED18-4541-B6E2-15A6F324DC3B}"/>
    <cellStyle name="Bad" xfId="33" xr:uid="{E9DFF809-A59B-4523-97A4-A9E58D3D62B9}"/>
    <cellStyle name="Calculation" xfId="34" xr:uid="{633F8612-B3F0-46CC-849C-19233E455B81}"/>
    <cellStyle name="cargill9" xfId="35" xr:uid="{86193441-79BA-451D-9982-201A603BC774}"/>
    <cellStyle name="Check Cell" xfId="36" xr:uid="{BBEC81AF-61E0-4980-A16E-E8696CC29DF0}"/>
    <cellStyle name="Dziesiętny [0] 2" xfId="37" xr:uid="{17574311-63BE-4F02-919A-942D7D8A1849}"/>
    <cellStyle name="Dziesiętny 10" xfId="38" xr:uid="{1E7F63FC-BF98-4049-A81F-D9E034507B4D}"/>
    <cellStyle name="Dziesiętny 10 3" xfId="39" xr:uid="{A5580134-C351-43DA-9401-CB8626A5F266}"/>
    <cellStyle name="Dziesiętny 11" xfId="40" xr:uid="{C083AE8E-27D7-4E6B-94F3-DB71054BBEC2}"/>
    <cellStyle name="Dziesiętny 12" xfId="41" xr:uid="{5BCE2E56-28E2-4537-898E-4ABCF9253880}"/>
    <cellStyle name="Dziesiętny 12 2" xfId="42" xr:uid="{B5AFA692-B05C-4162-A4A2-2DD77C7A5D2F}"/>
    <cellStyle name="Dziesiętny 13" xfId="43" xr:uid="{CBE77A4D-7548-49FC-B685-01D0FC37F68A}"/>
    <cellStyle name="Dziesiętny 13 2" xfId="44" xr:uid="{404897AB-0BA6-45C0-B250-24711C2640EF}"/>
    <cellStyle name="Dziesiętny 13 2 2" xfId="45" xr:uid="{B4CF58D4-CFBD-4B39-B57F-A777CEC41A73}"/>
    <cellStyle name="Dziesiętny 13 2 2 2" xfId="46" xr:uid="{2B302CEC-B8D1-488B-8213-87BB7AE19EBA}"/>
    <cellStyle name="Dziesiętny 13 2 2 3" xfId="47" xr:uid="{BE551FB4-3A1C-4DD1-8688-87A48A570332}"/>
    <cellStyle name="Dziesiętny 13 2 3" xfId="48" xr:uid="{5D067E12-3F55-49C8-ABE7-B84FFCF20F70}"/>
    <cellStyle name="Dziesiętny 13 2 4" xfId="49" xr:uid="{EFCB9D54-AADA-4ABE-A8BF-B9CE3DB61374}"/>
    <cellStyle name="Dziesiętny 13 3" xfId="50" xr:uid="{5CFCB255-61F0-416B-AB78-7A70A571501C}"/>
    <cellStyle name="Dziesiętny 13 3 2" xfId="51" xr:uid="{3F18F9C3-FE21-458F-9FA0-F997DD00B140}"/>
    <cellStyle name="Dziesiętny 13 3 3" xfId="52" xr:uid="{FDB83F4B-9BDE-46BA-AA5F-9B93B5B0CCC7}"/>
    <cellStyle name="Dziesiętny 13 4" xfId="53" xr:uid="{6CDCD8F6-FCFB-4EF2-AA5E-682204844D94}"/>
    <cellStyle name="Dziesiętny 13 5" xfId="54" xr:uid="{CA89EE3A-7A30-4DF5-B5C3-77B478363687}"/>
    <cellStyle name="Dziesiętny 14" xfId="55" xr:uid="{ED3D7493-7711-41D3-8C75-EC5F31918CF8}"/>
    <cellStyle name="Dziesiętny 15" xfId="56" xr:uid="{C9949E10-9C82-467E-9365-4253B1299691}"/>
    <cellStyle name="Dziesiętny 15 2" xfId="57" xr:uid="{66D777EF-7D18-4756-9426-12C9B08B6D6D}"/>
    <cellStyle name="Dziesiętny 15 2 3" xfId="58" xr:uid="{0EBAE085-8892-4A1F-8EA5-566FE25022C2}"/>
    <cellStyle name="Dziesiętny 16 2" xfId="59" xr:uid="{F61A7EC1-66DE-4A80-ADD4-0AD11A5D6FD3}"/>
    <cellStyle name="Dziesiętny 2" xfId="60" xr:uid="{222D0624-D78C-481F-83EF-98E1E1721759}"/>
    <cellStyle name="Dziesiętny 2 4" xfId="61" xr:uid="{F39925EF-574D-4C4B-B4B3-B23D4E523FFB}"/>
    <cellStyle name="Dziesiętny 3" xfId="62" xr:uid="{E3A133EE-A1BF-4C34-BA4E-69DFB914BB30}"/>
    <cellStyle name="Dziesiętny 3 2" xfId="63" xr:uid="{A6CC3C7D-834D-435C-8F59-F173E99B11E2}"/>
    <cellStyle name="Dziesiętny 3 2 2" xfId="64" xr:uid="{5C1C4851-E2EE-4A9C-B898-720AA790EDEE}"/>
    <cellStyle name="Dziesiętny 3 2 3" xfId="65" xr:uid="{87D8D5D2-9ED6-41DB-9733-4655BBB3D3C0}"/>
    <cellStyle name="Dziesiętny 3 2 3 2" xfId="66" xr:uid="{C02B22DE-AE35-4D9C-8150-D469776A8567}"/>
    <cellStyle name="Dziesiętny 3 2 3 2 2" xfId="67" xr:uid="{328A8354-9223-46B9-A3A2-137F6F73758D}"/>
    <cellStyle name="Dziesiętny 3 2 3 2 2 2" xfId="68" xr:uid="{7252FA8A-9DA7-4AA2-A984-C5328FC66563}"/>
    <cellStyle name="Dziesiętny 3 2 3 2 2 3" xfId="69" xr:uid="{E042C26D-1223-40B9-A0A9-8E2F15AD9799}"/>
    <cellStyle name="Dziesiętny 3 2 3 2 3" xfId="70" xr:uid="{627FF64C-B11D-4310-B77C-36B0FD6E2009}"/>
    <cellStyle name="Dziesiętny 3 2 3 2 4" xfId="71" xr:uid="{9B7E86EB-64F8-4AF4-A19D-22C14A14F0F8}"/>
    <cellStyle name="Dziesiętny 3 2 3 3" xfId="72" xr:uid="{C1764F82-B17A-434F-9485-8E2582362083}"/>
    <cellStyle name="Dziesiętny 3 2 3 3 2" xfId="73" xr:uid="{3219F0F5-4E56-4D8B-A63C-9C58F9C41F2E}"/>
    <cellStyle name="Dziesiętny 3 2 3 3 3" xfId="74" xr:uid="{F016CCB7-278C-4803-8390-478E349066C9}"/>
    <cellStyle name="Dziesiętny 3 2 3 4" xfId="75" xr:uid="{447E07D7-9C39-4706-96EE-8A676E139C12}"/>
    <cellStyle name="Dziesiętny 3 2 3 5" xfId="76" xr:uid="{DD661517-691E-4E7F-B19F-367BF52A194F}"/>
    <cellStyle name="Dziesiętny 3 2 4" xfId="77" xr:uid="{13751E7C-312F-4CF3-B535-CA93231420CD}"/>
    <cellStyle name="Dziesiętny 3 2 4 2" xfId="78" xr:uid="{302AF4AE-2DA8-4218-87EC-EC034D6D31BB}"/>
    <cellStyle name="Dziesiętny 3 2 4 2 2" xfId="79" xr:uid="{5AABC51C-4549-4217-8897-5E55639CAEFB}"/>
    <cellStyle name="Dziesiętny 3 2 4 2 3" xfId="80" xr:uid="{39A1A3DB-C3F3-4A19-A5F3-D9B070126E99}"/>
    <cellStyle name="Dziesiętny 3 2 4 3" xfId="81" xr:uid="{D3768332-CF5B-43B0-B105-BA0568BACCD0}"/>
    <cellStyle name="Dziesiętny 3 2 4 4" xfId="82" xr:uid="{039FA706-212C-4671-B94B-13D9F531ABC2}"/>
    <cellStyle name="Dziesiętny 3 2 5" xfId="83" xr:uid="{60C9975D-40E9-487D-81F5-635BBCC8AE5E}"/>
    <cellStyle name="Dziesiętny 3 2 5 2" xfId="84" xr:uid="{9AA26AA6-5D8D-4B43-997A-15CAE2917A58}"/>
    <cellStyle name="Dziesiętny 3 2 5 3" xfId="85" xr:uid="{5CED55B0-2CE5-485C-BF35-1D8E31263937}"/>
    <cellStyle name="Dziesiętny 3 2 6" xfId="86" xr:uid="{3DD3B95F-A9E5-44EF-8D3D-5E4BB8CBF176}"/>
    <cellStyle name="Dziesiętny 3 2 7" xfId="87" xr:uid="{85C7FE87-93B0-4D91-B9C9-C9E882EEFC3B}"/>
    <cellStyle name="Dziesiętny 4" xfId="88" xr:uid="{F82A4891-772D-4414-9455-A8B03E78C449}"/>
    <cellStyle name="Dziesiętny 5" xfId="89" xr:uid="{B9489875-EA42-4E43-AC4D-F3512BD92489}"/>
    <cellStyle name="Dziesiętny 6" xfId="90" xr:uid="{E5151A30-AD99-4E1C-98BE-B15785492121}"/>
    <cellStyle name="Dziesiętny 7" xfId="91" xr:uid="{E8DAE8DD-DF75-433C-A47B-F1DFA4449150}"/>
    <cellStyle name="Dziesiętny 8" xfId="92" xr:uid="{3D72FCF1-9DFF-4E66-89FD-13148EB16321}"/>
    <cellStyle name="Dziesiętny 9" xfId="93" xr:uid="{71836226-E5A9-40CB-A670-B2C800E55D30}"/>
    <cellStyle name="Excel Built-in Normal" xfId="94" xr:uid="{39308EA5-AB58-4CB8-BDBD-ACDE196F5E98}"/>
    <cellStyle name="Explanatory Text" xfId="95" xr:uid="{228AF962-656A-4B68-BE07-4D887B89B6C1}"/>
    <cellStyle name="Heading 1" xfId="96" xr:uid="{DF30499B-207C-4435-A640-A985A260A5CA}"/>
    <cellStyle name="Heading 2" xfId="97" xr:uid="{D9D551B3-609D-4742-860C-B0A33D5A3930}"/>
    <cellStyle name="Heading 3" xfId="98" xr:uid="{2525C763-4EBC-47DC-AC94-F33B5054E7A7}"/>
    <cellStyle name="Heading 4" xfId="99" xr:uid="{F60938CE-8110-4874-B440-33136E4F640B}"/>
    <cellStyle name="Hiperłącze 2" xfId="100" xr:uid="{2ADCF623-B320-4D7D-916E-079A98EB4C38}"/>
    <cellStyle name="Hyperlink 5" xfId="101" xr:uid="{22C20194-8BF4-454F-86B0-925A8E1AF7D7}"/>
    <cellStyle name="Neutral" xfId="102" xr:uid="{752AF45B-2E25-430E-971F-1EA8B783A474}"/>
    <cellStyle name="Normal 2" xfId="103" xr:uid="{34723062-BB5C-49E3-B2E9-6FCC3E488D3A}"/>
    <cellStyle name="Normal 2 2" xfId="104" xr:uid="{2CE7EAE3-1A99-42F2-A40E-F36120ABEE74}"/>
    <cellStyle name="Normal 2 3" xfId="105" xr:uid="{C8CBD72E-42A8-4846-A772-17045F0DB5F1}"/>
    <cellStyle name="Normal 2 5" xfId="106" xr:uid="{1CD2AFE0-BB2C-4521-BCFD-5F1D2F472E1E}"/>
    <cellStyle name="Normal 3" xfId="107" xr:uid="{A10AB610-086E-4D46-807A-409DC923F40E}"/>
    <cellStyle name="Normal 3 10" xfId="108" xr:uid="{EBAD67FE-198B-46E3-A85C-3F13698E6AF2}"/>
    <cellStyle name="Normal 3 3" xfId="109" xr:uid="{DC353CF8-E337-4C72-AB37-B1CA77EF6648}"/>
    <cellStyle name="normální_NAKLADY" xfId="110" xr:uid="{EB438161-AE26-47DD-AA83-BDBD707B93FD}"/>
    <cellStyle name="Normalny" xfId="0" builtinId="0"/>
    <cellStyle name="Normalny 10" xfId="111" xr:uid="{2BA95517-3019-4BBA-A08E-025B575EB307}"/>
    <cellStyle name="Normalny 10 2" xfId="112" xr:uid="{E64C6BAE-E20E-4A29-A515-FB2FB28ED7F8}"/>
    <cellStyle name="Normalny 10 3" xfId="113" xr:uid="{DD47F082-F5F7-4FD1-934F-270BD17FDE53}"/>
    <cellStyle name="Normalny 11" xfId="114" xr:uid="{ACD5E443-38DC-45FE-AAA1-F23F0A19D474}"/>
    <cellStyle name="Normalny 12" xfId="115" xr:uid="{F3BB5655-612F-490F-8840-F5144A00690D}"/>
    <cellStyle name="Normalny 12 2 4" xfId="116" xr:uid="{5D1DFB93-103F-4D53-BBE7-87DCEBB6E9D2}"/>
    <cellStyle name="Normalny 13" xfId="117" xr:uid="{AFCE7C28-E8BB-42C9-9565-2B56A676AFF4}"/>
    <cellStyle name="Normalny 14" xfId="118" xr:uid="{09173BBB-9B6D-4C3A-823F-4D0C0608BC23}"/>
    <cellStyle name="Normalny 14 2" xfId="119" xr:uid="{2FD87EC3-773B-46A8-83AF-04AFBA8ED141}"/>
    <cellStyle name="Normalny 18" xfId="120" xr:uid="{D69FFE84-43AE-452E-AB91-87D61742F575}"/>
    <cellStyle name="Normalny 2" xfId="121" xr:uid="{5C455670-3E20-4DFC-A5C3-2B212490AC60}"/>
    <cellStyle name="Normalny 2 2" xfId="122" xr:uid="{10F6CE88-ACDC-44FA-B09B-28D9D20D66DE}"/>
    <cellStyle name="Normalny 2 3" xfId="123" xr:uid="{7A7F320D-D9E7-4853-A99A-67B3A6B208CB}"/>
    <cellStyle name="Normalny 20" xfId="124" xr:uid="{F6CF2D41-6B6E-4C9F-9D26-3817BD57A8D6}"/>
    <cellStyle name="Normalny 20 2" xfId="125" xr:uid="{4FE6A343-FD23-4EA1-8F81-2CC9F665CC39}"/>
    <cellStyle name="Normalny 20 2 2" xfId="126" xr:uid="{F68FB509-8A4A-4EB8-99FA-516CD9EC0E45}"/>
    <cellStyle name="Normalny 20 3" xfId="127" xr:uid="{01C8AFD0-6D66-413F-B77D-75E5F2C96D0E}"/>
    <cellStyle name="Normalny 20 4" xfId="128" xr:uid="{D9B7175A-49C5-4C72-A37C-91EF466166E1}"/>
    <cellStyle name="Normalny 23" xfId="129" xr:uid="{6D6583BC-5F04-4E41-B5DE-03F1DA72FE05}"/>
    <cellStyle name="Normalny 29" xfId="130" xr:uid="{F913FFD3-CB7F-4D0E-8BE6-30B93819D9FF}"/>
    <cellStyle name="Normalny 3" xfId="131" xr:uid="{D67D2A2C-2CB3-40E2-918D-8400C1BEA21D}"/>
    <cellStyle name="Normalny 3 2" xfId="132" xr:uid="{2F62792A-E515-4011-A657-5666BB8AA86F}"/>
    <cellStyle name="Normalny 3 2 2" xfId="133" xr:uid="{F3C754A5-147A-4D4D-8308-07E91BA476A6}"/>
    <cellStyle name="Normalny 3 3 2" xfId="134" xr:uid="{407F2D15-B399-4131-8143-1762C62C2D4E}"/>
    <cellStyle name="Normalny 3_BO3 MANULI BUDŻET 28 02 2011( rawizja PB) rev1 RS 2011.03.21 (55 490 000) rev1 (budżet do zmniejszenia 2011.03.29)" xfId="135" xr:uid="{F72ABB7E-0A0A-4AEF-9FEF-08E943FF54DC}"/>
    <cellStyle name="Normalny 4" xfId="136" xr:uid="{8630C899-2914-4CA2-8A25-F3905C65AE1C}"/>
    <cellStyle name="Normalny 5" xfId="137" xr:uid="{135D6742-4904-4398-BBB3-06D7ED586C85}"/>
    <cellStyle name="Normalny 6" xfId="138" xr:uid="{4DEA4745-7935-4063-BF14-7213970ED07D}"/>
    <cellStyle name="Normalny 7" xfId="139" xr:uid="{B6364E58-3A94-4EFE-A0DB-4CC49C2D5FD8}"/>
    <cellStyle name="Normalny 8" xfId="140" xr:uid="{A83354F3-2EBF-4AF2-85EC-B7F1608677C1}"/>
    <cellStyle name="Normalny 9" xfId="141" xr:uid="{D250B075-C352-4E60-B4CD-FC009E9F6532}"/>
    <cellStyle name="Note" xfId="142" xr:uid="{D25DD7E8-85F2-433D-8209-7E9EA5C5C4F0}"/>
    <cellStyle name="Procentowy 2" xfId="143" xr:uid="{1A4C6F06-721B-43EA-89C2-439075CE9E6C}"/>
    <cellStyle name="Procentowy 3" xfId="144" xr:uid="{91351F19-F2C7-45D2-9E8B-EB2BA5E833A6}"/>
    <cellStyle name="Procentowy 4" xfId="145" xr:uid="{0D9616D2-5AC3-4593-8C69-285B5A3E530D}"/>
    <cellStyle name="Procentowy 5" xfId="146" xr:uid="{B2E963D0-515F-4964-AC31-B3E3E332A540}"/>
    <cellStyle name="Section Title" xfId="147" xr:uid="{85540E03-6EC7-4974-9F24-8EBEC8B3AEC6}"/>
    <cellStyle name="Styl 1" xfId="148" xr:uid="{F99BF895-1FB4-497E-8CC0-142B0CCF9492}"/>
    <cellStyle name="Title" xfId="149" xr:uid="{D0F3E019-86B8-406E-9D25-FC28ADCF9755}"/>
    <cellStyle name="titre1" xfId="150" xr:uid="{073B7567-FF53-4F0A-A341-C64DA2BDF68D}"/>
    <cellStyle name="titre2" xfId="151" xr:uid="{D57C77F1-9373-4620-87F4-285BF91083F0}"/>
    <cellStyle name="Walutowy 10" xfId="152" xr:uid="{F8E8B412-123C-41E5-AC2A-F3EC34DF96B4}"/>
    <cellStyle name="Walutowy 10 2" xfId="153" xr:uid="{C9664DF0-3EDB-4AC5-AFFA-D961CD9A110E}"/>
    <cellStyle name="Walutowy 10 2 2" xfId="154" xr:uid="{B55E6F87-6276-4DE6-80EE-EE72E4BB8EAD}"/>
    <cellStyle name="Walutowy 10 2 2 2" xfId="155" xr:uid="{A9FA466D-A7C6-43A8-ACA1-441DF63EF25E}"/>
    <cellStyle name="Walutowy 10 2 2 3" xfId="156" xr:uid="{1FD44FB5-D96C-4618-B56E-C42FE73252AB}"/>
    <cellStyle name="Walutowy 10 2 3" xfId="157" xr:uid="{7E8AC9E9-C378-4BB8-AAAE-92C81C0FD154}"/>
    <cellStyle name="Walutowy 10 2 4" xfId="158" xr:uid="{B07400CA-D8C5-493B-9531-FE2C59CC734A}"/>
    <cellStyle name="Walutowy 10 3" xfId="159" xr:uid="{A9EBD7F0-CEA2-419E-9942-57B77E744459}"/>
    <cellStyle name="Walutowy 10 3 2" xfId="160" xr:uid="{26427FB6-DD9A-4872-810B-13367D897C73}"/>
    <cellStyle name="Walutowy 10 3 3" xfId="161" xr:uid="{B420E13B-2A80-4A2F-8175-665A749AC5C8}"/>
    <cellStyle name="Walutowy 10 4" xfId="162" xr:uid="{C62B9C80-05E9-419C-9A8A-FEBCDA885A68}"/>
    <cellStyle name="Walutowy 10 5" xfId="163" xr:uid="{1D8F26E4-BDB3-4D44-B350-9E554C9DB638}"/>
    <cellStyle name="Walutowy 2" xfId="164" xr:uid="{022A5C11-0018-4DC2-9A4A-4D15ED0672D4}"/>
    <cellStyle name="Walutowy 2 2" xfId="165" xr:uid="{474DD005-8099-4B11-AD44-6B090F5573B0}"/>
    <cellStyle name="Walutowy 2 2 2" xfId="166" xr:uid="{C22296A3-7B9D-47D3-B762-7E8A2DFB068B}"/>
    <cellStyle name="Walutowy 2 2 2 2" xfId="167" xr:uid="{9AFDAF1A-F1CD-4CE9-AC2E-2581D9FF6264}"/>
    <cellStyle name="Walutowy 2 2 2 3" xfId="168" xr:uid="{0E0216B2-DDF8-48C4-8962-B30C25B02668}"/>
    <cellStyle name="Walutowy 2 2 3" xfId="169" xr:uid="{59916B4E-3339-471C-971B-38E5E9CE8764}"/>
    <cellStyle name="Walutowy 2 2 4" xfId="170" xr:uid="{54ABF4B1-72FB-4B2B-A417-C8B561ACC9B5}"/>
    <cellStyle name="Walutowy 2 3" xfId="171" xr:uid="{25F2E094-DFFB-47B0-8491-DD6DCF76F14F}"/>
    <cellStyle name="Walutowy 2 3 2" xfId="172" xr:uid="{3F26272A-F2F9-4E93-9D7B-A9155B436BC7}"/>
    <cellStyle name="Walutowy 2 3 3" xfId="173" xr:uid="{3A2DDDD3-3F3F-49A9-B9C7-FDF5965EBE10}"/>
    <cellStyle name="Walutowy 2 4" xfId="174" xr:uid="{3B649439-B815-405E-9CB1-0C989806CD4C}"/>
    <cellStyle name="Walutowy 2 5" xfId="175" xr:uid="{ECB8BCEF-6D5E-4036-B774-D792A1C08A13}"/>
    <cellStyle name="Walutowy 3" xfId="176" xr:uid="{F8788712-42E4-498B-98E3-67C5984B3AC5}"/>
    <cellStyle name="Walutowy 4" xfId="177" xr:uid="{DFD93EEF-4A1F-4F94-BF2E-78BDC332D425}"/>
    <cellStyle name="Walutowy 5" xfId="178" xr:uid="{3CA8B2BF-0FB8-466E-AA92-51C7D1B56690}"/>
    <cellStyle name="Walutowy 6" xfId="179" xr:uid="{328A8493-4852-42AB-B329-AAC40583C62A}"/>
    <cellStyle name="Walutowy 7" xfId="180" xr:uid="{BCBC75F6-C347-4176-9D82-336583E80121}"/>
    <cellStyle name="Walutowy 8" xfId="181" xr:uid="{43C7656E-CE2E-499A-A9EE-C018B35E1C53}"/>
    <cellStyle name="Walutowy 9" xfId="182" xr:uid="{E6D42AE8-4583-4B9A-8878-2E5855461D4B}"/>
    <cellStyle name="wiersz" xfId="183" xr:uid="{FB023FE2-14B5-40FE-8E59-0C84A18B71DE}"/>
    <cellStyle name="標準_NS(03.05)-ASR-06 020204-YY" xfId="184" xr:uid="{629814D1-FE4B-4E7D-8ADD-F61CBE1A1B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152400</xdr:rowOff>
    </xdr:from>
    <xdr:to>
      <xdr:col>4</xdr:col>
      <xdr:colOff>78105</xdr:colOff>
      <xdr:row>0</xdr:row>
      <xdr:rowOff>572770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16AF899-9D30-1E9C-7935-291C91DAA0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52400"/>
          <a:ext cx="5755005" cy="4203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8E0F-B38A-4173-8542-DFE66E0823D8}">
  <dimension ref="B1:D42"/>
  <sheetViews>
    <sheetView zoomScaleNormal="100" workbookViewId="0">
      <selection activeCell="J13" sqref="J13"/>
    </sheetView>
  </sheetViews>
  <sheetFormatPr defaultRowHeight="14.4"/>
  <cols>
    <col min="1" max="1" width="2.6640625" customWidth="1"/>
    <col min="2" max="2" width="6.109375" style="86" customWidth="1"/>
    <col min="3" max="3" width="55.6640625" style="86" customWidth="1"/>
    <col min="4" max="4" width="20.6640625" style="86" customWidth="1"/>
    <col min="5" max="5" width="2.6640625" customWidth="1"/>
  </cols>
  <sheetData>
    <row r="1" spans="2:4" ht="56.4" customHeight="1"/>
    <row r="2" spans="2:4" s="1" customFormat="1" ht="13.8">
      <c r="B2" s="38"/>
      <c r="C2" s="39"/>
      <c r="D2" s="40"/>
    </row>
    <row r="3" spans="2:4" s="1" customFormat="1" ht="45" customHeight="1">
      <c r="B3" s="123" t="s">
        <v>544</v>
      </c>
      <c r="C3" s="123"/>
      <c r="D3" s="123"/>
    </row>
    <row r="4" spans="2:4" s="1" customFormat="1" thickBot="1">
      <c r="B4" s="38"/>
      <c r="C4" s="39"/>
      <c r="D4" s="40"/>
    </row>
    <row r="5" spans="2:4" ht="60" customHeight="1">
      <c r="B5" s="128" t="s">
        <v>1</v>
      </c>
      <c r="C5" s="129"/>
      <c r="D5" s="79" t="s">
        <v>2</v>
      </c>
    </row>
    <row r="6" spans="2:4" ht="55.2">
      <c r="B6" s="80" t="s">
        <v>3</v>
      </c>
      <c r="C6" s="81" t="s">
        <v>4</v>
      </c>
      <c r="D6" s="82" t="s">
        <v>543</v>
      </c>
    </row>
    <row r="7" spans="2:4" ht="15" customHeight="1">
      <c r="B7" s="83">
        <v>1</v>
      </c>
      <c r="C7" s="84" t="s">
        <v>5</v>
      </c>
      <c r="D7" s="85">
        <f>'Koszty ogólne'!G6</f>
        <v>0</v>
      </c>
    </row>
    <row r="8" spans="2:4" ht="15" customHeight="1">
      <c r="C8" s="87" t="s">
        <v>6</v>
      </c>
      <c r="D8" s="88">
        <f>SUM(D7:D7)</f>
        <v>0</v>
      </c>
    </row>
    <row r="9" spans="2:4" ht="15" customHeight="1">
      <c r="D9" s="89"/>
    </row>
    <row r="10" spans="2:4" ht="55.2">
      <c r="B10" s="80" t="s">
        <v>3</v>
      </c>
      <c r="C10" s="81" t="s">
        <v>7</v>
      </c>
      <c r="D10" s="82" t="s">
        <v>543</v>
      </c>
    </row>
    <row r="11" spans="2:4" ht="15" customHeight="1">
      <c r="B11" s="83">
        <v>1</v>
      </c>
      <c r="C11" s="84" t="s">
        <v>8</v>
      </c>
      <c r="D11" s="85">
        <f>'Roboty zewnętrzne'!G6</f>
        <v>0</v>
      </c>
    </row>
    <row r="12" spans="2:4" ht="15" customHeight="1">
      <c r="C12" s="87" t="s">
        <v>6</v>
      </c>
      <c r="D12" s="88">
        <f>SUM(D11:D11)</f>
        <v>0</v>
      </c>
    </row>
    <row r="13" spans="2:4" ht="15" customHeight="1">
      <c r="D13" s="89"/>
    </row>
    <row r="14" spans="2:4" ht="55.2">
      <c r="B14" s="80" t="s">
        <v>3</v>
      </c>
      <c r="C14" s="81" t="s">
        <v>9</v>
      </c>
      <c r="D14" s="82" t="s">
        <v>543</v>
      </c>
    </row>
    <row r="15" spans="2:4" ht="15" customHeight="1">
      <c r="B15" s="80">
        <v>1</v>
      </c>
      <c r="C15" s="84" t="s">
        <v>10</v>
      </c>
      <c r="D15" s="85">
        <f>'Część produkcyjno magazynowa'!G6</f>
        <v>0</v>
      </c>
    </row>
    <row r="16" spans="2:4" ht="27.6">
      <c r="B16" s="80">
        <v>2</v>
      </c>
      <c r="C16" s="84" t="s">
        <v>11</v>
      </c>
      <c r="D16" s="85">
        <f>'Część socjalna'!G6</f>
        <v>0</v>
      </c>
    </row>
    <row r="17" spans="2:4" ht="15" customHeight="1">
      <c r="C17" s="87" t="s">
        <v>6</v>
      </c>
      <c r="D17" s="88">
        <f>SUM(D15:D16)</f>
        <v>0</v>
      </c>
    </row>
    <row r="18" spans="2:4" ht="15" customHeight="1">
      <c r="D18" s="89"/>
    </row>
    <row r="19" spans="2:4" ht="55.2">
      <c r="B19" s="80" t="s">
        <v>3</v>
      </c>
      <c r="C19" s="81" t="s">
        <v>12</v>
      </c>
      <c r="D19" s="82" t="s">
        <v>543</v>
      </c>
    </row>
    <row r="20" spans="2:4" ht="15" customHeight="1">
      <c r="B20" s="80">
        <v>1</v>
      </c>
      <c r="C20" s="84" t="s">
        <v>13</v>
      </c>
      <c r="D20" s="85">
        <f>'Branża sanitarna'!G6</f>
        <v>0</v>
      </c>
    </row>
    <row r="21" spans="2:4" ht="15" customHeight="1">
      <c r="B21" s="80">
        <v>2</v>
      </c>
      <c r="C21" s="84" t="s">
        <v>14</v>
      </c>
      <c r="D21" s="85">
        <f>'Branża sanitarna'!G56</f>
        <v>0</v>
      </c>
    </row>
    <row r="22" spans="2:4" ht="15" customHeight="1">
      <c r="C22" s="87" t="s">
        <v>6</v>
      </c>
      <c r="D22" s="88">
        <f>SUM(D20:D21)</f>
        <v>0</v>
      </c>
    </row>
    <row r="23" spans="2:4" ht="15" customHeight="1">
      <c r="D23" s="89"/>
    </row>
    <row r="24" spans="2:4" ht="55.2">
      <c r="B24" s="80" t="s">
        <v>3</v>
      </c>
      <c r="C24" s="81" t="s">
        <v>15</v>
      </c>
      <c r="D24" s="82" t="s">
        <v>543</v>
      </c>
    </row>
    <row r="25" spans="2:4" ht="15" customHeight="1">
      <c r="B25" s="80">
        <v>1</v>
      </c>
      <c r="C25" s="90" t="s">
        <v>16</v>
      </c>
      <c r="D25" s="91">
        <f>'Branża elektryczna'!G6</f>
        <v>0</v>
      </c>
    </row>
    <row r="26" spans="2:4" ht="15" customHeight="1">
      <c r="B26" s="80">
        <v>2</v>
      </c>
      <c r="C26" s="90" t="s">
        <v>17</v>
      </c>
      <c r="D26" s="91">
        <f>'Branża elektryczna'!G68</f>
        <v>0</v>
      </c>
    </row>
    <row r="27" spans="2:4" ht="15" customHeight="1">
      <c r="B27" s="80">
        <v>3</v>
      </c>
      <c r="C27" s="84" t="s">
        <v>18</v>
      </c>
      <c r="D27" s="91">
        <f>'Branża elektryczna'!G171</f>
        <v>0</v>
      </c>
    </row>
    <row r="28" spans="2:4" ht="15" customHeight="1">
      <c r="C28" s="87" t="s">
        <v>6</v>
      </c>
      <c r="D28" s="88">
        <f>SUM(D25:D27)</f>
        <v>0</v>
      </c>
    </row>
    <row r="29" spans="2:4" ht="15" customHeight="1">
      <c r="D29" s="89"/>
    </row>
    <row r="30" spans="2:4" ht="15" customHeight="1" thickBot="1">
      <c r="B30" s="126" t="s">
        <v>6</v>
      </c>
      <c r="C30" s="127"/>
      <c r="D30" s="92">
        <f>D8+D12+D17+D22+D28</f>
        <v>0</v>
      </c>
    </row>
    <row r="32" spans="2:4">
      <c r="B32" s="124" t="s">
        <v>540</v>
      </c>
      <c r="C32" s="124"/>
      <c r="D32" s="124"/>
    </row>
    <row r="33" spans="2:4" ht="28.95" customHeight="1">
      <c r="B33" s="121">
        <v>1</v>
      </c>
      <c r="C33" s="125" t="s">
        <v>541</v>
      </c>
      <c r="D33" s="125"/>
    </row>
    <row r="34" spans="2:4" ht="40.200000000000003" customHeight="1">
      <c r="B34" s="121">
        <v>2</v>
      </c>
      <c r="C34" s="125" t="s">
        <v>586</v>
      </c>
      <c r="D34" s="125"/>
    </row>
    <row r="35" spans="2:4" ht="28.2" customHeight="1">
      <c r="B35" s="121">
        <v>3</v>
      </c>
      <c r="C35" s="125" t="s">
        <v>542</v>
      </c>
      <c r="D35" s="125"/>
    </row>
    <row r="37" spans="2:4" ht="152.4">
      <c r="C37" s="122" t="s">
        <v>583</v>
      </c>
    </row>
    <row r="39" spans="2:4" ht="83.4">
      <c r="C39" s="122" t="s">
        <v>587</v>
      </c>
    </row>
    <row r="40" spans="2:4" ht="42">
      <c r="C40" s="122" t="s">
        <v>585</v>
      </c>
    </row>
    <row r="42" spans="2:4" ht="83.4">
      <c r="C42" s="122" t="s">
        <v>584</v>
      </c>
    </row>
  </sheetData>
  <mergeCells count="7">
    <mergeCell ref="B3:D3"/>
    <mergeCell ref="B32:D32"/>
    <mergeCell ref="C33:D33"/>
    <mergeCell ref="C34:D34"/>
    <mergeCell ref="C35:D35"/>
    <mergeCell ref="B30:C30"/>
    <mergeCell ref="B5:C5"/>
  </mergeCells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DA5E-2C84-4ACB-90F0-C4BEEAE2A478}">
  <sheetPr>
    <pageSetUpPr fitToPage="1"/>
  </sheetPr>
  <dimension ref="B1:H20"/>
  <sheetViews>
    <sheetView zoomScaleNormal="100" workbookViewId="0">
      <selection activeCell="B7" sqref="B7:B20"/>
    </sheetView>
  </sheetViews>
  <sheetFormatPr defaultColWidth="9.109375" defaultRowHeight="13.8"/>
  <cols>
    <col min="1" max="1" width="2.6640625" style="1" customWidth="1"/>
    <col min="2" max="2" width="5.6640625" style="38" customWidth="1"/>
    <col min="3" max="3" width="50.6640625" style="39" customWidth="1"/>
    <col min="4" max="5" width="15.6640625" style="40" customWidth="1"/>
    <col min="6" max="7" width="15.6640625" style="78" customWidth="1"/>
    <col min="8" max="8" width="15.6640625" style="10" customWidth="1"/>
    <col min="9" max="9" width="2.6640625" style="1" customWidth="1"/>
    <col min="10" max="10" width="13.109375" style="1" bestFit="1" customWidth="1"/>
    <col min="11" max="16384" width="9.109375" style="1"/>
  </cols>
  <sheetData>
    <row r="1" spans="2:8">
      <c r="F1" s="9"/>
      <c r="G1" s="9"/>
    </row>
    <row r="2" spans="2:8" ht="45" customHeight="1">
      <c r="B2" s="123" t="s">
        <v>544</v>
      </c>
      <c r="C2" s="123"/>
      <c r="D2" s="123"/>
      <c r="E2" s="123"/>
      <c r="F2" s="123"/>
      <c r="G2" s="123"/>
      <c r="H2" s="123"/>
    </row>
    <row r="3" spans="2:8">
      <c r="B3" s="131"/>
      <c r="C3" s="131"/>
      <c r="D3" s="131"/>
      <c r="E3" s="131"/>
      <c r="F3" s="131"/>
      <c r="G3" s="131"/>
      <c r="H3" s="131"/>
    </row>
    <row r="4" spans="2:8" ht="51" customHeight="1">
      <c r="B4" s="41" t="s">
        <v>3</v>
      </c>
      <c r="C4" s="17" t="s">
        <v>19</v>
      </c>
      <c r="D4" s="17" t="s">
        <v>20</v>
      </c>
      <c r="E4" s="17" t="s">
        <v>21</v>
      </c>
      <c r="F4" s="16" t="s">
        <v>22</v>
      </c>
      <c r="G4" s="16" t="s">
        <v>539</v>
      </c>
      <c r="H4" s="17" t="s">
        <v>23</v>
      </c>
    </row>
    <row r="5" spans="2:8" ht="20.100000000000001" customHeight="1">
      <c r="B5" s="130" t="s">
        <v>24</v>
      </c>
      <c r="C5" s="130"/>
      <c r="D5" s="130"/>
      <c r="E5" s="130"/>
      <c r="F5" s="130"/>
      <c r="G5" s="130"/>
      <c r="H5" s="130"/>
    </row>
    <row r="6" spans="2:8">
      <c r="B6" s="42"/>
      <c r="C6" s="43" t="s">
        <v>25</v>
      </c>
      <c r="D6" s="44"/>
      <c r="E6" s="44"/>
      <c r="F6" s="70"/>
      <c r="G6" s="71">
        <f>SUM(G7:G20)</f>
        <v>0</v>
      </c>
      <c r="H6" s="45"/>
    </row>
    <row r="7" spans="2:8">
      <c r="B7" s="72">
        <v>1</v>
      </c>
      <c r="C7" s="73" t="s">
        <v>26</v>
      </c>
      <c r="D7" s="74" t="s">
        <v>27</v>
      </c>
      <c r="E7" s="74">
        <v>1</v>
      </c>
      <c r="F7" s="75"/>
      <c r="G7" s="76">
        <f>F7*E7</f>
        <v>0</v>
      </c>
      <c r="H7" s="77" t="s">
        <v>28</v>
      </c>
    </row>
    <row r="8" spans="2:8">
      <c r="B8" s="72">
        <v>2</v>
      </c>
      <c r="C8" s="73" t="s">
        <v>29</v>
      </c>
      <c r="D8" s="74" t="s">
        <v>27</v>
      </c>
      <c r="E8" s="74">
        <v>1</v>
      </c>
      <c r="F8" s="75"/>
      <c r="G8" s="76">
        <f>F8*E8</f>
        <v>0</v>
      </c>
      <c r="H8" s="77" t="s">
        <v>28</v>
      </c>
    </row>
    <row r="9" spans="2:8">
      <c r="B9" s="72">
        <v>3</v>
      </c>
      <c r="C9" s="73" t="s">
        <v>30</v>
      </c>
      <c r="D9" s="74" t="s">
        <v>27</v>
      </c>
      <c r="E9" s="74">
        <v>1</v>
      </c>
      <c r="F9" s="75"/>
      <c r="G9" s="76">
        <f>F9*E9</f>
        <v>0</v>
      </c>
      <c r="H9" s="77" t="s">
        <v>28</v>
      </c>
    </row>
    <row r="10" spans="2:8">
      <c r="B10" s="72">
        <v>4</v>
      </c>
      <c r="C10" s="73" t="s">
        <v>31</v>
      </c>
      <c r="D10" s="74" t="s">
        <v>27</v>
      </c>
      <c r="E10" s="74">
        <v>1</v>
      </c>
      <c r="F10" s="75"/>
      <c r="G10" s="76">
        <f t="shared" ref="G10" si="0">F10*E10</f>
        <v>0</v>
      </c>
      <c r="H10" s="77"/>
    </row>
    <row r="11" spans="2:8">
      <c r="B11" s="72">
        <v>5</v>
      </c>
      <c r="C11" s="73" t="s">
        <v>32</v>
      </c>
      <c r="D11" s="74" t="s">
        <v>27</v>
      </c>
      <c r="E11" s="74">
        <v>1</v>
      </c>
      <c r="F11" s="75"/>
      <c r="G11" s="76">
        <f t="shared" ref="G11" si="1">F11*E11</f>
        <v>0</v>
      </c>
      <c r="H11" s="77"/>
    </row>
    <row r="12" spans="2:8">
      <c r="B12" s="72">
        <v>6</v>
      </c>
      <c r="C12" s="73" t="s">
        <v>33</v>
      </c>
      <c r="D12" s="74" t="s">
        <v>27</v>
      </c>
      <c r="E12" s="74">
        <v>1</v>
      </c>
      <c r="F12" s="75"/>
      <c r="G12" s="76">
        <f t="shared" ref="G12" si="2">F12*E12</f>
        <v>0</v>
      </c>
      <c r="H12" s="77"/>
    </row>
    <row r="13" spans="2:8">
      <c r="B13" s="72">
        <v>7</v>
      </c>
      <c r="C13" s="73" t="s">
        <v>34</v>
      </c>
      <c r="D13" s="74" t="s">
        <v>27</v>
      </c>
      <c r="E13" s="74">
        <v>1</v>
      </c>
      <c r="F13" s="75"/>
      <c r="G13" s="76">
        <f t="shared" ref="G13" si="3">F13*E13</f>
        <v>0</v>
      </c>
      <c r="H13" s="77"/>
    </row>
    <row r="14" spans="2:8">
      <c r="B14" s="72">
        <v>8</v>
      </c>
      <c r="C14" s="73" t="s">
        <v>35</v>
      </c>
      <c r="D14" s="74" t="s">
        <v>27</v>
      </c>
      <c r="E14" s="74">
        <v>1</v>
      </c>
      <c r="F14" s="75"/>
      <c r="G14" s="76">
        <f t="shared" ref="G14" si="4">F14*E14</f>
        <v>0</v>
      </c>
      <c r="H14" s="77"/>
    </row>
    <row r="15" spans="2:8">
      <c r="B15" s="72">
        <v>9</v>
      </c>
      <c r="C15" s="73" t="s">
        <v>36</v>
      </c>
      <c r="D15" s="74" t="s">
        <v>27</v>
      </c>
      <c r="E15" s="74">
        <v>1</v>
      </c>
      <c r="F15" s="75"/>
      <c r="G15" s="76">
        <f t="shared" ref="G15:G16" si="5">F15*E15</f>
        <v>0</v>
      </c>
      <c r="H15" s="77"/>
    </row>
    <row r="16" spans="2:8">
      <c r="B16" s="72">
        <v>10</v>
      </c>
      <c r="C16" s="73" t="s">
        <v>549</v>
      </c>
      <c r="D16" s="74" t="s">
        <v>27</v>
      </c>
      <c r="E16" s="74">
        <v>1</v>
      </c>
      <c r="F16" s="75"/>
      <c r="G16" s="76">
        <f t="shared" si="5"/>
        <v>0</v>
      </c>
      <c r="H16" s="77"/>
    </row>
    <row r="17" spans="2:8">
      <c r="B17" s="72">
        <v>11</v>
      </c>
      <c r="C17" s="73" t="s">
        <v>37</v>
      </c>
      <c r="D17" s="74" t="s">
        <v>27</v>
      </c>
      <c r="E17" s="74">
        <v>1</v>
      </c>
      <c r="F17" s="75"/>
      <c r="G17" s="76">
        <f t="shared" ref="G17:G19" si="6">F17*E17</f>
        <v>0</v>
      </c>
      <c r="H17" s="77"/>
    </row>
    <row r="18" spans="2:8">
      <c r="B18" s="72">
        <v>12</v>
      </c>
      <c r="C18" s="73" t="s">
        <v>38</v>
      </c>
      <c r="D18" s="74" t="s">
        <v>27</v>
      </c>
      <c r="E18" s="74">
        <v>1</v>
      </c>
      <c r="F18" s="75"/>
      <c r="G18" s="76">
        <f t="shared" si="6"/>
        <v>0</v>
      </c>
      <c r="H18" s="77"/>
    </row>
    <row r="19" spans="2:8">
      <c r="B19" s="72">
        <v>13</v>
      </c>
      <c r="C19" s="93" t="s">
        <v>39</v>
      </c>
      <c r="D19" s="94" t="s">
        <v>27</v>
      </c>
      <c r="E19" s="94">
        <v>1</v>
      </c>
      <c r="F19" s="75"/>
      <c r="G19" s="95">
        <f t="shared" si="6"/>
        <v>0</v>
      </c>
      <c r="H19" s="96"/>
    </row>
    <row r="20" spans="2:8">
      <c r="B20" s="72">
        <v>14</v>
      </c>
      <c r="C20" s="97" t="s">
        <v>545</v>
      </c>
      <c r="D20" s="46" t="s">
        <v>27</v>
      </c>
      <c r="E20" s="46">
        <v>1</v>
      </c>
      <c r="F20" s="75"/>
      <c r="G20" s="98">
        <f t="shared" ref="G20" si="7">F20*E20</f>
        <v>0</v>
      </c>
      <c r="H20" s="99"/>
    </row>
  </sheetData>
  <mergeCells count="2">
    <mergeCell ref="B5:H5"/>
    <mergeCell ref="B2:H3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DB6F-51E9-4FE6-BFC2-EFE616195204}">
  <sheetPr>
    <pageSetUpPr fitToPage="1"/>
  </sheetPr>
  <dimension ref="B1:H53"/>
  <sheetViews>
    <sheetView topLeftCell="A28" zoomScaleNormal="100" workbookViewId="0">
      <selection activeCell="C49" sqref="C49"/>
    </sheetView>
  </sheetViews>
  <sheetFormatPr defaultColWidth="9.109375" defaultRowHeight="13.8"/>
  <cols>
    <col min="1" max="1" width="2.6640625" style="1" customWidth="1"/>
    <col min="2" max="2" width="5.6640625" style="38" customWidth="1"/>
    <col min="3" max="3" width="50.6640625" style="39" customWidth="1"/>
    <col min="4" max="5" width="15.6640625" style="40" customWidth="1"/>
    <col min="6" max="7" width="15.6640625" style="14" customWidth="1"/>
    <col min="8" max="8" width="15.6640625" style="10" customWidth="1"/>
    <col min="9" max="9" width="2.6640625" style="1" customWidth="1"/>
    <col min="10" max="16384" width="9.109375" style="1"/>
  </cols>
  <sheetData>
    <row r="1" spans="2:8">
      <c r="F1" s="9"/>
      <c r="G1" s="9"/>
    </row>
    <row r="2" spans="2:8" ht="45" customHeight="1">
      <c r="B2" s="123" t="s">
        <v>544</v>
      </c>
      <c r="C2" s="123"/>
      <c r="D2" s="123"/>
      <c r="E2" s="123"/>
      <c r="F2" s="123"/>
      <c r="G2" s="123"/>
      <c r="H2" s="123"/>
    </row>
    <row r="4" spans="2:8" ht="51" customHeight="1">
      <c r="B4" s="41" t="s">
        <v>3</v>
      </c>
      <c r="C4" s="17" t="s">
        <v>19</v>
      </c>
      <c r="D4" s="17" t="s">
        <v>20</v>
      </c>
      <c r="E4" s="17" t="s">
        <v>21</v>
      </c>
      <c r="F4" s="16" t="s">
        <v>22</v>
      </c>
      <c r="G4" s="16" t="s">
        <v>539</v>
      </c>
      <c r="H4" s="17" t="s">
        <v>23</v>
      </c>
    </row>
    <row r="5" spans="2:8" ht="20.100000000000001" customHeight="1">
      <c r="B5" s="130" t="s">
        <v>40</v>
      </c>
      <c r="C5" s="130"/>
      <c r="D5" s="130"/>
      <c r="E5" s="130"/>
      <c r="F5" s="130"/>
      <c r="G5" s="130"/>
      <c r="H5" s="130"/>
    </row>
    <row r="6" spans="2:8">
      <c r="B6" s="103"/>
      <c r="C6" s="104" t="s">
        <v>25</v>
      </c>
      <c r="D6" s="105"/>
      <c r="E6" s="105"/>
      <c r="F6" s="106"/>
      <c r="G6" s="107">
        <f>SUM(G7,G10,G13,G23,G32,G34,G41,G45,G50,G52)</f>
        <v>0</v>
      </c>
      <c r="H6" s="108"/>
    </row>
    <row r="7" spans="2:8" s="2" customFormat="1">
      <c r="B7" s="18">
        <v>1</v>
      </c>
      <c r="C7" s="21" t="s">
        <v>41</v>
      </c>
      <c r="D7" s="20"/>
      <c r="E7" s="20"/>
      <c r="F7" s="22"/>
      <c r="G7" s="23">
        <f>SUM(G8:G9)</f>
        <v>0</v>
      </c>
      <c r="H7" s="24"/>
    </row>
    <row r="8" spans="2:8" s="3" customFormat="1">
      <c r="B8" s="25"/>
      <c r="C8" s="26" t="s">
        <v>42</v>
      </c>
      <c r="D8" s="27" t="s">
        <v>43</v>
      </c>
      <c r="E8" s="100">
        <v>1008.6804</v>
      </c>
      <c r="F8" s="28"/>
      <c r="G8" s="29">
        <f>E8*F8</f>
        <v>0</v>
      </c>
      <c r="H8" s="30"/>
    </row>
    <row r="9" spans="2:8" s="3" customFormat="1">
      <c r="B9" s="25"/>
      <c r="C9" s="26" t="s">
        <v>44</v>
      </c>
      <c r="D9" s="27" t="s">
        <v>43</v>
      </c>
      <c r="E9" s="100">
        <v>1008.6804</v>
      </c>
      <c r="F9" s="28"/>
      <c r="G9" s="29">
        <f>E9*F9</f>
        <v>0</v>
      </c>
      <c r="H9" s="30"/>
    </row>
    <row r="10" spans="2:8" s="2" customFormat="1">
      <c r="B10" s="18">
        <v>2</v>
      </c>
      <c r="C10" s="21" t="s">
        <v>45</v>
      </c>
      <c r="D10" s="20"/>
      <c r="E10" s="101"/>
      <c r="F10" s="22"/>
      <c r="G10" s="23">
        <f>SUM(G11:G12)</f>
        <v>0</v>
      </c>
      <c r="H10" s="24"/>
    </row>
    <row r="11" spans="2:8" s="2" customFormat="1">
      <c r="B11" s="25"/>
      <c r="C11" s="26" t="s">
        <v>46</v>
      </c>
      <c r="D11" s="27" t="s">
        <v>43</v>
      </c>
      <c r="E11" s="100">
        <v>786.02832000000012</v>
      </c>
      <c r="F11" s="28"/>
      <c r="G11" s="29">
        <f>E11*F11</f>
        <v>0</v>
      </c>
      <c r="H11" s="30"/>
    </row>
    <row r="12" spans="2:8" s="3" customFormat="1">
      <c r="B12" s="25"/>
      <c r="C12" s="26" t="s">
        <v>44</v>
      </c>
      <c r="D12" s="27" t="s">
        <v>43</v>
      </c>
      <c r="E12" s="100">
        <v>786.02832000000012</v>
      </c>
      <c r="F12" s="28"/>
      <c r="G12" s="29">
        <f>E12*F12</f>
        <v>0</v>
      </c>
      <c r="H12" s="30"/>
    </row>
    <row r="13" spans="2:8" ht="26.4">
      <c r="B13" s="18">
        <v>3</v>
      </c>
      <c r="C13" s="21" t="s">
        <v>47</v>
      </c>
      <c r="D13" s="31"/>
      <c r="E13" s="31"/>
      <c r="F13" s="22"/>
      <c r="G13" s="23">
        <f>SUM(G14:G22)</f>
        <v>0</v>
      </c>
      <c r="H13" s="19"/>
    </row>
    <row r="14" spans="2:8" ht="14.4" customHeight="1">
      <c r="B14" s="62"/>
      <c r="C14" s="63" t="s">
        <v>48</v>
      </c>
      <c r="D14" s="62"/>
      <c r="E14" s="62"/>
      <c r="F14" s="62"/>
      <c r="G14" s="63"/>
      <c r="H14" s="63"/>
    </row>
    <row r="15" spans="2:8">
      <c r="B15" s="58"/>
      <c r="C15" s="26" t="s">
        <v>552</v>
      </c>
      <c r="D15" s="27" t="s">
        <v>49</v>
      </c>
      <c r="E15" s="100">
        <v>3119.16</v>
      </c>
      <c r="F15" s="28"/>
      <c r="G15" s="29">
        <f>F15*E15</f>
        <v>0</v>
      </c>
      <c r="H15" s="68"/>
    </row>
    <row r="16" spans="2:8">
      <c r="B16" s="58"/>
      <c r="C16" s="26" t="s">
        <v>50</v>
      </c>
      <c r="D16" s="27" t="s">
        <v>43</v>
      </c>
      <c r="E16" s="100">
        <v>93.574799999999996</v>
      </c>
      <c r="F16" s="28"/>
      <c r="G16" s="29">
        <f>F16*E16</f>
        <v>0</v>
      </c>
      <c r="H16" s="68"/>
    </row>
    <row r="17" spans="2:8" ht="26.4">
      <c r="B17" s="58"/>
      <c r="C17" s="26" t="s">
        <v>51</v>
      </c>
      <c r="D17" s="27" t="s">
        <v>43</v>
      </c>
      <c r="E17" s="100">
        <v>592.6404</v>
      </c>
      <c r="F17" s="28"/>
      <c r="G17" s="29">
        <f>F17*E17</f>
        <v>0</v>
      </c>
      <c r="H17" s="68"/>
    </row>
    <row r="18" spans="2:8" ht="26.4">
      <c r="B18" s="58"/>
      <c r="C18" s="26" t="s">
        <v>52</v>
      </c>
      <c r="D18" s="27" t="s">
        <v>43</v>
      </c>
      <c r="E18" s="100">
        <v>686.21519999999998</v>
      </c>
      <c r="F18" s="28"/>
      <c r="G18" s="29">
        <f>F18*E18</f>
        <v>0</v>
      </c>
      <c r="H18" s="68"/>
    </row>
    <row r="19" spans="2:8" ht="14.4" customHeight="1">
      <c r="B19" s="62"/>
      <c r="C19" s="63" t="s">
        <v>53</v>
      </c>
      <c r="D19" s="62"/>
      <c r="E19" s="62"/>
      <c r="F19" s="62"/>
      <c r="G19" s="63"/>
      <c r="H19" s="63"/>
    </row>
    <row r="20" spans="2:8">
      <c r="B20" s="58"/>
      <c r="C20" s="26" t="s">
        <v>552</v>
      </c>
      <c r="D20" s="27" t="s">
        <v>49</v>
      </c>
      <c r="E20" s="27">
        <v>83</v>
      </c>
      <c r="F20" s="28"/>
      <c r="G20" s="29">
        <f>F20*E20</f>
        <v>0</v>
      </c>
      <c r="H20" s="68"/>
    </row>
    <row r="21" spans="2:8">
      <c r="B21" s="58"/>
      <c r="C21" s="26" t="s">
        <v>54</v>
      </c>
      <c r="D21" s="27" t="s">
        <v>43</v>
      </c>
      <c r="E21" s="27">
        <v>2.4899999999999998</v>
      </c>
      <c r="F21" s="28"/>
      <c r="G21" s="29">
        <f>F21*E21</f>
        <v>0</v>
      </c>
      <c r="H21" s="68"/>
    </row>
    <row r="22" spans="2:8" ht="26.4">
      <c r="B22" s="58"/>
      <c r="C22" s="26" t="s">
        <v>51</v>
      </c>
      <c r="D22" s="27" t="s">
        <v>43</v>
      </c>
      <c r="E22" s="27">
        <v>15.77</v>
      </c>
      <c r="F22" s="28"/>
      <c r="G22" s="29">
        <f>F22*E22</f>
        <v>0</v>
      </c>
      <c r="H22" s="68"/>
    </row>
    <row r="23" spans="2:8">
      <c r="B23" s="18">
        <v>4</v>
      </c>
      <c r="C23" s="21" t="s">
        <v>55</v>
      </c>
      <c r="D23" s="20"/>
      <c r="E23" s="20"/>
      <c r="F23" s="22"/>
      <c r="G23" s="23">
        <f>SUM(G24:G31)</f>
        <v>0</v>
      </c>
      <c r="H23" s="19"/>
    </row>
    <row r="24" spans="2:8">
      <c r="B24" s="63"/>
      <c r="C24" s="63" t="s">
        <v>56</v>
      </c>
      <c r="D24" s="63"/>
      <c r="E24" s="63"/>
      <c r="F24" s="62"/>
      <c r="G24" s="63"/>
      <c r="H24" s="63"/>
    </row>
    <row r="25" spans="2:8">
      <c r="B25" s="25"/>
      <c r="C25" s="26" t="s">
        <v>57</v>
      </c>
      <c r="D25" s="27" t="s">
        <v>58</v>
      </c>
      <c r="E25" s="27">
        <v>491.40000000000003</v>
      </c>
      <c r="F25" s="28"/>
      <c r="G25" s="29">
        <f t="shared" ref="G25:G39" si="0">E25*F25</f>
        <v>0</v>
      </c>
      <c r="H25" s="68"/>
    </row>
    <row r="26" spans="2:8">
      <c r="B26" s="63"/>
      <c r="C26" s="63" t="s">
        <v>59</v>
      </c>
      <c r="D26" s="63"/>
      <c r="E26" s="63"/>
      <c r="F26" s="62"/>
      <c r="G26" s="63"/>
      <c r="H26" s="63"/>
    </row>
    <row r="27" spans="2:8">
      <c r="B27" s="25"/>
      <c r="C27" s="26" t="s">
        <v>57</v>
      </c>
      <c r="D27" s="27" t="s">
        <v>58</v>
      </c>
      <c r="E27" s="27">
        <v>14.700000000000001</v>
      </c>
      <c r="F27" s="28"/>
      <c r="G27" s="29">
        <f>E27*F27</f>
        <v>0</v>
      </c>
      <c r="H27" s="68"/>
    </row>
    <row r="28" spans="2:8">
      <c r="B28" s="63"/>
      <c r="C28" s="63" t="s">
        <v>60</v>
      </c>
      <c r="D28" s="63"/>
      <c r="E28" s="63"/>
      <c r="F28" s="62"/>
      <c r="G28" s="63"/>
      <c r="H28" s="63"/>
    </row>
    <row r="29" spans="2:8">
      <c r="B29" s="25"/>
      <c r="C29" s="26" t="s">
        <v>61</v>
      </c>
      <c r="D29" s="27" t="s">
        <v>58</v>
      </c>
      <c r="E29" s="27">
        <v>44.1</v>
      </c>
      <c r="F29" s="28"/>
      <c r="G29" s="29">
        <f>E29*F29</f>
        <v>0</v>
      </c>
      <c r="H29" s="68"/>
    </row>
    <row r="30" spans="2:8">
      <c r="B30" s="63"/>
      <c r="C30" s="63" t="s">
        <v>62</v>
      </c>
      <c r="D30" s="69"/>
      <c r="E30" s="62"/>
      <c r="F30" s="62"/>
      <c r="G30" s="63"/>
      <c r="H30" s="63"/>
    </row>
    <row r="31" spans="2:8" ht="39.6">
      <c r="B31" s="25"/>
      <c r="C31" s="26" t="s">
        <v>63</v>
      </c>
      <c r="D31" s="27" t="s">
        <v>58</v>
      </c>
      <c r="E31" s="27">
        <v>84</v>
      </c>
      <c r="F31" s="28"/>
      <c r="G31" s="29">
        <f>E31*F31</f>
        <v>0</v>
      </c>
      <c r="H31" s="68"/>
    </row>
    <row r="32" spans="2:8">
      <c r="B32" s="18">
        <v>5</v>
      </c>
      <c r="C32" s="21" t="s">
        <v>64</v>
      </c>
      <c r="D32" s="31"/>
      <c r="E32" s="31"/>
      <c r="F32" s="22"/>
      <c r="G32" s="23">
        <f>SUM(G33)</f>
        <v>0</v>
      </c>
      <c r="H32" s="19"/>
    </row>
    <row r="33" spans="2:8" ht="26.4">
      <c r="B33" s="25"/>
      <c r="C33" s="26" t="s">
        <v>65</v>
      </c>
      <c r="D33" s="27" t="s">
        <v>49</v>
      </c>
      <c r="E33" s="27">
        <v>22731</v>
      </c>
      <c r="F33" s="28"/>
      <c r="G33" s="29">
        <f>E33*F33</f>
        <v>0</v>
      </c>
      <c r="H33" s="68"/>
    </row>
    <row r="34" spans="2:8" ht="26.4">
      <c r="B34" s="18">
        <v>6</v>
      </c>
      <c r="C34" s="21" t="s">
        <v>66</v>
      </c>
      <c r="D34" s="31"/>
      <c r="E34" s="31"/>
      <c r="F34" s="22"/>
      <c r="G34" s="23">
        <f>SUM(G35:G40)</f>
        <v>0</v>
      </c>
      <c r="H34" s="19"/>
    </row>
    <row r="35" spans="2:8" ht="52.8">
      <c r="B35" s="25"/>
      <c r="C35" s="26" t="s">
        <v>576</v>
      </c>
      <c r="D35" s="27" t="s">
        <v>58</v>
      </c>
      <c r="E35" s="27">
        <v>772</v>
      </c>
      <c r="F35" s="28"/>
      <c r="G35" s="29">
        <f t="shared" si="0"/>
        <v>0</v>
      </c>
      <c r="H35" s="68"/>
    </row>
    <row r="36" spans="2:8" ht="26.4">
      <c r="B36" s="25"/>
      <c r="C36" s="26" t="s">
        <v>67</v>
      </c>
      <c r="D36" s="27" t="s">
        <v>58</v>
      </c>
      <c r="E36" s="27">
        <v>772</v>
      </c>
      <c r="F36" s="28"/>
      <c r="G36" s="29">
        <f>E36*F36</f>
        <v>0</v>
      </c>
      <c r="H36" s="68"/>
    </row>
    <row r="37" spans="2:8">
      <c r="B37" s="25"/>
      <c r="C37" s="26" t="s">
        <v>68</v>
      </c>
      <c r="D37" s="27" t="s">
        <v>58</v>
      </c>
      <c r="E37" s="27">
        <v>772</v>
      </c>
      <c r="F37" s="28"/>
      <c r="G37" s="29">
        <f t="shared" si="0"/>
        <v>0</v>
      </c>
      <c r="H37" s="68"/>
    </row>
    <row r="38" spans="2:8">
      <c r="B38" s="25"/>
      <c r="C38" s="26" t="s">
        <v>69</v>
      </c>
      <c r="D38" s="27" t="s">
        <v>70</v>
      </c>
      <c r="E38" s="27">
        <v>1</v>
      </c>
      <c r="F38" s="28"/>
      <c r="G38" s="29">
        <f t="shared" si="0"/>
        <v>0</v>
      </c>
      <c r="H38" s="68"/>
    </row>
    <row r="39" spans="2:8">
      <c r="B39" s="25"/>
      <c r="C39" s="26" t="s">
        <v>71</v>
      </c>
      <c r="D39" s="27" t="s">
        <v>70</v>
      </c>
      <c r="E39" s="27">
        <v>1</v>
      </c>
      <c r="F39" s="28"/>
      <c r="G39" s="29">
        <f t="shared" si="0"/>
        <v>0</v>
      </c>
      <c r="H39" s="68"/>
    </row>
    <row r="40" spans="2:8">
      <c r="B40" s="25"/>
      <c r="C40" s="26" t="s">
        <v>72</v>
      </c>
      <c r="D40" s="27" t="s">
        <v>27</v>
      </c>
      <c r="E40" s="27">
        <v>1</v>
      </c>
      <c r="F40" s="28"/>
      <c r="G40" s="29">
        <f>E40*F40</f>
        <v>0</v>
      </c>
      <c r="H40" s="68"/>
    </row>
    <row r="41" spans="2:8" ht="14.4" customHeight="1">
      <c r="B41" s="18">
        <v>7</v>
      </c>
      <c r="C41" s="21" t="s">
        <v>73</v>
      </c>
      <c r="D41" s="31"/>
      <c r="E41" s="31"/>
      <c r="F41" s="22"/>
      <c r="G41" s="23">
        <f>SUM(G42:G44)</f>
        <v>0</v>
      </c>
      <c r="H41" s="19"/>
    </row>
    <row r="42" spans="2:8">
      <c r="B42" s="25"/>
      <c r="C42" s="26" t="s">
        <v>73</v>
      </c>
      <c r="D42" s="27" t="s">
        <v>27</v>
      </c>
      <c r="E42" s="27">
        <v>1</v>
      </c>
      <c r="F42" s="28"/>
      <c r="G42" s="29">
        <f t="shared" ref="G42" si="1">E42*F42</f>
        <v>0</v>
      </c>
      <c r="H42" s="68"/>
    </row>
    <row r="43" spans="2:8">
      <c r="B43" s="25"/>
      <c r="C43" s="26" t="s">
        <v>74</v>
      </c>
      <c r="D43" s="27" t="s">
        <v>27</v>
      </c>
      <c r="E43" s="27">
        <v>1</v>
      </c>
      <c r="F43" s="28"/>
      <c r="G43" s="29">
        <f>E43*F43</f>
        <v>0</v>
      </c>
      <c r="H43" s="68"/>
    </row>
    <row r="44" spans="2:8">
      <c r="B44" s="25"/>
      <c r="C44" s="26" t="s">
        <v>75</v>
      </c>
      <c r="D44" s="27" t="s">
        <v>58</v>
      </c>
      <c r="E44" s="27">
        <v>1</v>
      </c>
      <c r="F44" s="28"/>
      <c r="G44" s="29">
        <f t="shared" ref="G44" si="2">E44*F44</f>
        <v>0</v>
      </c>
      <c r="H44" s="68"/>
    </row>
    <row r="45" spans="2:8">
      <c r="B45" s="18">
        <v>8</v>
      </c>
      <c r="C45" s="21" t="s">
        <v>76</v>
      </c>
      <c r="D45" s="31"/>
      <c r="E45" s="31"/>
      <c r="F45" s="22"/>
      <c r="G45" s="23">
        <f>SUM(G46:G49)</f>
        <v>0</v>
      </c>
      <c r="H45" s="19"/>
    </row>
    <row r="46" spans="2:8" ht="52.8">
      <c r="B46" s="25"/>
      <c r="C46" s="26" t="s">
        <v>77</v>
      </c>
      <c r="D46" s="27" t="s">
        <v>43</v>
      </c>
      <c r="E46" s="27">
        <v>16.875</v>
      </c>
      <c r="F46" s="28"/>
      <c r="G46" s="29">
        <f t="shared" ref="G46:G47" si="3">E46*F46</f>
        <v>0</v>
      </c>
      <c r="H46" s="68"/>
    </row>
    <row r="47" spans="2:8">
      <c r="B47" s="25"/>
      <c r="C47" s="26" t="s">
        <v>78</v>
      </c>
      <c r="D47" s="27" t="s">
        <v>79</v>
      </c>
      <c r="E47" s="27">
        <v>1048.94</v>
      </c>
      <c r="F47" s="28"/>
      <c r="G47" s="29">
        <f t="shared" si="3"/>
        <v>0</v>
      </c>
      <c r="H47" s="68"/>
    </row>
    <row r="48" spans="2:8">
      <c r="B48" s="25"/>
      <c r="C48" s="26" t="s">
        <v>80</v>
      </c>
      <c r="D48" s="27" t="s">
        <v>43</v>
      </c>
      <c r="E48" s="27">
        <v>2.9931999999999999</v>
      </c>
      <c r="F48" s="28"/>
      <c r="G48" s="29">
        <f t="shared" ref="G48" si="4">E48*F48</f>
        <v>0</v>
      </c>
      <c r="H48" s="68"/>
    </row>
    <row r="49" spans="2:8">
      <c r="B49" s="25"/>
      <c r="C49" s="26" t="s">
        <v>81</v>
      </c>
      <c r="D49" s="27" t="s">
        <v>58</v>
      </c>
      <c r="E49" s="27">
        <v>13.6</v>
      </c>
      <c r="F49" s="28"/>
      <c r="G49" s="29">
        <f t="shared" ref="G49" si="5">E49*F49</f>
        <v>0</v>
      </c>
      <c r="H49" s="68"/>
    </row>
    <row r="50" spans="2:8">
      <c r="B50" s="18">
        <v>9</v>
      </c>
      <c r="C50" s="21" t="s">
        <v>82</v>
      </c>
      <c r="D50" s="20"/>
      <c r="E50" s="20"/>
      <c r="F50" s="22"/>
      <c r="G50" s="23">
        <f>SUM(G51:G51)</f>
        <v>0</v>
      </c>
      <c r="H50" s="19"/>
    </row>
    <row r="51" spans="2:8">
      <c r="B51" s="25"/>
      <c r="C51" s="26" t="s">
        <v>83</v>
      </c>
      <c r="D51" s="27" t="s">
        <v>27</v>
      </c>
      <c r="E51" s="27">
        <v>1</v>
      </c>
      <c r="F51" s="28"/>
      <c r="G51" s="29">
        <f t="shared" ref="G51" si="6">E51*F51</f>
        <v>0</v>
      </c>
      <c r="H51" s="68"/>
    </row>
    <row r="52" spans="2:8">
      <c r="B52" s="18">
        <v>10</v>
      </c>
      <c r="C52" s="21" t="s">
        <v>546</v>
      </c>
      <c r="D52" s="20"/>
      <c r="E52" s="20"/>
      <c r="F52" s="22"/>
      <c r="G52" s="23">
        <f>SUM(G53:G53)</f>
        <v>0</v>
      </c>
      <c r="H52" s="19"/>
    </row>
    <row r="53" spans="2:8">
      <c r="B53" s="25"/>
      <c r="C53" s="26" t="s">
        <v>545</v>
      </c>
      <c r="D53" s="27" t="s">
        <v>27</v>
      </c>
      <c r="E53" s="27">
        <v>1</v>
      </c>
      <c r="F53" s="28"/>
      <c r="G53" s="29">
        <f t="shared" ref="G53" si="7">E53*F53</f>
        <v>0</v>
      </c>
      <c r="H53" s="68"/>
    </row>
  </sheetData>
  <mergeCells count="2">
    <mergeCell ref="B5:H5"/>
    <mergeCell ref="B2:H2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4F45-D82B-4886-9003-DB5E240E724B}">
  <sheetPr>
    <pageSetUpPr fitToPage="1"/>
  </sheetPr>
  <dimension ref="B1:H78"/>
  <sheetViews>
    <sheetView topLeftCell="A73" zoomScaleNormal="100" workbookViewId="0">
      <selection activeCell="C40" sqref="C40"/>
    </sheetView>
  </sheetViews>
  <sheetFormatPr defaultColWidth="9.109375" defaultRowHeight="13.8"/>
  <cols>
    <col min="1" max="1" width="2.6640625" style="1" customWidth="1"/>
    <col min="2" max="2" width="5.6640625" style="6" customWidth="1"/>
    <col min="3" max="3" width="50.6640625" style="7" customWidth="1"/>
    <col min="4" max="5" width="15.6640625" style="8" customWidth="1"/>
    <col min="6" max="6" width="15.6640625" style="37" customWidth="1"/>
    <col min="7" max="7" width="15.6640625" style="14" customWidth="1"/>
    <col min="8" max="8" width="15.6640625" style="10" customWidth="1"/>
    <col min="9" max="9" width="2.6640625" style="1" customWidth="1"/>
    <col min="10" max="16384" width="9.109375" style="1"/>
  </cols>
  <sheetData>
    <row r="1" spans="2:8">
      <c r="F1" s="9"/>
      <c r="G1" s="9"/>
    </row>
    <row r="2" spans="2:8" ht="45" customHeight="1">
      <c r="B2" s="123" t="s">
        <v>544</v>
      </c>
      <c r="C2" s="123"/>
      <c r="D2" s="123"/>
      <c r="E2" s="123"/>
      <c r="F2" s="123"/>
      <c r="G2" s="123"/>
      <c r="H2" s="123"/>
    </row>
    <row r="3" spans="2:8">
      <c r="C3" s="11"/>
      <c r="D3" s="12"/>
      <c r="E3" s="12"/>
      <c r="F3" s="13"/>
    </row>
    <row r="4" spans="2:8" ht="51" customHeight="1">
      <c r="B4" s="15" t="s">
        <v>3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539</v>
      </c>
      <c r="H4" s="17" t="s">
        <v>23</v>
      </c>
    </row>
    <row r="5" spans="2:8" ht="20.100000000000001" customHeight="1">
      <c r="B5" s="132" t="s">
        <v>84</v>
      </c>
      <c r="C5" s="132"/>
      <c r="D5" s="132"/>
      <c r="E5" s="132"/>
      <c r="F5" s="132"/>
      <c r="G5" s="132"/>
      <c r="H5" s="132"/>
    </row>
    <row r="6" spans="2:8">
      <c r="B6" s="109"/>
      <c r="C6" s="110" t="s">
        <v>25</v>
      </c>
      <c r="D6" s="111"/>
      <c r="E6" s="111"/>
      <c r="F6" s="112"/>
      <c r="G6" s="113">
        <f>SUM(G7,G10,G13,G17,G22,G28,G25,G32,G40,G55,G57,G61,G64,G73,G75,G77)</f>
        <v>0</v>
      </c>
      <c r="H6" s="114"/>
    </row>
    <row r="7" spans="2:8" s="2" customFormat="1">
      <c r="B7" s="18">
        <v>1</v>
      </c>
      <c r="C7" s="21" t="s">
        <v>41</v>
      </c>
      <c r="D7" s="20"/>
      <c r="E7" s="20"/>
      <c r="F7" s="22"/>
      <c r="G7" s="23">
        <f>SUM(G8:G9)</f>
        <v>0</v>
      </c>
      <c r="H7" s="24"/>
    </row>
    <row r="8" spans="2:8" s="2" customFormat="1">
      <c r="B8" s="25"/>
      <c r="C8" s="26" t="s">
        <v>42</v>
      </c>
      <c r="D8" s="27" t="s">
        <v>43</v>
      </c>
      <c r="E8" s="27">
        <v>943.17</v>
      </c>
      <c r="F8" s="28"/>
      <c r="G8" s="29">
        <f t="shared" ref="G8" si="0">E8*F8</f>
        <v>0</v>
      </c>
      <c r="H8" s="30"/>
    </row>
    <row r="9" spans="2:8" s="2" customFormat="1">
      <c r="B9" s="25"/>
      <c r="C9" s="26" t="s">
        <v>44</v>
      </c>
      <c r="D9" s="27" t="s">
        <v>43</v>
      </c>
      <c r="E9" s="27">
        <v>943.17</v>
      </c>
      <c r="F9" s="28"/>
      <c r="G9" s="29">
        <f t="shared" ref="G9" si="1">E9*F9</f>
        <v>0</v>
      </c>
      <c r="H9" s="30"/>
    </row>
    <row r="10" spans="2:8" s="2" customFormat="1">
      <c r="B10" s="18">
        <v>2</v>
      </c>
      <c r="C10" s="21" t="s">
        <v>85</v>
      </c>
      <c r="D10" s="20"/>
      <c r="E10" s="20"/>
      <c r="F10" s="22"/>
      <c r="G10" s="23">
        <f>SUM(G11:G12)</f>
        <v>0</v>
      </c>
      <c r="H10" s="24"/>
    </row>
    <row r="11" spans="2:8" s="2" customFormat="1">
      <c r="B11" s="18"/>
      <c r="C11" s="26" t="s">
        <v>46</v>
      </c>
      <c r="D11" s="27" t="s">
        <v>43</v>
      </c>
      <c r="E11" s="102">
        <v>5839.3215</v>
      </c>
      <c r="F11" s="28"/>
      <c r="G11" s="29">
        <f t="shared" ref="G11:G12" si="2">E11*F11</f>
        <v>0</v>
      </c>
      <c r="H11" s="24"/>
    </row>
    <row r="12" spans="2:8" s="2" customFormat="1">
      <c r="B12" s="18"/>
      <c r="C12" s="26" t="s">
        <v>44</v>
      </c>
      <c r="D12" s="27" t="s">
        <v>43</v>
      </c>
      <c r="E12" s="102">
        <v>5839.3215</v>
      </c>
      <c r="F12" s="28"/>
      <c r="G12" s="29">
        <f t="shared" si="2"/>
        <v>0</v>
      </c>
      <c r="H12" s="24"/>
    </row>
    <row r="13" spans="2:8" s="2" customFormat="1" ht="26.4">
      <c r="B13" s="18">
        <v>3</v>
      </c>
      <c r="C13" s="21" t="s">
        <v>86</v>
      </c>
      <c r="D13" s="20"/>
      <c r="E13" s="20"/>
      <c r="F13" s="22"/>
      <c r="G13" s="23">
        <f>SUM(G14:G16)</f>
        <v>0</v>
      </c>
      <c r="H13" s="24"/>
    </row>
    <row r="14" spans="2:8" s="3" customFormat="1">
      <c r="B14" s="25"/>
      <c r="C14" s="26" t="s">
        <v>87</v>
      </c>
      <c r="D14" s="27" t="s">
        <v>43</v>
      </c>
      <c r="E14" s="102">
        <v>2475.8212500000004</v>
      </c>
      <c r="F14" s="28"/>
      <c r="G14" s="29">
        <f t="shared" ref="G14:G16" si="3">E14*F14</f>
        <v>0</v>
      </c>
      <c r="H14" s="24"/>
    </row>
    <row r="15" spans="2:8" s="3" customFormat="1">
      <c r="B15" s="25"/>
      <c r="C15" s="26" t="s">
        <v>88</v>
      </c>
      <c r="D15" s="27" t="s">
        <v>43</v>
      </c>
      <c r="E15" s="102">
        <v>2189.8107000000009</v>
      </c>
      <c r="F15" s="28"/>
      <c r="G15" s="29">
        <f t="shared" ref="G15" si="4">E15*F15</f>
        <v>0</v>
      </c>
      <c r="H15" s="24"/>
    </row>
    <row r="16" spans="2:8" s="3" customFormat="1" ht="39.6">
      <c r="B16" s="25"/>
      <c r="C16" s="26" t="s">
        <v>89</v>
      </c>
      <c r="D16" s="27" t="s">
        <v>43</v>
      </c>
      <c r="E16" s="102">
        <v>604.83150000000012</v>
      </c>
      <c r="F16" s="28"/>
      <c r="G16" s="29">
        <f t="shared" si="3"/>
        <v>0</v>
      </c>
      <c r="H16" s="24"/>
    </row>
    <row r="17" spans="2:8" s="2" customFormat="1">
      <c r="B17" s="18">
        <v>4</v>
      </c>
      <c r="C17" s="21" t="s">
        <v>90</v>
      </c>
      <c r="D17" s="31"/>
      <c r="E17" s="31"/>
      <c r="F17" s="22"/>
      <c r="G17" s="23">
        <f>SUM(G18:G21)</f>
        <v>0</v>
      </c>
      <c r="H17" s="24"/>
    </row>
    <row r="18" spans="2:8" s="3" customFormat="1">
      <c r="B18" s="25"/>
      <c r="C18" s="26" t="s">
        <v>91</v>
      </c>
      <c r="D18" s="27" t="s">
        <v>43</v>
      </c>
      <c r="E18" s="27">
        <v>27.256000000000004</v>
      </c>
      <c r="F18" s="28"/>
      <c r="G18" s="29">
        <f t="shared" ref="G18:G21" si="5">E18*F18</f>
        <v>0</v>
      </c>
      <c r="H18" s="30"/>
    </row>
    <row r="19" spans="2:8" s="3" customFormat="1" ht="66">
      <c r="B19" s="25"/>
      <c r="C19" s="26" t="s">
        <v>92</v>
      </c>
      <c r="D19" s="27" t="s">
        <v>43</v>
      </c>
      <c r="E19" s="27">
        <v>70.400000000000006</v>
      </c>
      <c r="F19" s="28"/>
      <c r="G19" s="29">
        <f t="shared" si="5"/>
        <v>0</v>
      </c>
      <c r="H19" s="30"/>
    </row>
    <row r="20" spans="2:8" s="3" customFormat="1" ht="26.4">
      <c r="B20" s="25"/>
      <c r="C20" s="26" t="s">
        <v>93</v>
      </c>
      <c r="D20" s="27" t="s">
        <v>79</v>
      </c>
      <c r="E20" s="27">
        <v>5632.0000000000009</v>
      </c>
      <c r="F20" s="28"/>
      <c r="G20" s="29">
        <f t="shared" si="5"/>
        <v>0</v>
      </c>
      <c r="H20" s="30"/>
    </row>
    <row r="21" spans="2:8" s="3" customFormat="1">
      <c r="B21" s="25"/>
      <c r="C21" s="26" t="s">
        <v>94</v>
      </c>
      <c r="D21" s="27" t="s">
        <v>49</v>
      </c>
      <c r="E21" s="27">
        <v>357.20000000000005</v>
      </c>
      <c r="F21" s="28"/>
      <c r="G21" s="29">
        <f t="shared" si="5"/>
        <v>0</v>
      </c>
      <c r="H21" s="30"/>
    </row>
    <row r="22" spans="2:8" s="3" customFormat="1">
      <c r="B22" s="18">
        <v>5</v>
      </c>
      <c r="C22" s="21" t="s">
        <v>95</v>
      </c>
      <c r="D22" s="31"/>
      <c r="E22" s="31"/>
      <c r="F22" s="22"/>
      <c r="G22" s="23">
        <f>SUM(G23:G24)</f>
        <v>0</v>
      </c>
      <c r="H22" s="24"/>
    </row>
    <row r="23" spans="2:8" s="3" customFormat="1" ht="66">
      <c r="B23" s="25"/>
      <c r="C23" s="26" t="s">
        <v>96</v>
      </c>
      <c r="D23" s="27" t="s">
        <v>43</v>
      </c>
      <c r="E23" s="27">
        <v>46.42</v>
      </c>
      <c r="F23" s="28"/>
      <c r="G23" s="29">
        <f t="shared" ref="G23" si="6">E23*F23</f>
        <v>0</v>
      </c>
      <c r="H23" s="24"/>
    </row>
    <row r="24" spans="2:8" s="3" customFormat="1">
      <c r="B24" s="25"/>
      <c r="C24" s="26" t="s">
        <v>97</v>
      </c>
      <c r="D24" s="27" t="s">
        <v>43</v>
      </c>
      <c r="E24" s="27">
        <v>21.95</v>
      </c>
      <c r="F24" s="28"/>
      <c r="G24" s="29">
        <f>E24*F24</f>
        <v>0</v>
      </c>
      <c r="H24" s="30"/>
    </row>
    <row r="25" spans="2:8" s="2" customFormat="1">
      <c r="B25" s="18">
        <v>6</v>
      </c>
      <c r="C25" s="21" t="s">
        <v>98</v>
      </c>
      <c r="D25" s="31"/>
      <c r="E25" s="31"/>
      <c r="F25" s="22"/>
      <c r="G25" s="23">
        <f>SUM(G26:G27)</f>
        <v>0</v>
      </c>
      <c r="H25" s="24"/>
    </row>
    <row r="26" spans="2:8" s="2" customFormat="1" ht="105.6">
      <c r="B26" s="25"/>
      <c r="C26" s="26" t="s">
        <v>538</v>
      </c>
      <c r="D26" s="27" t="s">
        <v>43</v>
      </c>
      <c r="E26" s="27">
        <v>52.04</v>
      </c>
      <c r="F26" s="28"/>
      <c r="G26" s="29">
        <f t="shared" ref="G26" si="7">E26*F26</f>
        <v>0</v>
      </c>
      <c r="H26" s="30"/>
    </row>
    <row r="27" spans="2:8" s="2" customFormat="1">
      <c r="B27" s="25"/>
      <c r="C27" s="26" t="s">
        <v>99</v>
      </c>
      <c r="D27" s="27" t="s">
        <v>70</v>
      </c>
      <c r="E27" s="27">
        <v>2</v>
      </c>
      <c r="F27" s="28"/>
      <c r="G27" s="29">
        <f t="shared" ref="G27" si="8">E27*F27</f>
        <v>0</v>
      </c>
      <c r="H27" s="24"/>
    </row>
    <row r="28" spans="2:8" s="2" customFormat="1">
      <c r="B28" s="18">
        <v>7</v>
      </c>
      <c r="C28" s="21" t="s">
        <v>100</v>
      </c>
      <c r="D28" s="31"/>
      <c r="E28" s="31"/>
      <c r="F28" s="22"/>
      <c r="G28" s="23">
        <f>SUM(G29:G31)</f>
        <v>0</v>
      </c>
      <c r="H28" s="24"/>
    </row>
    <row r="29" spans="2:8" s="2" customFormat="1">
      <c r="B29" s="25"/>
      <c r="C29" s="26" t="s">
        <v>101</v>
      </c>
      <c r="D29" s="27" t="s">
        <v>27</v>
      </c>
      <c r="E29" s="27">
        <v>47</v>
      </c>
      <c r="F29" s="28"/>
      <c r="G29" s="29">
        <f t="shared" ref="G29:G31" si="9">E29*F29</f>
        <v>0</v>
      </c>
      <c r="H29" s="24"/>
    </row>
    <row r="30" spans="2:8" s="2" customFormat="1" ht="26.4">
      <c r="B30" s="25"/>
      <c r="C30" s="26" t="s">
        <v>550</v>
      </c>
      <c r="D30" s="27" t="s">
        <v>79</v>
      </c>
      <c r="E30" s="27">
        <v>28873.49</v>
      </c>
      <c r="F30" s="28"/>
      <c r="G30" s="29">
        <f t="shared" ref="G30" si="10">E30*F30</f>
        <v>0</v>
      </c>
      <c r="H30" s="24"/>
    </row>
    <row r="31" spans="2:8" s="2" customFormat="1">
      <c r="B31" s="25"/>
      <c r="C31" s="26" t="s">
        <v>102</v>
      </c>
      <c r="D31" s="27" t="s">
        <v>79</v>
      </c>
      <c r="E31" s="27">
        <v>1698.39</v>
      </c>
      <c r="F31" s="28"/>
      <c r="G31" s="29">
        <f t="shared" si="9"/>
        <v>0</v>
      </c>
      <c r="H31" s="24"/>
    </row>
    <row r="32" spans="2:8" s="2" customFormat="1" ht="26.4">
      <c r="B32" s="18">
        <v>8</v>
      </c>
      <c r="C32" s="21" t="s">
        <v>103</v>
      </c>
      <c r="D32" s="31"/>
      <c r="E32" s="31"/>
      <c r="F32" s="22"/>
      <c r="G32" s="23">
        <f>SUM(G33:G39)</f>
        <v>0</v>
      </c>
      <c r="H32" s="30"/>
    </row>
    <row r="33" spans="2:8" s="3" customFormat="1">
      <c r="B33" s="25"/>
      <c r="C33" s="26" t="s">
        <v>104</v>
      </c>
      <c r="D33" s="27" t="s">
        <v>49</v>
      </c>
      <c r="E33" s="27">
        <v>1175.9579999999999</v>
      </c>
      <c r="F33" s="28"/>
      <c r="G33" s="29">
        <f t="shared" ref="G33" si="11">E33*F33</f>
        <v>0</v>
      </c>
      <c r="H33" s="24"/>
    </row>
    <row r="34" spans="2:8" s="3" customFormat="1" ht="26.4">
      <c r="B34" s="25"/>
      <c r="C34" s="26" t="s">
        <v>105</v>
      </c>
      <c r="D34" s="27" t="s">
        <v>49</v>
      </c>
      <c r="E34" s="27">
        <v>306.30599999999998</v>
      </c>
      <c r="F34" s="28"/>
      <c r="G34" s="29">
        <f t="shared" ref="G34" si="12">E34*F34</f>
        <v>0</v>
      </c>
      <c r="H34" s="24"/>
    </row>
    <row r="35" spans="2:8" s="3" customFormat="1">
      <c r="B35" s="25"/>
      <c r="C35" s="32" t="s">
        <v>106</v>
      </c>
      <c r="D35" s="27" t="s">
        <v>27</v>
      </c>
      <c r="E35" s="33">
        <v>1</v>
      </c>
      <c r="F35" s="28"/>
      <c r="G35" s="29">
        <f>E35*F35</f>
        <v>0</v>
      </c>
      <c r="H35" s="24"/>
    </row>
    <row r="36" spans="2:8" s="3" customFormat="1" ht="39.6">
      <c r="B36" s="25"/>
      <c r="C36" s="26" t="s">
        <v>536</v>
      </c>
      <c r="D36" s="27" t="s">
        <v>49</v>
      </c>
      <c r="E36" s="27">
        <v>286.89</v>
      </c>
      <c r="F36" s="28"/>
      <c r="G36" s="29">
        <f t="shared" ref="G36:G39" si="13">E36*F36</f>
        <v>0</v>
      </c>
      <c r="H36" s="24"/>
    </row>
    <row r="37" spans="2:8" s="3" customFormat="1">
      <c r="B37" s="25"/>
      <c r="C37" s="32" t="s">
        <v>547</v>
      </c>
      <c r="D37" s="27" t="s">
        <v>27</v>
      </c>
      <c r="E37" s="33">
        <v>1</v>
      </c>
      <c r="F37" s="28"/>
      <c r="G37" s="29">
        <f t="shared" ref="G37" si="14">E37*F37</f>
        <v>0</v>
      </c>
      <c r="H37" s="24"/>
    </row>
    <row r="38" spans="2:8" s="3" customFormat="1">
      <c r="B38" s="25"/>
      <c r="C38" s="32" t="s">
        <v>548</v>
      </c>
      <c r="D38" s="27" t="s">
        <v>27</v>
      </c>
      <c r="E38" s="33">
        <v>1</v>
      </c>
      <c r="F38" s="28"/>
      <c r="G38" s="29">
        <f t="shared" ref="G38" si="15">E38*F38</f>
        <v>0</v>
      </c>
      <c r="H38" s="24"/>
    </row>
    <row r="39" spans="2:8" s="3" customFormat="1">
      <c r="B39" s="25"/>
      <c r="C39" s="32" t="s">
        <v>107</v>
      </c>
      <c r="D39" s="27" t="s">
        <v>27</v>
      </c>
      <c r="E39" s="33">
        <v>1</v>
      </c>
      <c r="F39" s="28"/>
      <c r="G39" s="29">
        <f t="shared" si="13"/>
        <v>0</v>
      </c>
      <c r="H39" s="24"/>
    </row>
    <row r="40" spans="2:8" s="2" customFormat="1" ht="26.4">
      <c r="B40" s="18">
        <v>9</v>
      </c>
      <c r="C40" s="21" t="s">
        <v>108</v>
      </c>
      <c r="D40" s="31"/>
      <c r="E40" s="31"/>
      <c r="F40" s="22"/>
      <c r="G40" s="23">
        <f>SUM(G41:G54)</f>
        <v>0</v>
      </c>
      <c r="H40" s="24"/>
    </row>
    <row r="41" spans="2:8" s="2" customFormat="1">
      <c r="B41" s="25"/>
      <c r="C41" s="26" t="s">
        <v>109</v>
      </c>
      <c r="D41" s="27" t="s">
        <v>49</v>
      </c>
      <c r="E41" s="102">
        <v>1575.2520000000002</v>
      </c>
      <c r="F41" s="28"/>
      <c r="G41" s="29">
        <f t="shared" ref="G41:G53" si="16">E41*F41</f>
        <v>0</v>
      </c>
      <c r="H41" s="30"/>
    </row>
    <row r="42" spans="2:8" s="2" customFormat="1">
      <c r="B42" s="25"/>
      <c r="C42" s="26" t="s">
        <v>110</v>
      </c>
      <c r="D42" s="27" t="s">
        <v>49</v>
      </c>
      <c r="E42" s="102">
        <v>767.34000000000049</v>
      </c>
      <c r="F42" s="28"/>
      <c r="G42" s="29">
        <f t="shared" ref="G42" si="17">E42*F42</f>
        <v>0</v>
      </c>
      <c r="H42" s="30"/>
    </row>
    <row r="43" spans="2:8" s="2" customFormat="1">
      <c r="B43" s="25"/>
      <c r="C43" s="26" t="s">
        <v>111</v>
      </c>
      <c r="D43" s="27" t="s">
        <v>58</v>
      </c>
      <c r="E43" s="33">
        <v>200</v>
      </c>
      <c r="F43" s="28"/>
      <c r="G43" s="29">
        <f>E43*F43</f>
        <v>0</v>
      </c>
      <c r="H43" s="30"/>
    </row>
    <row r="44" spans="2:8" s="2" customFormat="1">
      <c r="B44" s="25"/>
      <c r="C44" s="26" t="s">
        <v>112</v>
      </c>
      <c r="D44" s="27" t="s">
        <v>49</v>
      </c>
      <c r="E44" s="102">
        <v>2409.4080000000004</v>
      </c>
      <c r="F44" s="28"/>
      <c r="G44" s="29">
        <f t="shared" si="16"/>
        <v>0</v>
      </c>
      <c r="H44" s="30"/>
    </row>
    <row r="45" spans="2:8" s="2" customFormat="1" ht="39.6">
      <c r="B45" s="25"/>
      <c r="C45" s="26" t="s">
        <v>534</v>
      </c>
      <c r="D45" s="27" t="s">
        <v>43</v>
      </c>
      <c r="E45" s="102">
        <v>307.19952000000006</v>
      </c>
      <c r="F45" s="28"/>
      <c r="G45" s="29">
        <f t="shared" si="16"/>
        <v>0</v>
      </c>
      <c r="H45" s="30"/>
    </row>
    <row r="46" spans="2:8" s="2" customFormat="1" ht="39.6">
      <c r="B46" s="25"/>
      <c r="C46" s="26" t="s">
        <v>535</v>
      </c>
      <c r="D46" s="27" t="s">
        <v>43</v>
      </c>
      <c r="E46" s="102">
        <v>102.39984000000003</v>
      </c>
      <c r="F46" s="28"/>
      <c r="G46" s="29">
        <f t="shared" si="16"/>
        <v>0</v>
      </c>
      <c r="H46" s="30"/>
    </row>
    <row r="47" spans="2:8" s="2" customFormat="1" ht="26.4">
      <c r="B47" s="25"/>
      <c r="C47" s="26" t="s">
        <v>537</v>
      </c>
      <c r="D47" s="27" t="s">
        <v>43</v>
      </c>
      <c r="E47" s="102">
        <v>3.8745000000000003</v>
      </c>
      <c r="F47" s="28"/>
      <c r="G47" s="29">
        <f t="shared" ref="G47" si="18">E47*F47</f>
        <v>0</v>
      </c>
      <c r="H47" s="30"/>
    </row>
    <row r="48" spans="2:8" s="2" customFormat="1">
      <c r="B48" s="25"/>
      <c r="C48" s="26" t="s">
        <v>113</v>
      </c>
      <c r="D48" s="27" t="s">
        <v>43</v>
      </c>
      <c r="E48" s="33">
        <v>12.4068</v>
      </c>
      <c r="F48" s="28"/>
      <c r="G48" s="29">
        <f t="shared" si="16"/>
        <v>0</v>
      </c>
      <c r="H48" s="30"/>
    </row>
    <row r="49" spans="2:8" s="2" customFormat="1">
      <c r="B49" s="25"/>
      <c r="C49" s="26" t="s">
        <v>114</v>
      </c>
      <c r="D49" s="27" t="s">
        <v>27</v>
      </c>
      <c r="E49" s="33">
        <v>1</v>
      </c>
      <c r="F49" s="28"/>
      <c r="G49" s="29">
        <f t="shared" ref="G49" si="19">E49*F49</f>
        <v>0</v>
      </c>
      <c r="H49" s="30"/>
    </row>
    <row r="50" spans="2:8" s="2" customFormat="1">
      <c r="B50" s="25"/>
      <c r="C50" s="26" t="s">
        <v>115</v>
      </c>
      <c r="D50" s="27" t="s">
        <v>49</v>
      </c>
      <c r="E50" s="27">
        <v>2610.1920000000005</v>
      </c>
      <c r="F50" s="28"/>
      <c r="G50" s="29">
        <f t="shared" si="16"/>
        <v>0</v>
      </c>
      <c r="H50" s="30"/>
    </row>
    <row r="51" spans="2:8" s="2" customFormat="1">
      <c r="B51" s="25"/>
      <c r="C51" s="26" t="s">
        <v>116</v>
      </c>
      <c r="D51" s="27" t="s">
        <v>49</v>
      </c>
      <c r="E51" s="33">
        <v>118.16</v>
      </c>
      <c r="F51" s="28"/>
      <c r="G51" s="29">
        <f t="shared" si="16"/>
        <v>0</v>
      </c>
      <c r="H51" s="30"/>
    </row>
    <row r="52" spans="2:8" s="2" customFormat="1">
      <c r="B52" s="25"/>
      <c r="C52" s="26" t="s">
        <v>117</v>
      </c>
      <c r="D52" s="27" t="s">
        <v>49</v>
      </c>
      <c r="E52" s="33">
        <v>168.34</v>
      </c>
      <c r="F52" s="28"/>
      <c r="G52" s="29">
        <f t="shared" si="16"/>
        <v>0</v>
      </c>
      <c r="H52" s="30"/>
    </row>
    <row r="53" spans="2:8" s="2" customFormat="1">
      <c r="B53" s="25"/>
      <c r="C53" s="26" t="s">
        <v>118</v>
      </c>
      <c r="D53" s="27" t="s">
        <v>49</v>
      </c>
      <c r="E53" s="33">
        <v>57.933840000000011</v>
      </c>
      <c r="F53" s="28"/>
      <c r="G53" s="29">
        <f t="shared" si="16"/>
        <v>0</v>
      </c>
      <c r="H53" s="30"/>
    </row>
    <row r="54" spans="2:8" s="2" customFormat="1">
      <c r="B54" s="25"/>
      <c r="C54" s="26" t="s">
        <v>119</v>
      </c>
      <c r="D54" s="27" t="s">
        <v>70</v>
      </c>
      <c r="E54" s="33">
        <v>10</v>
      </c>
      <c r="F54" s="28"/>
      <c r="G54" s="29">
        <f t="shared" ref="G54" si="20">E54*F54</f>
        <v>0</v>
      </c>
      <c r="H54" s="30"/>
    </row>
    <row r="55" spans="2:8" s="2" customFormat="1">
      <c r="B55" s="18">
        <v>10</v>
      </c>
      <c r="C55" s="21" t="s">
        <v>120</v>
      </c>
      <c r="D55" s="31"/>
      <c r="E55" s="31"/>
      <c r="F55" s="22"/>
      <c r="G55" s="23">
        <f>SUM(G56:G56)</f>
        <v>0</v>
      </c>
      <c r="H55" s="24"/>
    </row>
    <row r="56" spans="2:8" s="2" customFormat="1">
      <c r="B56" s="18"/>
      <c r="C56" s="26" t="s">
        <v>121</v>
      </c>
      <c r="D56" s="27" t="s">
        <v>70</v>
      </c>
      <c r="E56" s="27">
        <v>4</v>
      </c>
      <c r="F56" s="28"/>
      <c r="G56" s="29">
        <f t="shared" ref="G56" si="21">E56*F56</f>
        <v>0</v>
      </c>
      <c r="H56" s="30"/>
    </row>
    <row r="57" spans="2:8" s="2" customFormat="1">
      <c r="B57" s="18">
        <v>11</v>
      </c>
      <c r="C57" s="21" t="s">
        <v>122</v>
      </c>
      <c r="D57" s="20"/>
      <c r="E57" s="20"/>
      <c r="F57" s="23"/>
      <c r="G57" s="23">
        <f>SUM(G58:G60)</f>
        <v>0</v>
      </c>
      <c r="H57" s="24"/>
    </row>
    <row r="58" spans="2:8" s="3" customFormat="1" ht="39.6">
      <c r="B58" s="25"/>
      <c r="C58" s="26" t="s">
        <v>123</v>
      </c>
      <c r="D58" s="27" t="s">
        <v>43</v>
      </c>
      <c r="E58" s="33">
        <v>478.71300000000002</v>
      </c>
      <c r="F58" s="28"/>
      <c r="G58" s="29">
        <f t="shared" ref="G58:G60" si="22">E58*F58</f>
        <v>0</v>
      </c>
      <c r="H58" s="30"/>
    </row>
    <row r="59" spans="2:8" s="3" customFormat="1">
      <c r="B59" s="25"/>
      <c r="C59" s="26" t="s">
        <v>124</v>
      </c>
      <c r="D59" s="27" t="s">
        <v>49</v>
      </c>
      <c r="E59" s="27">
        <v>2430.2400000000002</v>
      </c>
      <c r="F59" s="28"/>
      <c r="G59" s="29">
        <f t="shared" si="22"/>
        <v>0</v>
      </c>
      <c r="H59" s="30"/>
    </row>
    <row r="60" spans="2:8" s="3" customFormat="1">
      <c r="B60" s="25"/>
      <c r="C60" s="26" t="s">
        <v>125</v>
      </c>
      <c r="D60" s="27" t="s">
        <v>58</v>
      </c>
      <c r="E60" s="27">
        <v>19.400000000000002</v>
      </c>
      <c r="F60" s="28"/>
      <c r="G60" s="29">
        <f t="shared" si="22"/>
        <v>0</v>
      </c>
      <c r="H60" s="30"/>
    </row>
    <row r="61" spans="2:8" s="2" customFormat="1">
      <c r="B61" s="18">
        <v>12</v>
      </c>
      <c r="C61" s="21" t="s">
        <v>126</v>
      </c>
      <c r="D61" s="20"/>
      <c r="E61" s="20"/>
      <c r="F61" s="23"/>
      <c r="G61" s="23">
        <f>SUM(G62:G63)</f>
        <v>0</v>
      </c>
      <c r="H61" s="24"/>
    </row>
    <row r="62" spans="2:8" s="2" customFormat="1">
      <c r="B62" s="34"/>
      <c r="C62" s="26" t="s">
        <v>127</v>
      </c>
      <c r="D62" s="27" t="s">
        <v>70</v>
      </c>
      <c r="E62" s="27">
        <v>4</v>
      </c>
      <c r="F62" s="28"/>
      <c r="G62" s="29">
        <f t="shared" ref="G62:G63" si="23">E62*F62</f>
        <v>0</v>
      </c>
      <c r="H62" s="30"/>
    </row>
    <row r="63" spans="2:8" s="2" customFormat="1">
      <c r="B63" s="34"/>
      <c r="C63" s="26" t="s">
        <v>128</v>
      </c>
      <c r="D63" s="27" t="s">
        <v>70</v>
      </c>
      <c r="E63" s="27">
        <v>4</v>
      </c>
      <c r="F63" s="28"/>
      <c r="G63" s="29">
        <f t="shared" si="23"/>
        <v>0</v>
      </c>
      <c r="H63" s="30"/>
    </row>
    <row r="64" spans="2:8" s="2" customFormat="1">
      <c r="B64" s="18">
        <v>13</v>
      </c>
      <c r="C64" s="21" t="s">
        <v>129</v>
      </c>
      <c r="D64" s="20"/>
      <c r="E64" s="20"/>
      <c r="F64" s="22"/>
      <c r="G64" s="23">
        <f>SUM(G65:G72)</f>
        <v>0</v>
      </c>
      <c r="H64" s="24"/>
    </row>
    <row r="65" spans="2:8" s="3" customFormat="1" ht="198">
      <c r="B65" s="25"/>
      <c r="C65" s="26" t="s">
        <v>130</v>
      </c>
      <c r="D65" s="27" t="s">
        <v>70</v>
      </c>
      <c r="E65" s="27">
        <v>2</v>
      </c>
      <c r="F65" s="28"/>
      <c r="G65" s="29">
        <f t="shared" ref="G65:G66" si="24">E65*F65</f>
        <v>0</v>
      </c>
      <c r="H65" s="35"/>
    </row>
    <row r="66" spans="2:8" s="3" customFormat="1" ht="26.4">
      <c r="B66" s="25"/>
      <c r="C66" s="26" t="s">
        <v>131</v>
      </c>
      <c r="D66" s="27" t="s">
        <v>70</v>
      </c>
      <c r="E66" s="27">
        <v>8</v>
      </c>
      <c r="F66" s="28"/>
      <c r="G66" s="29">
        <f t="shared" si="24"/>
        <v>0</v>
      </c>
      <c r="H66" s="35"/>
    </row>
    <row r="67" spans="2:8" s="3" customFormat="1" ht="224.4">
      <c r="B67" s="25"/>
      <c r="C67" s="26" t="s">
        <v>132</v>
      </c>
      <c r="D67" s="27" t="s">
        <v>70</v>
      </c>
      <c r="E67" s="27">
        <v>2</v>
      </c>
      <c r="F67" s="28"/>
      <c r="G67" s="29">
        <f t="shared" ref="G67:G69" si="25">E67*F67</f>
        <v>0</v>
      </c>
      <c r="H67" s="35"/>
    </row>
    <row r="68" spans="2:8" s="3" customFormat="1" ht="198">
      <c r="B68" s="25"/>
      <c r="C68" s="26" t="s">
        <v>133</v>
      </c>
      <c r="D68" s="27" t="s">
        <v>70</v>
      </c>
      <c r="E68" s="27">
        <v>2</v>
      </c>
      <c r="F68" s="28"/>
      <c r="G68" s="29">
        <f t="shared" ref="G68" si="26">E68*F68</f>
        <v>0</v>
      </c>
      <c r="H68" s="35"/>
    </row>
    <row r="69" spans="2:8" s="3" customFormat="1" ht="26.4">
      <c r="B69" s="25"/>
      <c r="C69" s="26" t="s">
        <v>134</v>
      </c>
      <c r="D69" s="27" t="s">
        <v>70</v>
      </c>
      <c r="E69" s="27">
        <v>4</v>
      </c>
      <c r="F69" s="28"/>
      <c r="G69" s="29">
        <f t="shared" si="25"/>
        <v>0</v>
      </c>
      <c r="H69" s="35"/>
    </row>
    <row r="70" spans="2:8" s="3" customFormat="1">
      <c r="B70" s="25"/>
      <c r="C70" s="26" t="s">
        <v>135</v>
      </c>
      <c r="D70" s="27" t="s">
        <v>70</v>
      </c>
      <c r="E70" s="27">
        <v>4</v>
      </c>
      <c r="F70" s="28"/>
      <c r="G70" s="29">
        <f t="shared" ref="G70" si="27">E70*F70</f>
        <v>0</v>
      </c>
      <c r="H70" s="35"/>
    </row>
    <row r="71" spans="2:8" s="3" customFormat="1" ht="316.8">
      <c r="B71" s="25"/>
      <c r="C71" s="26" t="s">
        <v>136</v>
      </c>
      <c r="D71" s="27" t="s">
        <v>27</v>
      </c>
      <c r="E71" s="27">
        <v>2</v>
      </c>
      <c r="F71" s="28"/>
      <c r="G71" s="29">
        <f t="shared" ref="G71" si="28">E71*F71</f>
        <v>0</v>
      </c>
      <c r="H71" s="35"/>
    </row>
    <row r="72" spans="2:8" s="3" customFormat="1">
      <c r="B72" s="25"/>
      <c r="C72" s="36" t="s">
        <v>0</v>
      </c>
      <c r="D72" s="27" t="s">
        <v>27</v>
      </c>
      <c r="E72" s="27">
        <v>2</v>
      </c>
      <c r="F72" s="28"/>
      <c r="G72" s="29">
        <f t="shared" ref="G72" si="29">E72*F72</f>
        <v>0</v>
      </c>
      <c r="H72" s="35"/>
    </row>
    <row r="73" spans="2:8" s="2" customFormat="1">
      <c r="B73" s="18">
        <v>14</v>
      </c>
      <c r="C73" s="21" t="s">
        <v>137</v>
      </c>
      <c r="D73" s="31"/>
      <c r="E73" s="31"/>
      <c r="F73" s="22"/>
      <c r="G73" s="23">
        <f>SUM(G74:G74)</f>
        <v>0</v>
      </c>
      <c r="H73" s="24"/>
    </row>
    <row r="74" spans="2:8" s="3" customFormat="1">
      <c r="B74" s="25"/>
      <c r="C74" s="26" t="s">
        <v>138</v>
      </c>
      <c r="D74" s="27" t="s">
        <v>70</v>
      </c>
      <c r="E74" s="27">
        <v>1</v>
      </c>
      <c r="F74" s="28"/>
      <c r="G74" s="29">
        <f t="shared" ref="G74" si="30">E74*F74</f>
        <v>0</v>
      </c>
      <c r="H74" s="30"/>
    </row>
    <row r="75" spans="2:8" s="2" customFormat="1">
      <c r="B75" s="18">
        <v>15</v>
      </c>
      <c r="C75" s="21" t="s">
        <v>139</v>
      </c>
      <c r="D75" s="20"/>
      <c r="E75" s="31"/>
      <c r="F75" s="22"/>
      <c r="G75" s="23">
        <f>SUM(G76:G76)</f>
        <v>0</v>
      </c>
      <c r="H75" s="24"/>
    </row>
    <row r="76" spans="2:8" s="3" customFormat="1">
      <c r="B76" s="25"/>
      <c r="C76" s="26" t="s">
        <v>140</v>
      </c>
      <c r="D76" s="27" t="s">
        <v>49</v>
      </c>
      <c r="E76" s="27">
        <v>1.1475</v>
      </c>
      <c r="F76" s="28"/>
      <c r="G76" s="29">
        <f t="shared" ref="G76" si="31">E76*F76</f>
        <v>0</v>
      </c>
      <c r="H76" s="30"/>
    </row>
    <row r="77" spans="2:8">
      <c r="B77" s="18">
        <v>16</v>
      </c>
      <c r="C77" s="21" t="s">
        <v>546</v>
      </c>
      <c r="D77" s="20"/>
      <c r="E77" s="20"/>
      <c r="F77" s="22"/>
      <c r="G77" s="23">
        <f>SUM(G78:G78)</f>
        <v>0</v>
      </c>
      <c r="H77" s="19"/>
    </row>
    <row r="78" spans="2:8">
      <c r="B78" s="25"/>
      <c r="C78" s="26" t="s">
        <v>545</v>
      </c>
      <c r="D78" s="27" t="s">
        <v>27</v>
      </c>
      <c r="E78" s="27">
        <v>1</v>
      </c>
      <c r="F78" s="28"/>
      <c r="G78" s="29">
        <f t="shared" ref="G78" si="32">E78*F78</f>
        <v>0</v>
      </c>
      <c r="H78" s="68"/>
    </row>
  </sheetData>
  <mergeCells count="2">
    <mergeCell ref="B5:H5"/>
    <mergeCell ref="B2:H2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6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66E6-A252-432B-B5A4-C1CF4FF6740F}">
  <dimension ref="A1:H40"/>
  <sheetViews>
    <sheetView topLeftCell="A19" zoomScaleNormal="100" workbookViewId="0">
      <selection activeCell="G52" sqref="G52"/>
    </sheetView>
  </sheetViews>
  <sheetFormatPr defaultColWidth="9.109375" defaultRowHeight="13.8"/>
  <cols>
    <col min="1" max="1" width="2.6640625" style="1" customWidth="1"/>
    <col min="2" max="2" width="5.6640625" style="38" customWidth="1"/>
    <col min="3" max="3" width="50.6640625" style="39" customWidth="1"/>
    <col min="4" max="5" width="15.6640625" style="40" customWidth="1"/>
    <col min="6" max="7" width="15.6640625" style="14" customWidth="1"/>
    <col min="8" max="8" width="15.6640625" style="10" customWidth="1"/>
    <col min="9" max="9" width="2.6640625" style="1" customWidth="1"/>
    <col min="10" max="16384" width="9.109375" style="1"/>
  </cols>
  <sheetData>
    <row r="1" spans="2:8">
      <c r="F1" s="9"/>
      <c r="G1" s="9"/>
    </row>
    <row r="2" spans="2:8" ht="45" customHeight="1">
      <c r="B2" s="123" t="s">
        <v>544</v>
      </c>
      <c r="C2" s="123"/>
      <c r="D2" s="123"/>
      <c r="E2" s="123"/>
      <c r="F2" s="123"/>
      <c r="G2" s="123"/>
      <c r="H2" s="123"/>
    </row>
    <row r="4" spans="2:8" ht="51" customHeight="1">
      <c r="B4" s="41" t="s">
        <v>3</v>
      </c>
      <c r="C4" s="17" t="s">
        <v>19</v>
      </c>
      <c r="D4" s="17" t="s">
        <v>20</v>
      </c>
      <c r="E4" s="17" t="s">
        <v>21</v>
      </c>
      <c r="F4" s="16" t="s">
        <v>22</v>
      </c>
      <c r="G4" s="16" t="s">
        <v>539</v>
      </c>
      <c r="H4" s="17" t="s">
        <v>23</v>
      </c>
    </row>
    <row r="5" spans="2:8" ht="20.100000000000001" customHeight="1">
      <c r="B5" s="130" t="s">
        <v>141</v>
      </c>
      <c r="C5" s="130"/>
      <c r="D5" s="130"/>
      <c r="E5" s="130"/>
      <c r="F5" s="130"/>
      <c r="G5" s="130"/>
      <c r="H5" s="130"/>
    </row>
    <row r="6" spans="2:8">
      <c r="B6" s="115"/>
      <c r="C6" s="116" t="s">
        <v>25</v>
      </c>
      <c r="D6" s="117"/>
      <c r="E6" s="117"/>
      <c r="F6" s="118"/>
      <c r="G6" s="113">
        <f>SUM(G7,G9,G12,G16,G24,G29,G31,G37,G39)</f>
        <v>0</v>
      </c>
      <c r="H6" s="119"/>
    </row>
    <row r="7" spans="2:8">
      <c r="B7" s="46">
        <v>1</v>
      </c>
      <c r="C7" s="47" t="s">
        <v>142</v>
      </c>
      <c r="D7" s="20"/>
      <c r="E7" s="31"/>
      <c r="F7" s="22"/>
      <c r="G7" s="23">
        <f>SUM(G8:G8)</f>
        <v>0</v>
      </c>
      <c r="H7" s="48"/>
    </row>
    <row r="8" spans="2:8">
      <c r="B8" s="46"/>
      <c r="C8" s="32" t="s">
        <v>143</v>
      </c>
      <c r="D8" s="27" t="s">
        <v>70</v>
      </c>
      <c r="E8" s="27">
        <v>2</v>
      </c>
      <c r="F8" s="28"/>
      <c r="G8" s="49">
        <f t="shared" ref="G8" si="0">E8*F8</f>
        <v>0</v>
      </c>
      <c r="H8" s="50"/>
    </row>
    <row r="9" spans="2:8" s="4" customFormat="1" ht="14.25" customHeight="1">
      <c r="B9" s="46">
        <v>2</v>
      </c>
      <c r="C9" s="47" t="s">
        <v>144</v>
      </c>
      <c r="D9" s="20"/>
      <c r="E9" s="31"/>
      <c r="F9" s="22"/>
      <c r="G9" s="23">
        <f>SUM(G10:G11)</f>
        <v>0</v>
      </c>
      <c r="H9" s="51"/>
    </row>
    <row r="10" spans="2:8" s="4" customFormat="1" ht="40.200000000000003">
      <c r="B10" s="34"/>
      <c r="C10" s="52" t="s">
        <v>145</v>
      </c>
      <c r="D10" s="27" t="s">
        <v>49</v>
      </c>
      <c r="E10" s="27">
        <v>78</v>
      </c>
      <c r="F10" s="28"/>
      <c r="G10" s="53">
        <f t="shared" ref="G10" si="1">E10*F10</f>
        <v>0</v>
      </c>
      <c r="H10" s="18"/>
    </row>
    <row r="11" spans="2:8" s="4" customFormat="1">
      <c r="B11" s="34"/>
      <c r="C11" s="52" t="s">
        <v>146</v>
      </c>
      <c r="D11" s="27" t="s">
        <v>27</v>
      </c>
      <c r="E11" s="27">
        <v>1</v>
      </c>
      <c r="F11" s="28"/>
      <c r="G11" s="53">
        <f t="shared" ref="G11" si="2">E11*F11</f>
        <v>0</v>
      </c>
      <c r="H11" s="18"/>
    </row>
    <row r="12" spans="2:8" s="4" customFormat="1" ht="14.25" customHeight="1">
      <c r="B12" s="46">
        <v>3</v>
      </c>
      <c r="C12" s="47" t="s">
        <v>147</v>
      </c>
      <c r="D12" s="20"/>
      <c r="E12" s="31"/>
      <c r="F12" s="22"/>
      <c r="G12" s="23">
        <f>SUM(G13:G15)</f>
        <v>0</v>
      </c>
      <c r="H12" s="44"/>
    </row>
    <row r="13" spans="2:8" s="4" customFormat="1" ht="27">
      <c r="B13" s="34"/>
      <c r="C13" s="52" t="s">
        <v>148</v>
      </c>
      <c r="D13" s="27" t="s">
        <v>49</v>
      </c>
      <c r="E13" s="27">
        <v>36.675000000000004</v>
      </c>
      <c r="F13" s="28"/>
      <c r="G13" s="29">
        <f t="shared" ref="G13" si="3">E13*F13</f>
        <v>0</v>
      </c>
      <c r="H13" s="18"/>
    </row>
    <row r="14" spans="2:8" s="4" customFormat="1">
      <c r="B14" s="34"/>
      <c r="C14" s="26" t="s">
        <v>149</v>
      </c>
      <c r="D14" s="27" t="s">
        <v>27</v>
      </c>
      <c r="E14" s="27">
        <v>1</v>
      </c>
      <c r="F14" s="28"/>
      <c r="G14" s="29">
        <f t="shared" ref="G14" si="4">E14*F14</f>
        <v>0</v>
      </c>
      <c r="H14" s="18"/>
    </row>
    <row r="15" spans="2:8" s="4" customFormat="1" ht="14.25" customHeight="1">
      <c r="B15" s="34"/>
      <c r="C15" s="26" t="s">
        <v>150</v>
      </c>
      <c r="D15" s="27" t="s">
        <v>58</v>
      </c>
      <c r="E15" s="33">
        <v>25.3</v>
      </c>
      <c r="F15" s="28"/>
      <c r="G15" s="29">
        <f>E15*F15</f>
        <v>0</v>
      </c>
      <c r="H15" s="18"/>
    </row>
    <row r="16" spans="2:8">
      <c r="B16" s="46">
        <v>4</v>
      </c>
      <c r="C16" s="47" t="s">
        <v>151</v>
      </c>
      <c r="D16" s="20"/>
      <c r="E16" s="31"/>
      <c r="F16" s="22"/>
      <c r="G16" s="23">
        <f>SUM(G17:G23)</f>
        <v>0</v>
      </c>
      <c r="H16" s="44"/>
    </row>
    <row r="17" spans="1:8">
      <c r="B17" s="34"/>
      <c r="C17" s="52" t="s">
        <v>152</v>
      </c>
      <c r="D17" s="27" t="s">
        <v>49</v>
      </c>
      <c r="E17" s="27">
        <v>36.675000000000004</v>
      </c>
      <c r="F17" s="28"/>
      <c r="G17" s="49">
        <f t="shared" ref="G17" si="5">E17*F17</f>
        <v>0</v>
      </c>
      <c r="H17" s="18"/>
    </row>
    <row r="18" spans="1:8">
      <c r="B18" s="34"/>
      <c r="C18" s="52" t="s">
        <v>153</v>
      </c>
      <c r="D18" s="27" t="s">
        <v>43</v>
      </c>
      <c r="E18" s="27">
        <v>2.9340000000000006</v>
      </c>
      <c r="F18" s="28"/>
      <c r="G18" s="49">
        <f t="shared" ref="G18:G19" si="6">E18*F18</f>
        <v>0</v>
      </c>
      <c r="H18" s="18"/>
    </row>
    <row r="19" spans="1:8">
      <c r="B19" s="34"/>
      <c r="C19" s="26" t="s">
        <v>154</v>
      </c>
      <c r="D19" s="27" t="s">
        <v>49</v>
      </c>
      <c r="E19" s="27">
        <v>36.675000000000004</v>
      </c>
      <c r="F19" s="28"/>
      <c r="G19" s="49">
        <f t="shared" si="6"/>
        <v>0</v>
      </c>
      <c r="H19" s="18"/>
    </row>
    <row r="20" spans="1:8">
      <c r="B20" s="34"/>
      <c r="C20" s="52" t="s">
        <v>155</v>
      </c>
      <c r="D20" s="27" t="s">
        <v>43</v>
      </c>
      <c r="E20" s="27">
        <v>3.6675000000000004</v>
      </c>
      <c r="F20" s="28"/>
      <c r="G20" s="49">
        <f t="shared" ref="G20:G21" si="7">E20*F20</f>
        <v>0</v>
      </c>
      <c r="H20" s="18"/>
    </row>
    <row r="21" spans="1:8">
      <c r="B21" s="34"/>
      <c r="C21" s="26" t="s">
        <v>154</v>
      </c>
      <c r="D21" s="27" t="s">
        <v>49</v>
      </c>
      <c r="E21" s="27">
        <v>36.675000000000004</v>
      </c>
      <c r="F21" s="28"/>
      <c r="G21" s="49">
        <f t="shared" si="7"/>
        <v>0</v>
      </c>
      <c r="H21" s="18"/>
    </row>
    <row r="22" spans="1:8">
      <c r="B22" s="34"/>
      <c r="C22" s="26" t="s">
        <v>156</v>
      </c>
      <c r="D22" s="27" t="s">
        <v>43</v>
      </c>
      <c r="E22" s="27">
        <v>3.6675000000000004</v>
      </c>
      <c r="F22" s="28"/>
      <c r="G22" s="49">
        <f t="shared" ref="G22" si="8">E22*F22</f>
        <v>0</v>
      </c>
      <c r="H22" s="18"/>
    </row>
    <row r="23" spans="1:8">
      <c r="B23" s="34"/>
      <c r="C23" s="52" t="s">
        <v>157</v>
      </c>
      <c r="D23" s="27" t="s">
        <v>58</v>
      </c>
      <c r="E23" s="27">
        <v>12.65</v>
      </c>
      <c r="F23" s="28"/>
      <c r="G23" s="49">
        <f t="shared" ref="G23" si="9">E23*F23</f>
        <v>0</v>
      </c>
      <c r="H23" s="18"/>
    </row>
    <row r="24" spans="1:8">
      <c r="B24" s="46">
        <v>5</v>
      </c>
      <c r="C24" s="47" t="s">
        <v>158</v>
      </c>
      <c r="D24" s="20"/>
      <c r="E24" s="31"/>
      <c r="F24" s="22"/>
      <c r="G24" s="23">
        <f>SUM(G25:G28)</f>
        <v>0</v>
      </c>
      <c r="H24" s="44"/>
    </row>
    <row r="25" spans="1:8">
      <c r="B25" s="34"/>
      <c r="C25" s="52" t="s">
        <v>159</v>
      </c>
      <c r="D25" s="27" t="s">
        <v>49</v>
      </c>
      <c r="E25" s="27">
        <v>52</v>
      </c>
      <c r="F25" s="28"/>
      <c r="G25" s="53">
        <f t="shared" ref="G25:G28" si="10">E25*F25</f>
        <v>0</v>
      </c>
      <c r="H25" s="54"/>
    </row>
    <row r="26" spans="1:8">
      <c r="B26" s="34"/>
      <c r="C26" s="52" t="s">
        <v>160</v>
      </c>
      <c r="D26" s="27" t="s">
        <v>49</v>
      </c>
      <c r="E26" s="27">
        <v>104.75000000000001</v>
      </c>
      <c r="F26" s="28"/>
      <c r="G26" s="53">
        <f t="shared" si="10"/>
        <v>0</v>
      </c>
      <c r="H26" s="54"/>
    </row>
    <row r="27" spans="1:8">
      <c r="B27" s="34"/>
      <c r="C27" s="52" t="s">
        <v>161</v>
      </c>
      <c r="D27" s="27" t="s">
        <v>58</v>
      </c>
      <c r="E27" s="27">
        <v>44</v>
      </c>
      <c r="F27" s="28"/>
      <c r="G27" s="53">
        <f t="shared" ref="G27" si="11">E27*F27</f>
        <v>0</v>
      </c>
      <c r="H27" s="54"/>
    </row>
    <row r="28" spans="1:8">
      <c r="B28" s="34"/>
      <c r="C28" s="52" t="s">
        <v>162</v>
      </c>
      <c r="D28" s="27" t="s">
        <v>49</v>
      </c>
      <c r="E28" s="33">
        <v>0.55000000000000004</v>
      </c>
      <c r="F28" s="28"/>
      <c r="G28" s="53">
        <f t="shared" si="10"/>
        <v>0</v>
      </c>
      <c r="H28" s="55"/>
    </row>
    <row r="29" spans="1:8">
      <c r="B29" s="46">
        <v>6</v>
      </c>
      <c r="C29" s="47" t="s">
        <v>163</v>
      </c>
      <c r="D29" s="20"/>
      <c r="E29" s="31"/>
      <c r="F29" s="22"/>
      <c r="G29" s="23">
        <f>SUM(G30:G30)</f>
        <v>0</v>
      </c>
      <c r="H29" s="44"/>
    </row>
    <row r="30" spans="1:8">
      <c r="B30" s="34"/>
      <c r="C30" s="52" t="s">
        <v>164</v>
      </c>
      <c r="D30" s="27" t="s">
        <v>49</v>
      </c>
      <c r="E30" s="27">
        <v>36.675000000000004</v>
      </c>
      <c r="F30" s="28"/>
      <c r="G30" s="53">
        <f>E30*F30</f>
        <v>0</v>
      </c>
      <c r="H30" s="54"/>
    </row>
    <row r="31" spans="1:8">
      <c r="A31" s="5"/>
      <c r="B31" s="20">
        <v>7</v>
      </c>
      <c r="C31" s="21" t="s">
        <v>165</v>
      </c>
      <c r="D31" s="31"/>
      <c r="E31" s="31"/>
      <c r="F31" s="22"/>
      <c r="G31" s="23">
        <f>SUM(G32:G36)</f>
        <v>0</v>
      </c>
      <c r="H31" s="31"/>
    </row>
    <row r="32" spans="1:8">
      <c r="B32" s="56"/>
      <c r="C32" s="52" t="s">
        <v>166</v>
      </c>
      <c r="D32" s="27" t="s">
        <v>70</v>
      </c>
      <c r="E32" s="27">
        <v>1</v>
      </c>
      <c r="F32" s="28"/>
      <c r="G32" s="49">
        <f t="shared" ref="G32" si="12">E32*F32</f>
        <v>0</v>
      </c>
      <c r="H32" s="54"/>
    </row>
    <row r="33" spans="2:8">
      <c r="B33" s="56"/>
      <c r="C33" s="52" t="s">
        <v>167</v>
      </c>
      <c r="D33" s="27" t="s">
        <v>70</v>
      </c>
      <c r="E33" s="27">
        <v>2</v>
      </c>
      <c r="F33" s="28"/>
      <c r="G33" s="49">
        <f t="shared" ref="G33:G36" si="13">E33*F33</f>
        <v>0</v>
      </c>
      <c r="H33" s="54"/>
    </row>
    <row r="34" spans="2:8">
      <c r="B34" s="56"/>
      <c r="C34" s="52" t="s">
        <v>168</v>
      </c>
      <c r="D34" s="27" t="s">
        <v>70</v>
      </c>
      <c r="E34" s="27">
        <v>1</v>
      </c>
      <c r="F34" s="28"/>
      <c r="G34" s="29">
        <f t="shared" si="13"/>
        <v>0</v>
      </c>
      <c r="H34" s="54"/>
    </row>
    <row r="35" spans="2:8">
      <c r="B35" s="56"/>
      <c r="C35" s="52" t="s">
        <v>169</v>
      </c>
      <c r="D35" s="27" t="s">
        <v>70</v>
      </c>
      <c r="E35" s="27">
        <v>2</v>
      </c>
      <c r="F35" s="28"/>
      <c r="G35" s="29">
        <f t="shared" ref="G35" si="14">E35*F35</f>
        <v>0</v>
      </c>
      <c r="H35" s="54"/>
    </row>
    <row r="36" spans="2:8">
      <c r="B36" s="56"/>
      <c r="C36" s="52" t="s">
        <v>170</v>
      </c>
      <c r="D36" s="27" t="s">
        <v>70</v>
      </c>
      <c r="E36" s="27">
        <v>1</v>
      </c>
      <c r="F36" s="28"/>
      <c r="G36" s="29">
        <f t="shared" si="13"/>
        <v>0</v>
      </c>
      <c r="H36" s="54"/>
    </row>
    <row r="37" spans="2:8">
      <c r="B37" s="46">
        <v>8</v>
      </c>
      <c r="C37" s="57" t="s">
        <v>171</v>
      </c>
      <c r="D37" s="20"/>
      <c r="E37" s="31"/>
      <c r="F37" s="22"/>
      <c r="G37" s="23">
        <f>SUM(G38)</f>
        <v>0</v>
      </c>
      <c r="H37" s="44"/>
    </row>
    <row r="38" spans="2:8">
      <c r="B38" s="34"/>
      <c r="C38" s="52" t="s">
        <v>172</v>
      </c>
      <c r="D38" s="27" t="s">
        <v>27</v>
      </c>
      <c r="E38" s="27">
        <v>1</v>
      </c>
      <c r="F38" s="28"/>
      <c r="G38" s="53">
        <f>E38*F38</f>
        <v>0</v>
      </c>
      <c r="H38" s="54"/>
    </row>
    <row r="39" spans="2:8">
      <c r="B39" s="18">
        <v>9</v>
      </c>
      <c r="C39" s="21" t="s">
        <v>546</v>
      </c>
      <c r="D39" s="20"/>
      <c r="E39" s="20"/>
      <c r="F39" s="22"/>
      <c r="G39" s="23">
        <f>SUM(G40:G40)</f>
        <v>0</v>
      </c>
      <c r="H39" s="19"/>
    </row>
    <row r="40" spans="2:8">
      <c r="B40" s="25"/>
      <c r="C40" s="26" t="s">
        <v>545</v>
      </c>
      <c r="D40" s="27" t="s">
        <v>27</v>
      </c>
      <c r="E40" s="27">
        <v>1</v>
      </c>
      <c r="F40" s="28"/>
      <c r="G40" s="29">
        <f t="shared" ref="G40" si="15">E40*F40</f>
        <v>0</v>
      </c>
      <c r="H40" s="68"/>
    </row>
  </sheetData>
  <mergeCells count="2">
    <mergeCell ref="B5:H5"/>
    <mergeCell ref="B2:H2"/>
  </mergeCell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C207-79D4-49BD-8C04-9B8F78C3C9CE}">
  <sheetPr>
    <pageSetUpPr fitToPage="1"/>
  </sheetPr>
  <dimension ref="B1:H234"/>
  <sheetViews>
    <sheetView topLeftCell="A208" zoomScaleNormal="100" workbookViewId="0">
      <selection activeCell="C33" sqref="C33"/>
    </sheetView>
  </sheetViews>
  <sheetFormatPr defaultColWidth="9.109375" defaultRowHeight="13.8"/>
  <cols>
    <col min="1" max="1" width="2.6640625" style="1" customWidth="1"/>
    <col min="2" max="2" width="5.6640625" style="38" customWidth="1"/>
    <col min="3" max="3" width="50.6640625" style="39" customWidth="1"/>
    <col min="4" max="5" width="15.6640625" style="40" customWidth="1"/>
    <col min="6" max="7" width="15.6640625" style="14" customWidth="1"/>
    <col min="8" max="8" width="15.6640625" style="10" customWidth="1"/>
    <col min="9" max="9" width="2.6640625" style="1" customWidth="1"/>
    <col min="10" max="16384" width="9.109375" style="1"/>
  </cols>
  <sheetData>
    <row r="1" spans="2:8">
      <c r="F1" s="9"/>
      <c r="G1" s="9"/>
    </row>
    <row r="2" spans="2:8" ht="45" customHeight="1">
      <c r="B2" s="123" t="s">
        <v>544</v>
      </c>
      <c r="C2" s="123"/>
      <c r="D2" s="123"/>
      <c r="E2" s="123"/>
      <c r="F2" s="123"/>
      <c r="G2" s="123"/>
      <c r="H2" s="123"/>
    </row>
    <row r="4" spans="2:8" ht="51" customHeight="1">
      <c r="B4" s="41" t="s">
        <v>3</v>
      </c>
      <c r="C4" s="17" t="s">
        <v>19</v>
      </c>
      <c r="D4" s="17" t="s">
        <v>20</v>
      </c>
      <c r="E4" s="17" t="s">
        <v>21</v>
      </c>
      <c r="F4" s="16" t="s">
        <v>22</v>
      </c>
      <c r="G4" s="16" t="s">
        <v>539</v>
      </c>
      <c r="H4" s="17" t="s">
        <v>23</v>
      </c>
    </row>
    <row r="5" spans="2:8" ht="20.100000000000001" customHeight="1">
      <c r="B5" s="130" t="s">
        <v>173</v>
      </c>
      <c r="C5" s="130"/>
      <c r="D5" s="130"/>
      <c r="E5" s="130"/>
      <c r="F5" s="133"/>
      <c r="G5" s="133"/>
      <c r="H5" s="130"/>
    </row>
    <row r="6" spans="2:8">
      <c r="B6" s="134" t="s">
        <v>25</v>
      </c>
      <c r="C6" s="134"/>
      <c r="D6" s="117"/>
      <c r="E6" s="117"/>
      <c r="F6" s="118"/>
      <c r="G6" s="120">
        <f>SUM(G7,G13,G27,G32,G38,G45)</f>
        <v>0</v>
      </c>
      <c r="H6" s="119"/>
    </row>
    <row r="7" spans="2:8">
      <c r="B7" s="18">
        <v>1</v>
      </c>
      <c r="C7" s="21" t="s">
        <v>174</v>
      </c>
      <c r="D7" s="20"/>
      <c r="E7" s="20"/>
      <c r="F7" s="23"/>
      <c r="G7" s="23">
        <f>SUM(G8:G12)</f>
        <v>0</v>
      </c>
      <c r="H7" s="18"/>
    </row>
    <row r="8" spans="2:8" ht="26.4">
      <c r="B8" s="58"/>
      <c r="C8" s="26" t="s">
        <v>175</v>
      </c>
      <c r="D8" s="27" t="s">
        <v>58</v>
      </c>
      <c r="E8" s="27">
        <v>35</v>
      </c>
      <c r="F8" s="28"/>
      <c r="G8" s="53">
        <f>E8*F8</f>
        <v>0</v>
      </c>
      <c r="H8" s="59"/>
    </row>
    <row r="9" spans="2:8" ht="105.6">
      <c r="B9" s="58"/>
      <c r="C9" s="26" t="s">
        <v>176</v>
      </c>
      <c r="D9" s="27" t="s">
        <v>27</v>
      </c>
      <c r="E9" s="27">
        <v>1</v>
      </c>
      <c r="F9" s="28"/>
      <c r="G9" s="53">
        <f>E9*F9</f>
        <v>0</v>
      </c>
      <c r="H9" s="60"/>
    </row>
    <row r="10" spans="2:8" ht="26.4">
      <c r="B10" s="58"/>
      <c r="C10" s="26" t="s">
        <v>177</v>
      </c>
      <c r="D10" s="27" t="s">
        <v>27</v>
      </c>
      <c r="E10" s="27">
        <v>1</v>
      </c>
      <c r="F10" s="28"/>
      <c r="G10" s="53">
        <f>E10*F10</f>
        <v>0</v>
      </c>
      <c r="H10" s="60"/>
    </row>
    <row r="11" spans="2:8">
      <c r="B11" s="58"/>
      <c r="C11" s="26" t="s">
        <v>178</v>
      </c>
      <c r="D11" s="27" t="s">
        <v>27</v>
      </c>
      <c r="E11" s="27">
        <v>1</v>
      </c>
      <c r="F11" s="28"/>
      <c r="G11" s="53">
        <f>E11*F11</f>
        <v>0</v>
      </c>
      <c r="H11" s="60"/>
    </row>
    <row r="12" spans="2:8" ht="26.4">
      <c r="B12" s="58"/>
      <c r="C12" s="26" t="s">
        <v>179</v>
      </c>
      <c r="D12" s="27" t="s">
        <v>27</v>
      </c>
      <c r="E12" s="27">
        <v>1</v>
      </c>
      <c r="F12" s="28"/>
      <c r="G12" s="49">
        <f t="shared" ref="G12" si="0">E12*F12</f>
        <v>0</v>
      </c>
      <c r="H12" s="61"/>
    </row>
    <row r="13" spans="2:8" ht="26.4">
      <c r="B13" s="18">
        <v>2</v>
      </c>
      <c r="C13" s="21" t="s">
        <v>180</v>
      </c>
      <c r="D13" s="20"/>
      <c r="E13" s="20"/>
      <c r="F13" s="23"/>
      <c r="G13" s="23">
        <f>SUM(G14:G26)</f>
        <v>0</v>
      </c>
      <c r="H13" s="18"/>
    </row>
    <row r="14" spans="2:8" ht="26.4">
      <c r="B14" s="58"/>
      <c r="C14" s="26" t="s">
        <v>181</v>
      </c>
      <c r="D14" s="27" t="s">
        <v>182</v>
      </c>
      <c r="E14" s="27">
        <v>131</v>
      </c>
      <c r="F14" s="28"/>
      <c r="G14" s="53">
        <f>E14*F14</f>
        <v>0</v>
      </c>
      <c r="H14" s="59"/>
    </row>
    <row r="15" spans="2:8" ht="26.4">
      <c r="B15" s="58"/>
      <c r="C15" s="26" t="s">
        <v>183</v>
      </c>
      <c r="D15" s="27" t="s">
        <v>182</v>
      </c>
      <c r="E15" s="27">
        <v>35</v>
      </c>
      <c r="F15" s="28"/>
      <c r="G15" s="53">
        <f>E15*F15</f>
        <v>0</v>
      </c>
      <c r="H15" s="60"/>
    </row>
    <row r="16" spans="2:8" ht="26.4">
      <c r="B16" s="58"/>
      <c r="C16" s="26" t="s">
        <v>184</v>
      </c>
      <c r="D16" s="27" t="s">
        <v>182</v>
      </c>
      <c r="E16" s="27">
        <v>66</v>
      </c>
      <c r="F16" s="28"/>
      <c r="G16" s="53">
        <f t="shared" ref="G16:G23" si="1">E16*F16</f>
        <v>0</v>
      </c>
      <c r="H16" s="60"/>
    </row>
    <row r="17" spans="2:8" ht="26.4">
      <c r="B17" s="58"/>
      <c r="C17" s="26" t="s">
        <v>185</v>
      </c>
      <c r="D17" s="27" t="s">
        <v>182</v>
      </c>
      <c r="E17" s="27">
        <v>20</v>
      </c>
      <c r="F17" s="28"/>
      <c r="G17" s="53">
        <f t="shared" si="1"/>
        <v>0</v>
      </c>
      <c r="H17" s="60"/>
    </row>
    <row r="18" spans="2:8" ht="39.6">
      <c r="B18" s="58"/>
      <c r="C18" s="26" t="s">
        <v>186</v>
      </c>
      <c r="D18" s="27" t="s">
        <v>187</v>
      </c>
      <c r="E18" s="27">
        <v>8</v>
      </c>
      <c r="F18" s="28"/>
      <c r="G18" s="53">
        <f t="shared" si="1"/>
        <v>0</v>
      </c>
      <c r="H18" s="60"/>
    </row>
    <row r="19" spans="2:8" ht="52.8">
      <c r="B19" s="58"/>
      <c r="C19" s="26" t="s">
        <v>188</v>
      </c>
      <c r="D19" s="27" t="s">
        <v>187</v>
      </c>
      <c r="E19" s="27">
        <v>1</v>
      </c>
      <c r="F19" s="28"/>
      <c r="G19" s="53">
        <f t="shared" si="1"/>
        <v>0</v>
      </c>
      <c r="H19" s="60"/>
    </row>
    <row r="20" spans="2:8" ht="52.8">
      <c r="B20" s="58"/>
      <c r="C20" s="26" t="s">
        <v>189</v>
      </c>
      <c r="D20" s="27" t="s">
        <v>187</v>
      </c>
      <c r="E20" s="27">
        <v>1</v>
      </c>
      <c r="F20" s="28"/>
      <c r="G20" s="53">
        <f t="shared" si="1"/>
        <v>0</v>
      </c>
      <c r="H20" s="60"/>
    </row>
    <row r="21" spans="2:8">
      <c r="B21" s="58"/>
      <c r="C21" s="26" t="s">
        <v>190</v>
      </c>
      <c r="D21" s="27" t="s">
        <v>191</v>
      </c>
      <c r="E21" s="27">
        <v>10</v>
      </c>
      <c r="F21" s="28"/>
      <c r="G21" s="53">
        <f t="shared" si="1"/>
        <v>0</v>
      </c>
      <c r="H21" s="60"/>
    </row>
    <row r="22" spans="2:8">
      <c r="B22" s="58"/>
      <c r="C22" s="26" t="s">
        <v>192</v>
      </c>
      <c r="D22" s="27" t="s">
        <v>191</v>
      </c>
      <c r="E22" s="27">
        <v>1</v>
      </c>
      <c r="F22" s="28"/>
      <c r="G22" s="53">
        <f t="shared" si="1"/>
        <v>0</v>
      </c>
      <c r="H22" s="60"/>
    </row>
    <row r="23" spans="2:8" ht="66">
      <c r="B23" s="58"/>
      <c r="C23" s="26" t="s">
        <v>193</v>
      </c>
      <c r="D23" s="27" t="s">
        <v>187</v>
      </c>
      <c r="E23" s="27">
        <v>1</v>
      </c>
      <c r="F23" s="28"/>
      <c r="G23" s="53">
        <f t="shared" si="1"/>
        <v>0</v>
      </c>
      <c r="H23" s="60"/>
    </row>
    <row r="24" spans="2:8" ht="66">
      <c r="B24" s="58"/>
      <c r="C24" s="26" t="s">
        <v>194</v>
      </c>
      <c r="D24" s="27" t="s">
        <v>187</v>
      </c>
      <c r="E24" s="27">
        <v>1</v>
      </c>
      <c r="F24" s="28"/>
      <c r="G24" s="53">
        <f t="shared" ref="G24:G26" si="2">E24*F24</f>
        <v>0</v>
      </c>
      <c r="H24" s="60"/>
    </row>
    <row r="25" spans="2:8">
      <c r="B25" s="58"/>
      <c r="C25" s="26" t="s">
        <v>178</v>
      </c>
      <c r="D25" s="27" t="s">
        <v>187</v>
      </c>
      <c r="E25" s="27">
        <v>1</v>
      </c>
      <c r="F25" s="28"/>
      <c r="G25" s="53">
        <f t="shared" si="2"/>
        <v>0</v>
      </c>
      <c r="H25" s="60"/>
    </row>
    <row r="26" spans="2:8" ht="26.4">
      <c r="B26" s="58"/>
      <c r="C26" s="26" t="s">
        <v>179</v>
      </c>
      <c r="D26" s="27" t="s">
        <v>187</v>
      </c>
      <c r="E26" s="27">
        <v>1</v>
      </c>
      <c r="F26" s="28"/>
      <c r="G26" s="53">
        <f t="shared" si="2"/>
        <v>0</v>
      </c>
      <c r="H26" s="60"/>
    </row>
    <row r="27" spans="2:8" ht="26.4">
      <c r="B27" s="18">
        <v>3</v>
      </c>
      <c r="C27" s="21" t="s">
        <v>195</v>
      </c>
      <c r="D27" s="20"/>
      <c r="E27" s="20"/>
      <c r="F27" s="23"/>
      <c r="G27" s="23">
        <f>SUM(G28:G31)</f>
        <v>0</v>
      </c>
      <c r="H27" s="18"/>
    </row>
    <row r="28" spans="2:8" ht="26.4">
      <c r="B28" s="58"/>
      <c r="C28" s="26" t="s">
        <v>181</v>
      </c>
      <c r="D28" s="27" t="s">
        <v>182</v>
      </c>
      <c r="E28" s="27">
        <v>50</v>
      </c>
      <c r="F28" s="28"/>
      <c r="G28" s="53">
        <f>E28*F28</f>
        <v>0</v>
      </c>
      <c r="H28" s="59"/>
    </row>
    <row r="29" spans="2:8">
      <c r="B29" s="58"/>
      <c r="C29" s="26" t="s">
        <v>190</v>
      </c>
      <c r="D29" s="27" t="s">
        <v>191</v>
      </c>
      <c r="E29" s="27">
        <v>10</v>
      </c>
      <c r="F29" s="28"/>
      <c r="G29" s="53">
        <f>E29*F29</f>
        <v>0</v>
      </c>
      <c r="H29" s="60"/>
    </row>
    <row r="30" spans="2:8">
      <c r="B30" s="58"/>
      <c r="C30" s="26" t="s">
        <v>178</v>
      </c>
      <c r="D30" s="27" t="s">
        <v>187</v>
      </c>
      <c r="E30" s="27">
        <v>1</v>
      </c>
      <c r="F30" s="28"/>
      <c r="G30" s="53">
        <f>E30*F30</f>
        <v>0</v>
      </c>
      <c r="H30" s="60"/>
    </row>
    <row r="31" spans="2:8" ht="26.4">
      <c r="B31" s="58"/>
      <c r="C31" s="26" t="s">
        <v>179</v>
      </c>
      <c r="D31" s="27" t="s">
        <v>187</v>
      </c>
      <c r="E31" s="27">
        <v>1</v>
      </c>
      <c r="F31" s="28"/>
      <c r="G31" s="53">
        <f>E31*F31</f>
        <v>0</v>
      </c>
      <c r="H31" s="60"/>
    </row>
    <row r="32" spans="2:8" ht="26.4">
      <c r="B32" s="18">
        <v>4</v>
      </c>
      <c r="C32" s="21" t="s">
        <v>196</v>
      </c>
      <c r="D32" s="20"/>
      <c r="E32" s="20"/>
      <c r="F32" s="23"/>
      <c r="G32" s="23">
        <f>SUM(G33:G37)</f>
        <v>0</v>
      </c>
      <c r="H32" s="18"/>
    </row>
    <row r="33" spans="2:8" ht="26.4">
      <c r="B33" s="58"/>
      <c r="C33" s="26" t="s">
        <v>181</v>
      </c>
      <c r="D33" s="27" t="s">
        <v>182</v>
      </c>
      <c r="E33" s="27">
        <v>42</v>
      </c>
      <c r="F33" s="28"/>
      <c r="G33" s="53">
        <f>E33*F33</f>
        <v>0</v>
      </c>
      <c r="H33" s="59"/>
    </row>
    <row r="34" spans="2:8" ht="26.4">
      <c r="B34" s="58"/>
      <c r="C34" s="26" t="s">
        <v>183</v>
      </c>
      <c r="D34" s="27" t="s">
        <v>182</v>
      </c>
      <c r="E34" s="27">
        <v>46</v>
      </c>
      <c r="F34" s="28"/>
      <c r="G34" s="53">
        <f>E34*F34</f>
        <v>0</v>
      </c>
      <c r="H34" s="60"/>
    </row>
    <row r="35" spans="2:8">
      <c r="B35" s="58"/>
      <c r="C35" s="26" t="s">
        <v>190</v>
      </c>
      <c r="D35" s="27" t="s">
        <v>191</v>
      </c>
      <c r="E35" s="27">
        <v>4</v>
      </c>
      <c r="F35" s="28"/>
      <c r="G35" s="53">
        <f>E35*F35</f>
        <v>0</v>
      </c>
      <c r="H35" s="60"/>
    </row>
    <row r="36" spans="2:8">
      <c r="B36" s="58"/>
      <c r="C36" s="26" t="s">
        <v>178</v>
      </c>
      <c r="D36" s="27" t="s">
        <v>187</v>
      </c>
      <c r="E36" s="27">
        <v>1</v>
      </c>
      <c r="F36" s="28"/>
      <c r="G36" s="53">
        <f>E36*F36</f>
        <v>0</v>
      </c>
      <c r="H36" s="60"/>
    </row>
    <row r="37" spans="2:8" ht="26.4">
      <c r="B37" s="58"/>
      <c r="C37" s="26" t="s">
        <v>179</v>
      </c>
      <c r="D37" s="27" t="s">
        <v>187</v>
      </c>
      <c r="E37" s="27">
        <v>1</v>
      </c>
      <c r="F37" s="28"/>
      <c r="G37" s="49">
        <f t="shared" ref="G37" si="3">E37*F37</f>
        <v>0</v>
      </c>
      <c r="H37" s="61"/>
    </row>
    <row r="38" spans="2:8">
      <c r="B38" s="18">
        <v>5</v>
      </c>
      <c r="C38" s="21" t="s">
        <v>197</v>
      </c>
      <c r="D38" s="20"/>
      <c r="E38" s="20"/>
      <c r="F38" s="23"/>
      <c r="G38" s="23">
        <f>SUM(G39:G44)</f>
        <v>0</v>
      </c>
      <c r="H38" s="18"/>
    </row>
    <row r="39" spans="2:8" ht="26.4">
      <c r="B39" s="58"/>
      <c r="C39" s="26" t="s">
        <v>198</v>
      </c>
      <c r="D39" s="27" t="s">
        <v>182</v>
      </c>
      <c r="E39" s="27">
        <v>222</v>
      </c>
      <c r="F39" s="28"/>
      <c r="G39" s="53">
        <f>E39*F39</f>
        <v>0</v>
      </c>
      <c r="H39" s="59"/>
    </row>
    <row r="40" spans="2:8" ht="26.4">
      <c r="B40" s="58"/>
      <c r="C40" s="26" t="s">
        <v>181</v>
      </c>
      <c r="D40" s="27" t="s">
        <v>182</v>
      </c>
      <c r="E40" s="27">
        <v>3</v>
      </c>
      <c r="F40" s="28"/>
      <c r="G40" s="53">
        <f>E40*F40</f>
        <v>0</v>
      </c>
      <c r="H40" s="60"/>
    </row>
    <row r="41" spans="2:8">
      <c r="B41" s="58"/>
      <c r="C41" s="26" t="s">
        <v>190</v>
      </c>
      <c r="D41" s="27" t="s">
        <v>187</v>
      </c>
      <c r="E41" s="27">
        <v>1</v>
      </c>
      <c r="F41" s="28"/>
      <c r="G41" s="53">
        <f>E41*F41</f>
        <v>0</v>
      </c>
      <c r="H41" s="60"/>
    </row>
    <row r="42" spans="2:8">
      <c r="B42" s="58"/>
      <c r="C42" s="26" t="s">
        <v>199</v>
      </c>
      <c r="D42" s="27" t="s">
        <v>187</v>
      </c>
      <c r="E42" s="27">
        <v>4</v>
      </c>
      <c r="F42" s="28"/>
      <c r="G42" s="53">
        <f t="shared" ref="G42:G44" si="4">E42*F42</f>
        <v>0</v>
      </c>
      <c r="H42" s="60"/>
    </row>
    <row r="43" spans="2:8">
      <c r="B43" s="58"/>
      <c r="C43" s="26" t="s">
        <v>178</v>
      </c>
      <c r="D43" s="27" t="s">
        <v>187</v>
      </c>
      <c r="E43" s="27">
        <v>1</v>
      </c>
      <c r="F43" s="28"/>
      <c r="G43" s="53">
        <f t="shared" si="4"/>
        <v>0</v>
      </c>
      <c r="H43" s="60"/>
    </row>
    <row r="44" spans="2:8" ht="26.4">
      <c r="B44" s="58"/>
      <c r="C44" s="26" t="s">
        <v>179</v>
      </c>
      <c r="D44" s="27" t="s">
        <v>187</v>
      </c>
      <c r="E44" s="27">
        <v>1</v>
      </c>
      <c r="F44" s="28"/>
      <c r="G44" s="53">
        <f t="shared" si="4"/>
        <v>0</v>
      </c>
      <c r="H44" s="60"/>
    </row>
    <row r="45" spans="2:8">
      <c r="B45" s="18">
        <v>6</v>
      </c>
      <c r="C45" s="21" t="s">
        <v>200</v>
      </c>
      <c r="D45" s="20"/>
      <c r="E45" s="20"/>
      <c r="F45" s="23"/>
      <c r="G45" s="23">
        <f>SUM(G46:G54)</f>
        <v>0</v>
      </c>
      <c r="H45" s="18"/>
    </row>
    <row r="46" spans="2:8" ht="26.4">
      <c r="B46" s="58"/>
      <c r="C46" s="26" t="s">
        <v>201</v>
      </c>
      <c r="D46" s="27" t="s">
        <v>182</v>
      </c>
      <c r="E46" s="27">
        <v>196</v>
      </c>
      <c r="F46" s="28"/>
      <c r="G46" s="53">
        <f t="shared" ref="G46:G54" si="5">E46*F46</f>
        <v>0</v>
      </c>
      <c r="H46" s="60"/>
    </row>
    <row r="47" spans="2:8" ht="26.4">
      <c r="B47" s="58"/>
      <c r="C47" s="26" t="s">
        <v>202</v>
      </c>
      <c r="D47" s="27" t="s">
        <v>182</v>
      </c>
      <c r="E47" s="27">
        <v>42</v>
      </c>
      <c r="F47" s="28"/>
      <c r="G47" s="53">
        <f t="shared" si="5"/>
        <v>0</v>
      </c>
      <c r="H47" s="60"/>
    </row>
    <row r="48" spans="2:8" ht="26.4">
      <c r="B48" s="58"/>
      <c r="C48" s="26" t="s">
        <v>203</v>
      </c>
      <c r="D48" s="27" t="s">
        <v>182</v>
      </c>
      <c r="E48" s="27">
        <v>177</v>
      </c>
      <c r="F48" s="28"/>
      <c r="G48" s="53">
        <f t="shared" si="5"/>
        <v>0</v>
      </c>
      <c r="H48" s="60"/>
    </row>
    <row r="49" spans="2:8">
      <c r="B49" s="58"/>
      <c r="C49" s="26" t="s">
        <v>204</v>
      </c>
      <c r="D49" s="27" t="s">
        <v>182</v>
      </c>
      <c r="E49" s="27">
        <v>415</v>
      </c>
      <c r="F49" s="28"/>
      <c r="G49" s="53">
        <f t="shared" si="5"/>
        <v>0</v>
      </c>
      <c r="H49" s="60"/>
    </row>
    <row r="50" spans="2:8" ht="26.4">
      <c r="B50" s="58"/>
      <c r="C50" s="26" t="s">
        <v>205</v>
      </c>
      <c r="D50" s="27" t="s">
        <v>187</v>
      </c>
      <c r="E50" s="27">
        <v>1</v>
      </c>
      <c r="F50" s="28"/>
      <c r="G50" s="53">
        <f t="shared" si="5"/>
        <v>0</v>
      </c>
      <c r="H50" s="60"/>
    </row>
    <row r="51" spans="2:8" ht="26.4">
      <c r="B51" s="58"/>
      <c r="C51" s="26" t="s">
        <v>206</v>
      </c>
      <c r="D51" s="27" t="s">
        <v>187</v>
      </c>
      <c r="E51" s="27">
        <v>1</v>
      </c>
      <c r="F51" s="28"/>
      <c r="G51" s="53">
        <f t="shared" si="5"/>
        <v>0</v>
      </c>
      <c r="H51" s="60"/>
    </row>
    <row r="52" spans="2:8" ht="171.6">
      <c r="B52" s="58"/>
      <c r="C52" s="26" t="s">
        <v>207</v>
      </c>
      <c r="D52" s="27" t="s">
        <v>187</v>
      </c>
      <c r="E52" s="27">
        <v>1</v>
      </c>
      <c r="F52" s="28"/>
      <c r="G52" s="53">
        <f t="shared" si="5"/>
        <v>0</v>
      </c>
      <c r="H52" s="60"/>
    </row>
    <row r="53" spans="2:8">
      <c r="B53" s="58"/>
      <c r="C53" s="26" t="s">
        <v>178</v>
      </c>
      <c r="D53" s="27" t="s">
        <v>187</v>
      </c>
      <c r="E53" s="27">
        <v>1</v>
      </c>
      <c r="F53" s="28"/>
      <c r="G53" s="53">
        <f t="shared" si="5"/>
        <v>0</v>
      </c>
      <c r="H53" s="60"/>
    </row>
    <row r="54" spans="2:8" ht="26.4">
      <c r="B54" s="58"/>
      <c r="C54" s="26" t="s">
        <v>179</v>
      </c>
      <c r="D54" s="27" t="s">
        <v>187</v>
      </c>
      <c r="E54" s="27">
        <v>1</v>
      </c>
      <c r="F54" s="28"/>
      <c r="G54" s="53">
        <f t="shared" si="5"/>
        <v>0</v>
      </c>
      <c r="H54" s="60"/>
    </row>
    <row r="55" spans="2:8" ht="20.100000000000001" customHeight="1">
      <c r="B55" s="130" t="s">
        <v>208</v>
      </c>
      <c r="C55" s="130"/>
      <c r="D55" s="130"/>
      <c r="E55" s="130"/>
      <c r="F55" s="133"/>
      <c r="G55" s="133"/>
      <c r="H55" s="130"/>
    </row>
    <row r="56" spans="2:8">
      <c r="B56" s="134" t="s">
        <v>209</v>
      </c>
      <c r="C56" s="134"/>
      <c r="D56" s="117"/>
      <c r="E56" s="117"/>
      <c r="F56" s="118"/>
      <c r="G56" s="120">
        <f>SUM(G57,G66,G168,G179,G187,G193,G211,G219,G233)</f>
        <v>0</v>
      </c>
      <c r="H56" s="119"/>
    </row>
    <row r="57" spans="2:8">
      <c r="B57" s="18">
        <v>1</v>
      </c>
      <c r="C57" s="21" t="s">
        <v>210</v>
      </c>
      <c r="D57" s="20"/>
      <c r="E57" s="20"/>
      <c r="F57" s="23"/>
      <c r="G57" s="23">
        <f>SUM(G58:G65)</f>
        <v>0</v>
      </c>
      <c r="H57" s="18"/>
    </row>
    <row r="58" spans="2:8" ht="39.6">
      <c r="B58" s="58"/>
      <c r="C58" s="26" t="s">
        <v>211</v>
      </c>
      <c r="D58" s="27" t="s">
        <v>58</v>
      </c>
      <c r="E58" s="27">
        <v>6</v>
      </c>
      <c r="F58" s="28"/>
      <c r="G58" s="53">
        <f t="shared" ref="G58:G65" si="6">E58*F58</f>
        <v>0</v>
      </c>
      <c r="H58" s="60"/>
    </row>
    <row r="59" spans="2:8" ht="39.6">
      <c r="B59" s="58"/>
      <c r="C59" s="26" t="s">
        <v>212</v>
      </c>
      <c r="D59" s="27" t="s">
        <v>58</v>
      </c>
      <c r="E59" s="27">
        <v>13</v>
      </c>
      <c r="F59" s="28"/>
      <c r="G59" s="53">
        <f t="shared" si="6"/>
        <v>0</v>
      </c>
      <c r="H59" s="60"/>
    </row>
    <row r="60" spans="2:8" ht="39.6">
      <c r="B60" s="58"/>
      <c r="C60" s="26" t="s">
        <v>213</v>
      </c>
      <c r="D60" s="27" t="s">
        <v>58</v>
      </c>
      <c r="E60" s="27">
        <v>10</v>
      </c>
      <c r="F60" s="28"/>
      <c r="G60" s="53">
        <f t="shared" si="6"/>
        <v>0</v>
      </c>
      <c r="H60" s="60"/>
    </row>
    <row r="61" spans="2:8" ht="26.4">
      <c r="B61" s="58"/>
      <c r="C61" s="26" t="s">
        <v>214</v>
      </c>
      <c r="D61" s="27" t="s">
        <v>191</v>
      </c>
      <c r="E61" s="27">
        <v>1</v>
      </c>
      <c r="F61" s="28"/>
      <c r="G61" s="53">
        <f t="shared" si="6"/>
        <v>0</v>
      </c>
      <c r="H61" s="60"/>
    </row>
    <row r="62" spans="2:8" ht="26.4">
      <c r="B62" s="58"/>
      <c r="C62" s="26" t="s">
        <v>215</v>
      </c>
      <c r="D62" s="27" t="s">
        <v>191</v>
      </c>
      <c r="E62" s="27">
        <v>1</v>
      </c>
      <c r="F62" s="28"/>
      <c r="G62" s="53">
        <f t="shared" si="6"/>
        <v>0</v>
      </c>
      <c r="H62" s="60"/>
    </row>
    <row r="63" spans="2:8" ht="26.4">
      <c r="B63" s="58"/>
      <c r="C63" s="26" t="s">
        <v>216</v>
      </c>
      <c r="D63" s="27" t="s">
        <v>191</v>
      </c>
      <c r="E63" s="27">
        <v>1</v>
      </c>
      <c r="F63" s="28"/>
      <c r="G63" s="53">
        <f t="shared" si="6"/>
        <v>0</v>
      </c>
      <c r="H63" s="60"/>
    </row>
    <row r="64" spans="2:8" ht="66">
      <c r="B64" s="58"/>
      <c r="C64" s="26" t="s">
        <v>217</v>
      </c>
      <c r="D64" s="27" t="s">
        <v>27</v>
      </c>
      <c r="E64" s="27">
        <v>1</v>
      </c>
      <c r="F64" s="28"/>
      <c r="G64" s="53">
        <f t="shared" si="6"/>
        <v>0</v>
      </c>
      <c r="H64" s="60"/>
    </row>
    <row r="65" spans="2:8" ht="39.6">
      <c r="B65" s="58"/>
      <c r="C65" s="26" t="s">
        <v>218</v>
      </c>
      <c r="D65" s="27" t="s">
        <v>27</v>
      </c>
      <c r="E65" s="27">
        <v>1</v>
      </c>
      <c r="F65" s="28"/>
      <c r="G65" s="53">
        <f t="shared" si="6"/>
        <v>0</v>
      </c>
      <c r="H65" s="60"/>
    </row>
    <row r="66" spans="2:8">
      <c r="B66" s="18">
        <v>2</v>
      </c>
      <c r="C66" s="21" t="s">
        <v>219</v>
      </c>
      <c r="D66" s="20"/>
      <c r="E66" s="20"/>
      <c r="F66" s="23"/>
      <c r="G66" s="23">
        <f>SUM(G67:G167)</f>
        <v>0</v>
      </c>
      <c r="H66" s="18"/>
    </row>
    <row r="67" spans="2:8" s="2" customFormat="1">
      <c r="B67" s="62"/>
      <c r="C67" s="63" t="s">
        <v>220</v>
      </c>
      <c r="D67" s="64"/>
      <c r="E67" s="62"/>
      <c r="F67" s="65"/>
      <c r="G67" s="65"/>
      <c r="H67" s="65"/>
    </row>
    <row r="68" spans="2:8">
      <c r="B68" s="58"/>
      <c r="C68" s="26" t="s">
        <v>221</v>
      </c>
      <c r="D68" s="27" t="s">
        <v>58</v>
      </c>
      <c r="E68" s="27">
        <v>21</v>
      </c>
      <c r="F68" s="28"/>
      <c r="G68" s="53">
        <f t="shared" ref="G68:G75" si="7">E68*F68</f>
        <v>0</v>
      </c>
      <c r="H68" s="60"/>
    </row>
    <row r="69" spans="2:8">
      <c r="B69" s="58"/>
      <c r="C69" s="26" t="s">
        <v>222</v>
      </c>
      <c r="D69" s="27" t="s">
        <v>58</v>
      </c>
      <c r="E69" s="27">
        <v>18</v>
      </c>
      <c r="F69" s="28"/>
      <c r="G69" s="53">
        <f t="shared" si="7"/>
        <v>0</v>
      </c>
      <c r="H69" s="60"/>
    </row>
    <row r="70" spans="2:8">
      <c r="B70" s="58"/>
      <c r="C70" s="26" t="s">
        <v>223</v>
      </c>
      <c r="D70" s="27" t="s">
        <v>58</v>
      </c>
      <c r="E70" s="27">
        <v>37</v>
      </c>
      <c r="F70" s="28"/>
      <c r="G70" s="53">
        <f t="shared" si="7"/>
        <v>0</v>
      </c>
      <c r="H70" s="60"/>
    </row>
    <row r="71" spans="2:8">
      <c r="B71" s="58"/>
      <c r="C71" s="26" t="s">
        <v>224</v>
      </c>
      <c r="D71" s="27" t="s">
        <v>58</v>
      </c>
      <c r="E71" s="27">
        <v>17</v>
      </c>
      <c r="F71" s="28"/>
      <c r="G71" s="53">
        <f t="shared" si="7"/>
        <v>0</v>
      </c>
      <c r="H71" s="60"/>
    </row>
    <row r="72" spans="2:8">
      <c r="B72" s="58"/>
      <c r="C72" s="26" t="s">
        <v>225</v>
      </c>
      <c r="D72" s="27" t="s">
        <v>58</v>
      </c>
      <c r="E72" s="27">
        <v>28</v>
      </c>
      <c r="F72" s="28"/>
      <c r="G72" s="53">
        <f t="shared" si="7"/>
        <v>0</v>
      </c>
      <c r="H72" s="60"/>
    </row>
    <row r="73" spans="2:8">
      <c r="B73" s="58"/>
      <c r="C73" s="26" t="s">
        <v>226</v>
      </c>
      <c r="D73" s="27" t="s">
        <v>58</v>
      </c>
      <c r="E73" s="27">
        <v>95</v>
      </c>
      <c r="F73" s="28"/>
      <c r="G73" s="53">
        <f t="shared" si="7"/>
        <v>0</v>
      </c>
      <c r="H73" s="60"/>
    </row>
    <row r="74" spans="2:8">
      <c r="B74" s="58"/>
      <c r="C74" s="26" t="s">
        <v>227</v>
      </c>
      <c r="D74" s="27" t="s">
        <v>58</v>
      </c>
      <c r="E74" s="27">
        <v>76</v>
      </c>
      <c r="F74" s="28"/>
      <c r="G74" s="53">
        <f t="shared" si="7"/>
        <v>0</v>
      </c>
      <c r="H74" s="60"/>
    </row>
    <row r="75" spans="2:8">
      <c r="B75" s="58"/>
      <c r="C75" s="26" t="s">
        <v>228</v>
      </c>
      <c r="D75" s="27" t="s">
        <v>58</v>
      </c>
      <c r="E75" s="27">
        <v>37</v>
      </c>
      <c r="F75" s="28"/>
      <c r="G75" s="53">
        <f t="shared" si="7"/>
        <v>0</v>
      </c>
      <c r="H75" s="60"/>
    </row>
    <row r="76" spans="2:8" s="2" customFormat="1">
      <c r="B76" s="62"/>
      <c r="C76" s="63" t="s">
        <v>229</v>
      </c>
      <c r="D76" s="64"/>
      <c r="E76" s="62"/>
      <c r="F76" s="65"/>
      <c r="G76" s="65"/>
      <c r="H76" s="65"/>
    </row>
    <row r="77" spans="2:8">
      <c r="B77" s="58"/>
      <c r="C77" s="26" t="s">
        <v>230</v>
      </c>
      <c r="D77" s="27" t="s">
        <v>70</v>
      </c>
      <c r="E77" s="27">
        <v>8</v>
      </c>
      <c r="F77" s="28"/>
      <c r="G77" s="53">
        <f t="shared" ref="G77:G131" si="8">E77*F77</f>
        <v>0</v>
      </c>
      <c r="H77" s="60"/>
    </row>
    <row r="78" spans="2:8">
      <c r="B78" s="58"/>
      <c r="C78" s="26" t="s">
        <v>231</v>
      </c>
      <c r="D78" s="27" t="s">
        <v>70</v>
      </c>
      <c r="E78" s="27">
        <v>5</v>
      </c>
      <c r="F78" s="28"/>
      <c r="G78" s="53">
        <f t="shared" si="8"/>
        <v>0</v>
      </c>
      <c r="H78" s="60"/>
    </row>
    <row r="79" spans="2:8">
      <c r="B79" s="58"/>
      <c r="C79" s="66" t="s">
        <v>232</v>
      </c>
      <c r="D79" s="27" t="s">
        <v>70</v>
      </c>
      <c r="E79" s="27">
        <v>22</v>
      </c>
      <c r="F79" s="28"/>
      <c r="G79" s="53">
        <f t="shared" si="8"/>
        <v>0</v>
      </c>
      <c r="H79" s="60"/>
    </row>
    <row r="80" spans="2:8">
      <c r="B80" s="58"/>
      <c r="C80" s="26" t="s">
        <v>233</v>
      </c>
      <c r="D80" s="27" t="s">
        <v>70</v>
      </c>
      <c r="E80" s="27">
        <v>4</v>
      </c>
      <c r="F80" s="28"/>
      <c r="G80" s="53">
        <f t="shared" si="8"/>
        <v>0</v>
      </c>
      <c r="H80" s="60"/>
    </row>
    <row r="81" spans="2:8">
      <c r="B81" s="58"/>
      <c r="C81" s="26" t="s">
        <v>234</v>
      </c>
      <c r="D81" s="27" t="s">
        <v>70</v>
      </c>
      <c r="E81" s="27">
        <v>5</v>
      </c>
      <c r="F81" s="28"/>
      <c r="G81" s="53">
        <f t="shared" si="8"/>
        <v>0</v>
      </c>
      <c r="H81" s="60"/>
    </row>
    <row r="82" spans="2:8">
      <c r="B82" s="58"/>
      <c r="C82" s="66" t="s">
        <v>235</v>
      </c>
      <c r="D82" s="27" t="s">
        <v>70</v>
      </c>
      <c r="E82" s="27">
        <v>1</v>
      </c>
      <c r="F82" s="28"/>
      <c r="G82" s="53">
        <f t="shared" si="8"/>
        <v>0</v>
      </c>
      <c r="H82" s="60"/>
    </row>
    <row r="83" spans="2:8">
      <c r="B83" s="58"/>
      <c r="C83" s="66" t="s">
        <v>236</v>
      </c>
      <c r="D83" s="27" t="s">
        <v>70</v>
      </c>
      <c r="E83" s="27">
        <v>1</v>
      </c>
      <c r="F83" s="28"/>
      <c r="G83" s="53">
        <f t="shared" si="8"/>
        <v>0</v>
      </c>
      <c r="H83" s="60"/>
    </row>
    <row r="84" spans="2:8">
      <c r="B84" s="58"/>
      <c r="C84" s="66" t="s">
        <v>237</v>
      </c>
      <c r="D84" s="27" t="s">
        <v>70</v>
      </c>
      <c r="E84" s="27">
        <v>10</v>
      </c>
      <c r="F84" s="28"/>
      <c r="G84" s="53">
        <f t="shared" si="8"/>
        <v>0</v>
      </c>
      <c r="H84" s="60"/>
    </row>
    <row r="85" spans="2:8">
      <c r="B85" s="58"/>
      <c r="C85" s="26" t="s">
        <v>238</v>
      </c>
      <c r="D85" s="27" t="s">
        <v>70</v>
      </c>
      <c r="E85" s="27">
        <v>11</v>
      </c>
      <c r="F85" s="28"/>
      <c r="G85" s="53">
        <f t="shared" si="8"/>
        <v>0</v>
      </c>
      <c r="H85" s="60"/>
    </row>
    <row r="86" spans="2:8">
      <c r="B86" s="58"/>
      <c r="C86" s="26" t="s">
        <v>239</v>
      </c>
      <c r="D86" s="27" t="s">
        <v>70</v>
      </c>
      <c r="E86" s="27">
        <v>4</v>
      </c>
      <c r="F86" s="28"/>
      <c r="G86" s="53">
        <f t="shared" si="8"/>
        <v>0</v>
      </c>
      <c r="H86" s="60"/>
    </row>
    <row r="87" spans="2:8">
      <c r="B87" s="58"/>
      <c r="C87" s="26" t="s">
        <v>240</v>
      </c>
      <c r="D87" s="27" t="s">
        <v>70</v>
      </c>
      <c r="E87" s="27">
        <v>1</v>
      </c>
      <c r="F87" s="28"/>
      <c r="G87" s="53">
        <f t="shared" si="8"/>
        <v>0</v>
      </c>
      <c r="H87" s="60"/>
    </row>
    <row r="88" spans="2:8">
      <c r="B88" s="58"/>
      <c r="C88" s="66" t="s">
        <v>241</v>
      </c>
      <c r="D88" s="27" t="s">
        <v>70</v>
      </c>
      <c r="E88" s="27">
        <v>6</v>
      </c>
      <c r="F88" s="28"/>
      <c r="G88" s="53">
        <f t="shared" si="8"/>
        <v>0</v>
      </c>
      <c r="H88" s="60"/>
    </row>
    <row r="89" spans="2:8">
      <c r="B89" s="58"/>
      <c r="C89" s="66" t="s">
        <v>242</v>
      </c>
      <c r="D89" s="27" t="s">
        <v>70</v>
      </c>
      <c r="E89" s="27">
        <v>6</v>
      </c>
      <c r="F89" s="28"/>
      <c r="G89" s="53">
        <f t="shared" si="8"/>
        <v>0</v>
      </c>
      <c r="H89" s="60"/>
    </row>
    <row r="90" spans="2:8">
      <c r="B90" s="58"/>
      <c r="C90" s="66" t="s">
        <v>243</v>
      </c>
      <c r="D90" s="27" t="s">
        <v>70</v>
      </c>
      <c r="E90" s="27">
        <v>2</v>
      </c>
      <c r="F90" s="28"/>
      <c r="G90" s="53">
        <f t="shared" si="8"/>
        <v>0</v>
      </c>
      <c r="H90" s="60"/>
    </row>
    <row r="91" spans="2:8">
      <c r="B91" s="58"/>
      <c r="C91" s="66" t="s">
        <v>244</v>
      </c>
      <c r="D91" s="27" t="s">
        <v>70</v>
      </c>
      <c r="E91" s="27">
        <v>37</v>
      </c>
      <c r="F91" s="28"/>
      <c r="G91" s="53">
        <f t="shared" si="8"/>
        <v>0</v>
      </c>
      <c r="H91" s="60"/>
    </row>
    <row r="92" spans="2:8">
      <c r="B92" s="58"/>
      <c r="C92" s="26" t="s">
        <v>245</v>
      </c>
      <c r="D92" s="27" t="s">
        <v>70</v>
      </c>
      <c r="E92" s="27">
        <v>9</v>
      </c>
      <c r="F92" s="28"/>
      <c r="G92" s="53">
        <f t="shared" si="8"/>
        <v>0</v>
      </c>
      <c r="H92" s="60"/>
    </row>
    <row r="93" spans="2:8">
      <c r="B93" s="58"/>
      <c r="C93" s="26" t="s">
        <v>246</v>
      </c>
      <c r="D93" s="27" t="s">
        <v>70</v>
      </c>
      <c r="E93" s="27">
        <v>5</v>
      </c>
      <c r="F93" s="28"/>
      <c r="G93" s="53">
        <f t="shared" si="8"/>
        <v>0</v>
      </c>
      <c r="H93" s="60"/>
    </row>
    <row r="94" spans="2:8">
      <c r="B94" s="58"/>
      <c r="C94" s="66" t="s">
        <v>247</v>
      </c>
      <c r="D94" s="27" t="s">
        <v>70</v>
      </c>
      <c r="E94" s="27">
        <v>2</v>
      </c>
      <c r="F94" s="28"/>
      <c r="G94" s="53">
        <f t="shared" si="8"/>
        <v>0</v>
      </c>
      <c r="H94" s="60"/>
    </row>
    <row r="95" spans="2:8">
      <c r="B95" s="58"/>
      <c r="C95" s="66" t="s">
        <v>248</v>
      </c>
      <c r="D95" s="27" t="s">
        <v>70</v>
      </c>
      <c r="E95" s="27">
        <v>6</v>
      </c>
      <c r="F95" s="28"/>
      <c r="G95" s="53">
        <f t="shared" si="8"/>
        <v>0</v>
      </c>
      <c r="H95" s="60"/>
    </row>
    <row r="96" spans="2:8">
      <c r="B96" s="58"/>
      <c r="C96" s="66" t="s">
        <v>249</v>
      </c>
      <c r="D96" s="27" t="s">
        <v>70</v>
      </c>
      <c r="E96" s="27">
        <v>1</v>
      </c>
      <c r="F96" s="28"/>
      <c r="G96" s="53">
        <f t="shared" si="8"/>
        <v>0</v>
      </c>
      <c r="H96" s="60"/>
    </row>
    <row r="97" spans="2:8">
      <c r="B97" s="58"/>
      <c r="C97" s="66" t="s">
        <v>250</v>
      </c>
      <c r="D97" s="27" t="s">
        <v>70</v>
      </c>
      <c r="E97" s="27">
        <v>12</v>
      </c>
      <c r="F97" s="28"/>
      <c r="G97" s="53">
        <f t="shared" si="8"/>
        <v>0</v>
      </c>
      <c r="H97" s="60"/>
    </row>
    <row r="98" spans="2:8">
      <c r="B98" s="58"/>
      <c r="C98" s="26" t="s">
        <v>251</v>
      </c>
      <c r="D98" s="27" t="s">
        <v>70</v>
      </c>
      <c r="E98" s="27">
        <v>4</v>
      </c>
      <c r="F98" s="28"/>
      <c r="G98" s="53">
        <f t="shared" si="8"/>
        <v>0</v>
      </c>
      <c r="H98" s="60"/>
    </row>
    <row r="99" spans="2:8">
      <c r="B99" s="58"/>
      <c r="C99" s="26" t="s">
        <v>252</v>
      </c>
      <c r="D99" s="27" t="s">
        <v>70</v>
      </c>
      <c r="E99" s="27">
        <v>3</v>
      </c>
      <c r="F99" s="28"/>
      <c r="G99" s="53">
        <f t="shared" si="8"/>
        <v>0</v>
      </c>
      <c r="H99" s="60"/>
    </row>
    <row r="100" spans="2:8">
      <c r="B100" s="58"/>
      <c r="C100" s="66" t="s">
        <v>253</v>
      </c>
      <c r="D100" s="27" t="s">
        <v>70</v>
      </c>
      <c r="E100" s="27">
        <v>4</v>
      </c>
      <c r="F100" s="28"/>
      <c r="G100" s="53">
        <f t="shared" si="8"/>
        <v>0</v>
      </c>
      <c r="H100" s="60"/>
    </row>
    <row r="101" spans="2:8">
      <c r="B101" s="58"/>
      <c r="C101" s="66" t="s">
        <v>254</v>
      </c>
      <c r="D101" s="27" t="s">
        <v>70</v>
      </c>
      <c r="E101" s="27">
        <v>8</v>
      </c>
      <c r="F101" s="28"/>
      <c r="G101" s="53">
        <f t="shared" si="8"/>
        <v>0</v>
      </c>
      <c r="H101" s="60"/>
    </row>
    <row r="102" spans="2:8">
      <c r="B102" s="58"/>
      <c r="C102" s="26" t="s">
        <v>255</v>
      </c>
      <c r="D102" s="27" t="s">
        <v>70</v>
      </c>
      <c r="E102" s="27">
        <v>8</v>
      </c>
      <c r="F102" s="28"/>
      <c r="G102" s="53">
        <f t="shared" si="8"/>
        <v>0</v>
      </c>
      <c r="H102" s="60"/>
    </row>
    <row r="103" spans="2:8">
      <c r="B103" s="58"/>
      <c r="C103" s="26" t="s">
        <v>256</v>
      </c>
      <c r="D103" s="27" t="s">
        <v>70</v>
      </c>
      <c r="E103" s="27">
        <v>2</v>
      </c>
      <c r="F103" s="28"/>
      <c r="G103" s="53">
        <f t="shared" si="8"/>
        <v>0</v>
      </c>
      <c r="H103" s="60"/>
    </row>
    <row r="104" spans="2:8">
      <c r="B104" s="58"/>
      <c r="C104" s="26" t="s">
        <v>257</v>
      </c>
      <c r="D104" s="27" t="s">
        <v>70</v>
      </c>
      <c r="E104" s="27">
        <v>1</v>
      </c>
      <c r="F104" s="28"/>
      <c r="G104" s="53">
        <f t="shared" si="8"/>
        <v>0</v>
      </c>
      <c r="H104" s="60"/>
    </row>
    <row r="105" spans="2:8">
      <c r="B105" s="58"/>
      <c r="C105" s="26" t="s">
        <v>258</v>
      </c>
      <c r="D105" s="27" t="s">
        <v>70</v>
      </c>
      <c r="E105" s="27">
        <v>1</v>
      </c>
      <c r="F105" s="28"/>
      <c r="G105" s="53">
        <f t="shared" si="8"/>
        <v>0</v>
      </c>
      <c r="H105" s="60"/>
    </row>
    <row r="106" spans="2:8">
      <c r="B106" s="58"/>
      <c r="C106" s="26" t="s">
        <v>259</v>
      </c>
      <c r="D106" s="27" t="s">
        <v>70</v>
      </c>
      <c r="E106" s="27">
        <v>3</v>
      </c>
      <c r="F106" s="28"/>
      <c r="G106" s="53">
        <f t="shared" si="8"/>
        <v>0</v>
      </c>
      <c r="H106" s="60"/>
    </row>
    <row r="107" spans="2:8">
      <c r="B107" s="58"/>
      <c r="C107" s="26" t="s">
        <v>260</v>
      </c>
      <c r="D107" s="27" t="s">
        <v>70</v>
      </c>
      <c r="E107" s="27">
        <v>2</v>
      </c>
      <c r="F107" s="28"/>
      <c r="G107" s="53">
        <f t="shared" si="8"/>
        <v>0</v>
      </c>
      <c r="H107" s="60"/>
    </row>
    <row r="108" spans="2:8">
      <c r="B108" s="58"/>
      <c r="C108" s="66" t="s">
        <v>261</v>
      </c>
      <c r="D108" s="27" t="s">
        <v>70</v>
      </c>
      <c r="E108" s="27">
        <v>1</v>
      </c>
      <c r="F108" s="28"/>
      <c r="G108" s="53">
        <f t="shared" si="8"/>
        <v>0</v>
      </c>
      <c r="H108" s="60"/>
    </row>
    <row r="109" spans="2:8">
      <c r="B109" s="58"/>
      <c r="C109" s="66" t="s">
        <v>262</v>
      </c>
      <c r="D109" s="27" t="s">
        <v>70</v>
      </c>
      <c r="E109" s="27">
        <v>1</v>
      </c>
      <c r="F109" s="28"/>
      <c r="G109" s="53">
        <f t="shared" si="8"/>
        <v>0</v>
      </c>
      <c r="H109" s="60"/>
    </row>
    <row r="110" spans="2:8">
      <c r="B110" s="58"/>
      <c r="C110" s="66" t="s">
        <v>263</v>
      </c>
      <c r="D110" s="27" t="s">
        <v>70</v>
      </c>
      <c r="E110" s="27">
        <v>1</v>
      </c>
      <c r="F110" s="28"/>
      <c r="G110" s="53">
        <f t="shared" si="8"/>
        <v>0</v>
      </c>
      <c r="H110" s="60"/>
    </row>
    <row r="111" spans="2:8">
      <c r="B111" s="58"/>
      <c r="C111" s="66" t="s">
        <v>264</v>
      </c>
      <c r="D111" s="27" t="s">
        <v>70</v>
      </c>
      <c r="E111" s="27">
        <v>1</v>
      </c>
      <c r="F111" s="28"/>
      <c r="G111" s="53">
        <f t="shared" si="8"/>
        <v>0</v>
      </c>
      <c r="H111" s="60"/>
    </row>
    <row r="112" spans="2:8">
      <c r="B112" s="58"/>
      <c r="C112" s="66" t="s">
        <v>265</v>
      </c>
      <c r="D112" s="27" t="s">
        <v>70</v>
      </c>
      <c r="E112" s="27">
        <v>3</v>
      </c>
      <c r="F112" s="28"/>
      <c r="G112" s="53">
        <f t="shared" si="8"/>
        <v>0</v>
      </c>
      <c r="H112" s="60"/>
    </row>
    <row r="113" spans="2:8">
      <c r="B113" s="58"/>
      <c r="C113" s="66" t="s">
        <v>266</v>
      </c>
      <c r="D113" s="27" t="s">
        <v>70</v>
      </c>
      <c r="E113" s="27">
        <v>17</v>
      </c>
      <c r="F113" s="28"/>
      <c r="G113" s="53">
        <f t="shared" si="8"/>
        <v>0</v>
      </c>
      <c r="H113" s="60"/>
    </row>
    <row r="114" spans="2:8">
      <c r="B114" s="58"/>
      <c r="C114" s="26" t="s">
        <v>267</v>
      </c>
      <c r="D114" s="27" t="s">
        <v>70</v>
      </c>
      <c r="E114" s="27">
        <v>11</v>
      </c>
      <c r="F114" s="28"/>
      <c r="G114" s="53">
        <f t="shared" si="8"/>
        <v>0</v>
      </c>
      <c r="H114" s="60"/>
    </row>
    <row r="115" spans="2:8">
      <c r="B115" s="58"/>
      <c r="C115" s="26" t="s">
        <v>268</v>
      </c>
      <c r="D115" s="27" t="s">
        <v>70</v>
      </c>
      <c r="E115" s="27">
        <v>2</v>
      </c>
      <c r="F115" s="28"/>
      <c r="G115" s="53">
        <f t="shared" si="8"/>
        <v>0</v>
      </c>
      <c r="H115" s="60"/>
    </row>
    <row r="116" spans="2:8">
      <c r="B116" s="58"/>
      <c r="C116" s="26" t="s">
        <v>269</v>
      </c>
      <c r="D116" s="27" t="s">
        <v>70</v>
      </c>
      <c r="E116" s="27">
        <v>2</v>
      </c>
      <c r="F116" s="28"/>
      <c r="G116" s="53">
        <f t="shared" si="8"/>
        <v>0</v>
      </c>
      <c r="H116" s="60"/>
    </row>
    <row r="117" spans="2:8">
      <c r="B117" s="58"/>
      <c r="C117" s="26" t="s">
        <v>270</v>
      </c>
      <c r="D117" s="27" t="s">
        <v>70</v>
      </c>
      <c r="E117" s="27">
        <v>1</v>
      </c>
      <c r="F117" s="28"/>
      <c r="G117" s="53">
        <f t="shared" si="8"/>
        <v>0</v>
      </c>
      <c r="H117" s="60"/>
    </row>
    <row r="118" spans="2:8">
      <c r="B118" s="58"/>
      <c r="C118" s="26" t="s">
        <v>271</v>
      </c>
      <c r="D118" s="27" t="s">
        <v>70</v>
      </c>
      <c r="E118" s="27">
        <v>5</v>
      </c>
      <c r="F118" s="28"/>
      <c r="G118" s="53">
        <f t="shared" si="8"/>
        <v>0</v>
      </c>
      <c r="H118" s="60"/>
    </row>
    <row r="119" spans="2:8">
      <c r="B119" s="58"/>
      <c r="C119" s="26" t="s">
        <v>272</v>
      </c>
      <c r="D119" s="27" t="s">
        <v>70</v>
      </c>
      <c r="E119" s="27">
        <v>1</v>
      </c>
      <c r="F119" s="28"/>
      <c r="G119" s="53">
        <f t="shared" si="8"/>
        <v>0</v>
      </c>
      <c r="H119" s="60"/>
    </row>
    <row r="120" spans="2:8">
      <c r="B120" s="58"/>
      <c r="C120" s="66" t="s">
        <v>273</v>
      </c>
      <c r="D120" s="27" t="s">
        <v>70</v>
      </c>
      <c r="E120" s="27">
        <v>2</v>
      </c>
      <c r="F120" s="28"/>
      <c r="G120" s="53">
        <f t="shared" si="8"/>
        <v>0</v>
      </c>
      <c r="H120" s="60"/>
    </row>
    <row r="121" spans="2:8">
      <c r="B121" s="58"/>
      <c r="C121" s="66" t="s">
        <v>274</v>
      </c>
      <c r="D121" s="27" t="s">
        <v>70</v>
      </c>
      <c r="E121" s="27">
        <v>1</v>
      </c>
      <c r="F121" s="28"/>
      <c r="G121" s="53">
        <f t="shared" si="8"/>
        <v>0</v>
      </c>
      <c r="H121" s="60"/>
    </row>
    <row r="122" spans="2:8">
      <c r="B122" s="58"/>
      <c r="C122" s="66" t="s">
        <v>275</v>
      </c>
      <c r="D122" s="27" t="s">
        <v>70</v>
      </c>
      <c r="E122" s="27">
        <v>5</v>
      </c>
      <c r="F122" s="28"/>
      <c r="G122" s="53">
        <f t="shared" si="8"/>
        <v>0</v>
      </c>
      <c r="H122" s="60"/>
    </row>
    <row r="123" spans="2:8">
      <c r="B123" s="58"/>
      <c r="C123" s="66" t="s">
        <v>276</v>
      </c>
      <c r="D123" s="27" t="s">
        <v>70</v>
      </c>
      <c r="E123" s="27">
        <v>1</v>
      </c>
      <c r="F123" s="28"/>
      <c r="G123" s="53">
        <f t="shared" si="8"/>
        <v>0</v>
      </c>
      <c r="H123" s="60"/>
    </row>
    <row r="124" spans="2:8">
      <c r="B124" s="58"/>
      <c r="C124" s="66" t="s">
        <v>277</v>
      </c>
      <c r="D124" s="27" t="s">
        <v>70</v>
      </c>
      <c r="E124" s="27">
        <v>19</v>
      </c>
      <c r="F124" s="28"/>
      <c r="G124" s="53">
        <f t="shared" si="8"/>
        <v>0</v>
      </c>
      <c r="H124" s="60"/>
    </row>
    <row r="125" spans="2:8">
      <c r="B125" s="58"/>
      <c r="C125" s="26" t="s">
        <v>278</v>
      </c>
      <c r="D125" s="27" t="s">
        <v>70</v>
      </c>
      <c r="E125" s="27">
        <v>4</v>
      </c>
      <c r="F125" s="28"/>
      <c r="G125" s="53">
        <f t="shared" si="8"/>
        <v>0</v>
      </c>
      <c r="H125" s="60"/>
    </row>
    <row r="126" spans="2:8">
      <c r="B126" s="58"/>
      <c r="C126" s="26" t="s">
        <v>279</v>
      </c>
      <c r="D126" s="27" t="s">
        <v>70</v>
      </c>
      <c r="E126" s="27">
        <v>3</v>
      </c>
      <c r="F126" s="28"/>
      <c r="G126" s="53">
        <f t="shared" si="8"/>
        <v>0</v>
      </c>
      <c r="H126" s="60"/>
    </row>
    <row r="127" spans="2:8">
      <c r="B127" s="58"/>
      <c r="C127" s="26" t="s">
        <v>280</v>
      </c>
      <c r="D127" s="27" t="s">
        <v>70</v>
      </c>
      <c r="E127" s="27">
        <v>1</v>
      </c>
      <c r="F127" s="28"/>
      <c r="G127" s="53">
        <f t="shared" si="8"/>
        <v>0</v>
      </c>
      <c r="H127" s="60"/>
    </row>
    <row r="128" spans="2:8">
      <c r="B128" s="58"/>
      <c r="C128" s="66" t="s">
        <v>281</v>
      </c>
      <c r="D128" s="27" t="s">
        <v>70</v>
      </c>
      <c r="E128" s="27">
        <v>1</v>
      </c>
      <c r="F128" s="28"/>
      <c r="G128" s="53">
        <f t="shared" si="8"/>
        <v>0</v>
      </c>
      <c r="H128" s="60"/>
    </row>
    <row r="129" spans="2:8">
      <c r="B129" s="58"/>
      <c r="C129" s="66" t="s">
        <v>282</v>
      </c>
      <c r="D129" s="27" t="s">
        <v>70</v>
      </c>
      <c r="E129" s="27">
        <v>1</v>
      </c>
      <c r="F129" s="28"/>
      <c r="G129" s="53">
        <f t="shared" si="8"/>
        <v>0</v>
      </c>
      <c r="H129" s="60"/>
    </row>
    <row r="130" spans="2:8">
      <c r="B130" s="58"/>
      <c r="C130" s="66" t="s">
        <v>283</v>
      </c>
      <c r="D130" s="27" t="s">
        <v>70</v>
      </c>
      <c r="E130" s="27">
        <v>2</v>
      </c>
      <c r="F130" s="28"/>
      <c r="G130" s="53">
        <f t="shared" si="8"/>
        <v>0</v>
      </c>
      <c r="H130" s="60"/>
    </row>
    <row r="131" spans="2:8">
      <c r="B131" s="58"/>
      <c r="C131" s="66" t="s">
        <v>284</v>
      </c>
      <c r="D131" s="27" t="s">
        <v>70</v>
      </c>
      <c r="E131" s="27">
        <v>9</v>
      </c>
      <c r="F131" s="28"/>
      <c r="G131" s="53">
        <f t="shared" si="8"/>
        <v>0</v>
      </c>
      <c r="H131" s="60"/>
    </row>
    <row r="132" spans="2:8" s="2" customFormat="1">
      <c r="B132" s="62"/>
      <c r="C132" s="63" t="s">
        <v>285</v>
      </c>
      <c r="D132" s="64"/>
      <c r="E132" s="62"/>
      <c r="F132" s="65"/>
      <c r="G132" s="65"/>
      <c r="H132" s="65"/>
    </row>
    <row r="133" spans="2:8">
      <c r="B133" s="58"/>
      <c r="C133" s="66" t="s">
        <v>286</v>
      </c>
      <c r="D133" s="27" t="s">
        <v>70</v>
      </c>
      <c r="E133" s="27">
        <v>21</v>
      </c>
      <c r="F133" s="28"/>
      <c r="G133" s="53">
        <f t="shared" ref="G133:G161" si="9">E133*F133</f>
        <v>0</v>
      </c>
      <c r="H133" s="60"/>
    </row>
    <row r="134" spans="2:8">
      <c r="B134" s="58"/>
      <c r="C134" s="66" t="s">
        <v>287</v>
      </c>
      <c r="D134" s="27" t="s">
        <v>70</v>
      </c>
      <c r="E134" s="27">
        <v>3</v>
      </c>
      <c r="F134" s="28"/>
      <c r="G134" s="53">
        <f t="shared" si="9"/>
        <v>0</v>
      </c>
      <c r="H134" s="60"/>
    </row>
    <row r="135" spans="2:8">
      <c r="B135" s="58"/>
      <c r="C135" s="66" t="s">
        <v>288</v>
      </c>
      <c r="D135" s="27" t="s">
        <v>70</v>
      </c>
      <c r="E135" s="27">
        <v>17</v>
      </c>
      <c r="F135" s="28"/>
      <c r="G135" s="53">
        <f t="shared" si="9"/>
        <v>0</v>
      </c>
      <c r="H135" s="60"/>
    </row>
    <row r="136" spans="2:8">
      <c r="B136" s="58"/>
      <c r="C136" s="26" t="s">
        <v>289</v>
      </c>
      <c r="D136" s="27" t="s">
        <v>70</v>
      </c>
      <c r="E136" s="27">
        <v>7</v>
      </c>
      <c r="F136" s="28"/>
      <c r="G136" s="53">
        <f t="shared" si="9"/>
        <v>0</v>
      </c>
      <c r="H136" s="60"/>
    </row>
    <row r="137" spans="2:8">
      <c r="B137" s="58"/>
      <c r="C137" s="26" t="s">
        <v>290</v>
      </c>
      <c r="D137" s="27" t="s">
        <v>70</v>
      </c>
      <c r="E137" s="27">
        <v>3</v>
      </c>
      <c r="F137" s="28"/>
      <c r="G137" s="53">
        <f t="shared" si="9"/>
        <v>0</v>
      </c>
      <c r="H137" s="60"/>
    </row>
    <row r="138" spans="2:8">
      <c r="B138" s="58"/>
      <c r="C138" s="26" t="s">
        <v>291</v>
      </c>
      <c r="D138" s="27" t="s">
        <v>70</v>
      </c>
      <c r="E138" s="27">
        <v>13</v>
      </c>
      <c r="F138" s="28"/>
      <c r="G138" s="53">
        <f t="shared" si="9"/>
        <v>0</v>
      </c>
      <c r="H138" s="60"/>
    </row>
    <row r="139" spans="2:8">
      <c r="B139" s="58"/>
      <c r="C139" s="66" t="s">
        <v>292</v>
      </c>
      <c r="D139" s="27" t="s">
        <v>70</v>
      </c>
      <c r="E139" s="27">
        <v>140</v>
      </c>
      <c r="F139" s="28"/>
      <c r="G139" s="53">
        <f t="shared" si="9"/>
        <v>0</v>
      </c>
      <c r="H139" s="60"/>
    </row>
    <row r="140" spans="2:8">
      <c r="B140" s="58"/>
      <c r="C140" s="26" t="s">
        <v>293</v>
      </c>
      <c r="D140" s="27" t="s">
        <v>70</v>
      </c>
      <c r="E140" s="27">
        <v>1</v>
      </c>
      <c r="F140" s="28"/>
      <c r="G140" s="53">
        <f t="shared" si="9"/>
        <v>0</v>
      </c>
      <c r="H140" s="60"/>
    </row>
    <row r="141" spans="2:8">
      <c r="B141" s="58"/>
      <c r="C141" s="26" t="s">
        <v>294</v>
      </c>
      <c r="D141" s="27" t="s">
        <v>70</v>
      </c>
      <c r="E141" s="27">
        <v>1</v>
      </c>
      <c r="F141" s="28"/>
      <c r="G141" s="53">
        <f t="shared" si="9"/>
        <v>0</v>
      </c>
      <c r="H141" s="60"/>
    </row>
    <row r="142" spans="2:8">
      <c r="B142" s="58"/>
      <c r="C142" s="66" t="s">
        <v>295</v>
      </c>
      <c r="D142" s="27" t="s">
        <v>70</v>
      </c>
      <c r="E142" s="27">
        <v>81</v>
      </c>
      <c r="F142" s="28"/>
      <c r="G142" s="53">
        <f t="shared" si="9"/>
        <v>0</v>
      </c>
      <c r="H142" s="60"/>
    </row>
    <row r="143" spans="2:8">
      <c r="B143" s="58"/>
      <c r="C143" s="66" t="s">
        <v>296</v>
      </c>
      <c r="D143" s="27" t="s">
        <v>70</v>
      </c>
      <c r="E143" s="27">
        <v>50</v>
      </c>
      <c r="F143" s="28"/>
      <c r="G143" s="53">
        <f t="shared" si="9"/>
        <v>0</v>
      </c>
      <c r="H143" s="60"/>
    </row>
    <row r="144" spans="2:8">
      <c r="B144" s="58"/>
      <c r="C144" s="66" t="s">
        <v>297</v>
      </c>
      <c r="D144" s="27" t="s">
        <v>70</v>
      </c>
      <c r="E144" s="27">
        <v>633</v>
      </c>
      <c r="F144" s="28"/>
      <c r="G144" s="53">
        <f t="shared" si="9"/>
        <v>0</v>
      </c>
      <c r="H144" s="60"/>
    </row>
    <row r="145" spans="2:8">
      <c r="B145" s="58"/>
      <c r="C145" s="66" t="s">
        <v>298</v>
      </c>
      <c r="D145" s="27" t="s">
        <v>70</v>
      </c>
      <c r="E145" s="27">
        <v>12</v>
      </c>
      <c r="F145" s="28"/>
      <c r="G145" s="53">
        <f t="shared" si="9"/>
        <v>0</v>
      </c>
      <c r="H145" s="60"/>
    </row>
    <row r="146" spans="2:8">
      <c r="B146" s="58"/>
      <c r="C146" s="66" t="s">
        <v>299</v>
      </c>
      <c r="D146" s="27" t="s">
        <v>70</v>
      </c>
      <c r="E146" s="27">
        <v>48</v>
      </c>
      <c r="F146" s="28"/>
      <c r="G146" s="53">
        <f t="shared" si="9"/>
        <v>0</v>
      </c>
      <c r="H146" s="60"/>
    </row>
    <row r="147" spans="2:8">
      <c r="B147" s="58"/>
      <c r="C147" s="66" t="s">
        <v>300</v>
      </c>
      <c r="D147" s="27" t="s">
        <v>70</v>
      </c>
      <c r="E147" s="27">
        <v>3</v>
      </c>
      <c r="F147" s="28"/>
      <c r="G147" s="53">
        <f t="shared" si="9"/>
        <v>0</v>
      </c>
      <c r="H147" s="60"/>
    </row>
    <row r="148" spans="2:8">
      <c r="B148" s="58"/>
      <c r="C148" s="66" t="s">
        <v>301</v>
      </c>
      <c r="D148" s="27" t="s">
        <v>70</v>
      </c>
      <c r="E148" s="27">
        <v>17</v>
      </c>
      <c r="F148" s="28"/>
      <c r="G148" s="53">
        <f t="shared" si="9"/>
        <v>0</v>
      </c>
      <c r="H148" s="60"/>
    </row>
    <row r="149" spans="2:8">
      <c r="B149" s="58"/>
      <c r="C149" s="66" t="s">
        <v>302</v>
      </c>
      <c r="D149" s="27" t="s">
        <v>70</v>
      </c>
      <c r="E149" s="27">
        <v>6</v>
      </c>
      <c r="F149" s="28"/>
      <c r="G149" s="53">
        <f t="shared" si="9"/>
        <v>0</v>
      </c>
      <c r="H149" s="60"/>
    </row>
    <row r="150" spans="2:8">
      <c r="B150" s="58"/>
      <c r="C150" s="66" t="s">
        <v>303</v>
      </c>
      <c r="D150" s="27" t="s">
        <v>70</v>
      </c>
      <c r="E150" s="27">
        <v>34</v>
      </c>
      <c r="F150" s="28"/>
      <c r="G150" s="53">
        <f t="shared" si="9"/>
        <v>0</v>
      </c>
      <c r="H150" s="60"/>
    </row>
    <row r="151" spans="2:8">
      <c r="B151" s="58"/>
      <c r="C151" s="66" t="s">
        <v>304</v>
      </c>
      <c r="D151" s="27" t="s">
        <v>70</v>
      </c>
      <c r="E151" s="27">
        <v>29</v>
      </c>
      <c r="F151" s="28"/>
      <c r="G151" s="53">
        <f t="shared" si="9"/>
        <v>0</v>
      </c>
      <c r="H151" s="60"/>
    </row>
    <row r="152" spans="2:8">
      <c r="B152" s="58"/>
      <c r="C152" s="66" t="s">
        <v>305</v>
      </c>
      <c r="D152" s="27" t="s">
        <v>70</v>
      </c>
      <c r="E152" s="27">
        <v>119</v>
      </c>
      <c r="F152" s="28"/>
      <c r="G152" s="53">
        <f t="shared" si="9"/>
        <v>0</v>
      </c>
      <c r="H152" s="60"/>
    </row>
    <row r="153" spans="2:8">
      <c r="B153" s="58"/>
      <c r="C153" s="66" t="s">
        <v>306</v>
      </c>
      <c r="D153" s="27" t="s">
        <v>70</v>
      </c>
      <c r="E153" s="27">
        <v>25</v>
      </c>
      <c r="F153" s="28"/>
      <c r="G153" s="53">
        <f t="shared" si="9"/>
        <v>0</v>
      </c>
      <c r="H153" s="60"/>
    </row>
    <row r="154" spans="2:8">
      <c r="B154" s="58"/>
      <c r="C154" s="26" t="s">
        <v>307</v>
      </c>
      <c r="D154" s="27" t="s">
        <v>70</v>
      </c>
      <c r="E154" s="27">
        <v>3</v>
      </c>
      <c r="F154" s="28"/>
      <c r="G154" s="53">
        <f t="shared" si="9"/>
        <v>0</v>
      </c>
      <c r="H154" s="60"/>
    </row>
    <row r="155" spans="2:8">
      <c r="B155" s="58"/>
      <c r="C155" s="66" t="s">
        <v>308</v>
      </c>
      <c r="D155" s="27" t="s">
        <v>70</v>
      </c>
      <c r="E155" s="27">
        <v>8</v>
      </c>
      <c r="F155" s="28"/>
      <c r="G155" s="53">
        <f t="shared" si="9"/>
        <v>0</v>
      </c>
      <c r="H155" s="60"/>
    </row>
    <row r="156" spans="2:8">
      <c r="B156" s="58"/>
      <c r="C156" s="66" t="s">
        <v>309</v>
      </c>
      <c r="D156" s="27" t="s">
        <v>70</v>
      </c>
      <c r="E156" s="27">
        <v>70</v>
      </c>
      <c r="F156" s="28"/>
      <c r="G156" s="53">
        <f t="shared" si="9"/>
        <v>0</v>
      </c>
      <c r="H156" s="60"/>
    </row>
    <row r="157" spans="2:8">
      <c r="B157" s="58"/>
      <c r="C157" s="66" t="s">
        <v>310</v>
      </c>
      <c r="D157" s="27" t="s">
        <v>70</v>
      </c>
      <c r="E157" s="27">
        <v>12</v>
      </c>
      <c r="F157" s="28"/>
      <c r="G157" s="53">
        <f t="shared" si="9"/>
        <v>0</v>
      </c>
      <c r="H157" s="60"/>
    </row>
    <row r="158" spans="2:8">
      <c r="B158" s="58"/>
      <c r="C158" s="26" t="s">
        <v>311</v>
      </c>
      <c r="D158" s="27" t="s">
        <v>70</v>
      </c>
      <c r="E158" s="27">
        <v>4</v>
      </c>
      <c r="F158" s="28"/>
      <c r="G158" s="53">
        <f t="shared" si="9"/>
        <v>0</v>
      </c>
      <c r="H158" s="60"/>
    </row>
    <row r="159" spans="2:8">
      <c r="B159" s="58"/>
      <c r="C159" s="26" t="s">
        <v>312</v>
      </c>
      <c r="D159" s="27" t="s">
        <v>70</v>
      </c>
      <c r="E159" s="27">
        <v>3</v>
      </c>
      <c r="F159" s="28"/>
      <c r="G159" s="53">
        <f t="shared" si="9"/>
        <v>0</v>
      </c>
      <c r="H159" s="60"/>
    </row>
    <row r="160" spans="2:8">
      <c r="B160" s="58"/>
      <c r="C160" s="66" t="s">
        <v>313</v>
      </c>
      <c r="D160" s="27" t="s">
        <v>70</v>
      </c>
      <c r="E160" s="27">
        <v>1</v>
      </c>
      <c r="F160" s="28"/>
      <c r="G160" s="53">
        <f t="shared" si="9"/>
        <v>0</v>
      </c>
      <c r="H160" s="60"/>
    </row>
    <row r="161" spans="2:8">
      <c r="B161" s="58"/>
      <c r="C161" s="66" t="s">
        <v>314</v>
      </c>
      <c r="D161" s="27" t="s">
        <v>70</v>
      </c>
      <c r="E161" s="27">
        <v>26</v>
      </c>
      <c r="F161" s="28"/>
      <c r="G161" s="53">
        <f t="shared" si="9"/>
        <v>0</v>
      </c>
      <c r="H161" s="60"/>
    </row>
    <row r="162" spans="2:8" s="2" customFormat="1">
      <c r="B162" s="62"/>
      <c r="C162" s="63" t="s">
        <v>285</v>
      </c>
      <c r="D162" s="64"/>
      <c r="E162" s="62"/>
      <c r="F162" s="65"/>
      <c r="G162" s="65"/>
      <c r="H162" s="65"/>
    </row>
    <row r="163" spans="2:8" ht="26.4">
      <c r="B163" s="58"/>
      <c r="C163" s="26" t="s">
        <v>315</v>
      </c>
      <c r="D163" s="27" t="s">
        <v>58</v>
      </c>
      <c r="E163" s="27">
        <v>277</v>
      </c>
      <c r="F163" s="28"/>
      <c r="G163" s="53">
        <f t="shared" ref="G163:G167" si="10">E163*F163</f>
        <v>0</v>
      </c>
      <c r="H163" s="60"/>
    </row>
    <row r="164" spans="2:8">
      <c r="B164" s="58"/>
      <c r="C164" s="26" t="s">
        <v>316</v>
      </c>
      <c r="D164" s="27" t="s">
        <v>58</v>
      </c>
      <c r="E164" s="27">
        <v>2</v>
      </c>
      <c r="F164" s="28"/>
      <c r="G164" s="53">
        <f t="shared" si="10"/>
        <v>0</v>
      </c>
      <c r="H164" s="60"/>
    </row>
    <row r="165" spans="2:8">
      <c r="B165" s="58"/>
      <c r="C165" s="26" t="s">
        <v>317</v>
      </c>
      <c r="D165" s="27" t="s">
        <v>191</v>
      </c>
      <c r="E165" s="27">
        <v>24</v>
      </c>
      <c r="F165" s="28"/>
      <c r="G165" s="53">
        <f t="shared" si="10"/>
        <v>0</v>
      </c>
      <c r="H165" s="60"/>
    </row>
    <row r="166" spans="2:8">
      <c r="B166" s="58"/>
      <c r="C166" s="26" t="s">
        <v>318</v>
      </c>
      <c r="D166" s="27" t="s">
        <v>191</v>
      </c>
      <c r="E166" s="27">
        <v>6</v>
      </c>
      <c r="F166" s="28"/>
      <c r="G166" s="53">
        <f t="shared" si="10"/>
        <v>0</v>
      </c>
      <c r="H166" s="60"/>
    </row>
    <row r="167" spans="2:8">
      <c r="B167" s="58"/>
      <c r="C167" s="26" t="s">
        <v>319</v>
      </c>
      <c r="D167" s="27" t="s">
        <v>191</v>
      </c>
      <c r="E167" s="27">
        <v>18</v>
      </c>
      <c r="F167" s="28"/>
      <c r="G167" s="53">
        <f t="shared" si="10"/>
        <v>0</v>
      </c>
      <c r="H167" s="60"/>
    </row>
    <row r="168" spans="2:8">
      <c r="B168" s="18">
        <v>3</v>
      </c>
      <c r="C168" s="21" t="s">
        <v>320</v>
      </c>
      <c r="D168" s="20"/>
      <c r="E168" s="20"/>
      <c r="F168" s="23"/>
      <c r="G168" s="23">
        <f>SUM(G169:G178)</f>
        <v>0</v>
      </c>
      <c r="H168" s="18"/>
    </row>
    <row r="169" spans="2:8" ht="39.6">
      <c r="B169" s="58"/>
      <c r="C169" s="26" t="s">
        <v>321</v>
      </c>
      <c r="D169" s="27" t="s">
        <v>182</v>
      </c>
      <c r="E169" s="27">
        <v>5</v>
      </c>
      <c r="F169" s="28"/>
      <c r="G169" s="53">
        <f t="shared" ref="G169:G178" si="11">E169*F169</f>
        <v>0</v>
      </c>
      <c r="H169" s="60"/>
    </row>
    <row r="170" spans="2:8" ht="39.6">
      <c r="B170" s="58"/>
      <c r="C170" s="26" t="s">
        <v>322</v>
      </c>
      <c r="D170" s="27" t="s">
        <v>182</v>
      </c>
      <c r="E170" s="27">
        <v>9</v>
      </c>
      <c r="F170" s="28"/>
      <c r="G170" s="53">
        <f t="shared" si="11"/>
        <v>0</v>
      </c>
      <c r="H170" s="60"/>
    </row>
    <row r="171" spans="2:8" ht="39.6">
      <c r="B171" s="58"/>
      <c r="C171" s="26" t="s">
        <v>323</v>
      </c>
      <c r="D171" s="27" t="s">
        <v>182</v>
      </c>
      <c r="E171" s="27">
        <v>5</v>
      </c>
      <c r="F171" s="28"/>
      <c r="G171" s="53">
        <f t="shared" si="11"/>
        <v>0</v>
      </c>
      <c r="H171" s="60"/>
    </row>
    <row r="172" spans="2:8" ht="39.6">
      <c r="B172" s="58"/>
      <c r="C172" s="26" t="s">
        <v>324</v>
      </c>
      <c r="D172" s="27" t="s">
        <v>182</v>
      </c>
      <c r="E172" s="27">
        <v>5</v>
      </c>
      <c r="F172" s="28"/>
      <c r="G172" s="53">
        <f t="shared" si="11"/>
        <v>0</v>
      </c>
      <c r="H172" s="60"/>
    </row>
    <row r="173" spans="2:8" ht="39.6">
      <c r="B173" s="58"/>
      <c r="C173" s="26" t="s">
        <v>325</v>
      </c>
      <c r="D173" s="27" t="s">
        <v>182</v>
      </c>
      <c r="E173" s="27">
        <v>6</v>
      </c>
      <c r="F173" s="28"/>
      <c r="G173" s="53">
        <f t="shared" si="11"/>
        <v>0</v>
      </c>
      <c r="H173" s="60"/>
    </row>
    <row r="174" spans="2:8" ht="39.6">
      <c r="B174" s="58"/>
      <c r="C174" s="26" t="s">
        <v>326</v>
      </c>
      <c r="D174" s="27" t="s">
        <v>182</v>
      </c>
      <c r="E174" s="27">
        <v>11</v>
      </c>
      <c r="F174" s="28"/>
      <c r="G174" s="53">
        <f t="shared" si="11"/>
        <v>0</v>
      </c>
      <c r="H174" s="60"/>
    </row>
    <row r="175" spans="2:8" ht="52.8">
      <c r="B175" s="58"/>
      <c r="C175" s="26" t="s">
        <v>327</v>
      </c>
      <c r="D175" s="27" t="s">
        <v>187</v>
      </c>
      <c r="E175" s="27">
        <v>1</v>
      </c>
      <c r="F175" s="28"/>
      <c r="G175" s="53">
        <f t="shared" si="11"/>
        <v>0</v>
      </c>
      <c r="H175" s="60"/>
    </row>
    <row r="176" spans="2:8" ht="26.4">
      <c r="B176" s="58"/>
      <c r="C176" s="26" t="s">
        <v>328</v>
      </c>
      <c r="D176" s="27" t="s">
        <v>187</v>
      </c>
      <c r="E176" s="27">
        <v>1</v>
      </c>
      <c r="F176" s="28"/>
      <c r="G176" s="53">
        <f t="shared" si="11"/>
        <v>0</v>
      </c>
      <c r="H176" s="60"/>
    </row>
    <row r="177" spans="2:8">
      <c r="B177" s="58"/>
      <c r="C177" s="26" t="s">
        <v>329</v>
      </c>
      <c r="D177" s="27" t="s">
        <v>191</v>
      </c>
      <c r="E177" s="27">
        <v>11</v>
      </c>
      <c r="F177" s="28"/>
      <c r="G177" s="53">
        <f t="shared" si="11"/>
        <v>0</v>
      </c>
      <c r="H177" s="60"/>
    </row>
    <row r="178" spans="2:8">
      <c r="B178" s="58"/>
      <c r="C178" s="26" t="s">
        <v>329</v>
      </c>
      <c r="D178" s="27" t="s">
        <v>191</v>
      </c>
      <c r="E178" s="27">
        <v>3</v>
      </c>
      <c r="F178" s="28"/>
      <c r="G178" s="53">
        <f t="shared" si="11"/>
        <v>0</v>
      </c>
      <c r="H178" s="60"/>
    </row>
    <row r="179" spans="2:8">
      <c r="B179" s="18">
        <v>4</v>
      </c>
      <c r="C179" s="21" t="s">
        <v>330</v>
      </c>
      <c r="D179" s="20"/>
      <c r="E179" s="20"/>
      <c r="F179" s="23"/>
      <c r="G179" s="23">
        <f>SUM(G180:G186)</f>
        <v>0</v>
      </c>
      <c r="H179" s="18"/>
    </row>
    <row r="180" spans="2:8" ht="26.4">
      <c r="B180" s="58"/>
      <c r="C180" s="26" t="s">
        <v>331</v>
      </c>
      <c r="D180" s="27" t="s">
        <v>70</v>
      </c>
      <c r="E180" s="27">
        <v>2</v>
      </c>
      <c r="F180" s="28"/>
      <c r="G180" s="53">
        <f t="shared" ref="G180:G186" si="12">E180*F180</f>
        <v>0</v>
      </c>
      <c r="H180" s="60"/>
    </row>
    <row r="181" spans="2:8" ht="39.6">
      <c r="B181" s="58"/>
      <c r="C181" s="26" t="s">
        <v>332</v>
      </c>
      <c r="D181" s="27" t="s">
        <v>70</v>
      </c>
      <c r="E181" s="27">
        <v>1</v>
      </c>
      <c r="F181" s="28"/>
      <c r="G181" s="53">
        <f t="shared" si="12"/>
        <v>0</v>
      </c>
      <c r="H181" s="60"/>
    </row>
    <row r="182" spans="2:8" ht="26.4">
      <c r="B182" s="58"/>
      <c r="C182" s="26" t="s">
        <v>333</v>
      </c>
      <c r="D182" s="27" t="s">
        <v>70</v>
      </c>
      <c r="E182" s="27">
        <v>1</v>
      </c>
      <c r="F182" s="28"/>
      <c r="G182" s="53">
        <f t="shared" si="12"/>
        <v>0</v>
      </c>
      <c r="H182" s="60"/>
    </row>
    <row r="183" spans="2:8" ht="39.6">
      <c r="B183" s="58"/>
      <c r="C183" s="26" t="s">
        <v>334</v>
      </c>
      <c r="D183" s="27" t="s">
        <v>70</v>
      </c>
      <c r="E183" s="27">
        <v>1</v>
      </c>
      <c r="F183" s="28"/>
      <c r="G183" s="53">
        <f t="shared" si="12"/>
        <v>0</v>
      </c>
      <c r="H183" s="60"/>
    </row>
    <row r="184" spans="2:8" ht="26.4">
      <c r="B184" s="58"/>
      <c r="C184" s="26" t="s">
        <v>335</v>
      </c>
      <c r="D184" s="27" t="s">
        <v>70</v>
      </c>
      <c r="E184" s="27">
        <v>1</v>
      </c>
      <c r="F184" s="28"/>
      <c r="G184" s="53">
        <f t="shared" si="12"/>
        <v>0</v>
      </c>
      <c r="H184" s="60"/>
    </row>
    <row r="185" spans="2:8" ht="26.4">
      <c r="B185" s="58"/>
      <c r="C185" s="26" t="s">
        <v>336</v>
      </c>
      <c r="D185" s="27" t="s">
        <v>70</v>
      </c>
      <c r="E185" s="27">
        <v>1</v>
      </c>
      <c r="F185" s="28"/>
      <c r="G185" s="53">
        <f t="shared" si="12"/>
        <v>0</v>
      </c>
      <c r="H185" s="60"/>
    </row>
    <row r="186" spans="2:8">
      <c r="B186" s="58"/>
      <c r="C186" s="26" t="s">
        <v>337</v>
      </c>
      <c r="D186" s="27" t="s">
        <v>70</v>
      </c>
      <c r="E186" s="27">
        <v>2</v>
      </c>
      <c r="F186" s="28"/>
      <c r="G186" s="53">
        <f t="shared" si="12"/>
        <v>0</v>
      </c>
      <c r="H186" s="60"/>
    </row>
    <row r="187" spans="2:8">
      <c r="B187" s="18">
        <v>5</v>
      </c>
      <c r="C187" s="21" t="s">
        <v>338</v>
      </c>
      <c r="D187" s="20"/>
      <c r="E187" s="20"/>
      <c r="F187" s="23"/>
      <c r="G187" s="23">
        <f>SUM(G188:G192)</f>
        <v>0</v>
      </c>
      <c r="H187" s="18"/>
    </row>
    <row r="188" spans="2:8" ht="26.4">
      <c r="B188" s="58"/>
      <c r="C188" s="26" t="s">
        <v>339</v>
      </c>
      <c r="D188" s="27" t="s">
        <v>191</v>
      </c>
      <c r="E188" s="27">
        <v>4</v>
      </c>
      <c r="F188" s="28"/>
      <c r="G188" s="53">
        <f t="shared" ref="G188:G192" si="13">E188*F188</f>
        <v>0</v>
      </c>
      <c r="H188" s="60"/>
    </row>
    <row r="189" spans="2:8" ht="26.4">
      <c r="B189" s="58"/>
      <c r="C189" s="26" t="s">
        <v>340</v>
      </c>
      <c r="D189" s="27" t="s">
        <v>182</v>
      </c>
      <c r="E189" s="27">
        <v>67</v>
      </c>
      <c r="F189" s="28"/>
      <c r="G189" s="53">
        <f t="shared" si="13"/>
        <v>0</v>
      </c>
      <c r="H189" s="60"/>
    </row>
    <row r="190" spans="2:8" ht="26.4">
      <c r="B190" s="58"/>
      <c r="C190" s="26" t="s">
        <v>341</v>
      </c>
      <c r="D190" s="27" t="s">
        <v>182</v>
      </c>
      <c r="E190" s="27">
        <v>112</v>
      </c>
      <c r="F190" s="28"/>
      <c r="G190" s="53">
        <f t="shared" si="13"/>
        <v>0</v>
      </c>
      <c r="H190" s="60"/>
    </row>
    <row r="191" spans="2:8">
      <c r="B191" s="58"/>
      <c r="C191" s="26" t="s">
        <v>342</v>
      </c>
      <c r="D191" s="27" t="s">
        <v>187</v>
      </c>
      <c r="E191" s="27">
        <v>1</v>
      </c>
      <c r="F191" s="28"/>
      <c r="G191" s="53">
        <f t="shared" si="13"/>
        <v>0</v>
      </c>
      <c r="H191" s="60"/>
    </row>
    <row r="192" spans="2:8" ht="52.8">
      <c r="B192" s="58"/>
      <c r="C192" s="26" t="s">
        <v>327</v>
      </c>
      <c r="D192" s="27" t="s">
        <v>187</v>
      </c>
      <c r="E192" s="27">
        <v>1</v>
      </c>
      <c r="F192" s="28"/>
      <c r="G192" s="53">
        <f t="shared" si="13"/>
        <v>0</v>
      </c>
      <c r="H192" s="60"/>
    </row>
    <row r="193" spans="2:8">
      <c r="B193" s="18">
        <v>6</v>
      </c>
      <c r="C193" s="21" t="s">
        <v>343</v>
      </c>
      <c r="D193" s="20"/>
      <c r="E193" s="20"/>
      <c r="F193" s="23"/>
      <c r="G193" s="23">
        <f>SUM(G194:G210)</f>
        <v>0</v>
      </c>
      <c r="H193" s="18"/>
    </row>
    <row r="194" spans="2:8" ht="26.4">
      <c r="B194" s="58"/>
      <c r="C194" s="26" t="s">
        <v>344</v>
      </c>
      <c r="D194" s="27" t="s">
        <v>58</v>
      </c>
      <c r="E194" s="27">
        <v>138</v>
      </c>
      <c r="F194" s="28"/>
      <c r="G194" s="53">
        <f t="shared" ref="G194:G210" si="14">E194*F194</f>
        <v>0</v>
      </c>
      <c r="H194" s="60"/>
    </row>
    <row r="195" spans="2:8" ht="26.4">
      <c r="B195" s="58"/>
      <c r="C195" s="26" t="s">
        <v>345</v>
      </c>
      <c r="D195" s="27" t="s">
        <v>58</v>
      </c>
      <c r="E195" s="27">
        <v>145</v>
      </c>
      <c r="F195" s="28"/>
      <c r="G195" s="53">
        <f t="shared" si="14"/>
        <v>0</v>
      </c>
      <c r="H195" s="60"/>
    </row>
    <row r="196" spans="2:8" ht="26.4">
      <c r="B196" s="58"/>
      <c r="C196" s="26" t="s">
        <v>346</v>
      </c>
      <c r="D196" s="27" t="s">
        <v>58</v>
      </c>
      <c r="E196" s="27">
        <v>75</v>
      </c>
      <c r="F196" s="28"/>
      <c r="G196" s="53">
        <f t="shared" si="14"/>
        <v>0</v>
      </c>
      <c r="H196" s="60"/>
    </row>
    <row r="197" spans="2:8" ht="26.4">
      <c r="B197" s="58"/>
      <c r="C197" s="26" t="s">
        <v>347</v>
      </c>
      <c r="D197" s="27" t="s">
        <v>58</v>
      </c>
      <c r="E197" s="27">
        <v>13</v>
      </c>
      <c r="F197" s="28"/>
      <c r="G197" s="53">
        <f t="shared" si="14"/>
        <v>0</v>
      </c>
      <c r="H197" s="60"/>
    </row>
    <row r="198" spans="2:8" ht="66">
      <c r="B198" s="58"/>
      <c r="C198" s="26" t="s">
        <v>348</v>
      </c>
      <c r="D198" s="27" t="s">
        <v>187</v>
      </c>
      <c r="E198" s="27">
        <v>1</v>
      </c>
      <c r="F198" s="28"/>
      <c r="G198" s="53">
        <f t="shared" si="14"/>
        <v>0</v>
      </c>
      <c r="H198" s="60"/>
    </row>
    <row r="199" spans="2:8">
      <c r="B199" s="58"/>
      <c r="C199" s="26" t="s">
        <v>349</v>
      </c>
      <c r="D199" s="27" t="s">
        <v>191</v>
      </c>
      <c r="E199" s="27">
        <v>5</v>
      </c>
      <c r="F199" s="28"/>
      <c r="G199" s="53">
        <f t="shared" si="14"/>
        <v>0</v>
      </c>
      <c r="H199" s="60"/>
    </row>
    <row r="200" spans="2:8">
      <c r="B200" s="58"/>
      <c r="C200" s="26" t="s">
        <v>350</v>
      </c>
      <c r="D200" s="27" t="s">
        <v>191</v>
      </c>
      <c r="E200" s="27">
        <v>3</v>
      </c>
      <c r="F200" s="28"/>
      <c r="G200" s="53">
        <f t="shared" si="14"/>
        <v>0</v>
      </c>
      <c r="H200" s="60"/>
    </row>
    <row r="201" spans="2:8">
      <c r="B201" s="58"/>
      <c r="C201" s="26" t="s">
        <v>351</v>
      </c>
      <c r="D201" s="27" t="s">
        <v>191</v>
      </c>
      <c r="E201" s="27">
        <v>5</v>
      </c>
      <c r="F201" s="28"/>
      <c r="G201" s="53">
        <f t="shared" si="14"/>
        <v>0</v>
      </c>
      <c r="H201" s="60"/>
    </row>
    <row r="202" spans="2:8">
      <c r="B202" s="58"/>
      <c r="C202" s="26" t="s">
        <v>352</v>
      </c>
      <c r="D202" s="27" t="s">
        <v>191</v>
      </c>
      <c r="E202" s="27">
        <v>8</v>
      </c>
      <c r="F202" s="28"/>
      <c r="G202" s="53">
        <f t="shared" si="14"/>
        <v>0</v>
      </c>
      <c r="H202" s="60"/>
    </row>
    <row r="203" spans="2:8">
      <c r="B203" s="58"/>
      <c r="C203" s="26" t="s">
        <v>353</v>
      </c>
      <c r="D203" s="27" t="s">
        <v>191</v>
      </c>
      <c r="E203" s="27">
        <v>5</v>
      </c>
      <c r="F203" s="28"/>
      <c r="G203" s="53">
        <f t="shared" si="14"/>
        <v>0</v>
      </c>
      <c r="H203" s="60"/>
    </row>
    <row r="204" spans="2:8">
      <c r="B204" s="58"/>
      <c r="C204" s="26" t="s">
        <v>354</v>
      </c>
      <c r="D204" s="27" t="s">
        <v>191</v>
      </c>
      <c r="E204" s="27">
        <v>10</v>
      </c>
      <c r="F204" s="28"/>
      <c r="G204" s="53">
        <f t="shared" si="14"/>
        <v>0</v>
      </c>
      <c r="H204" s="60"/>
    </row>
    <row r="205" spans="2:8">
      <c r="B205" s="58"/>
      <c r="C205" s="26" t="s">
        <v>355</v>
      </c>
      <c r="D205" s="27" t="s">
        <v>191</v>
      </c>
      <c r="E205" s="27">
        <v>5</v>
      </c>
      <c r="F205" s="28"/>
      <c r="G205" s="53">
        <f t="shared" si="14"/>
        <v>0</v>
      </c>
      <c r="H205" s="60"/>
    </row>
    <row r="206" spans="2:8" ht="26.4">
      <c r="B206" s="58"/>
      <c r="C206" s="26" t="s">
        <v>577</v>
      </c>
      <c r="D206" s="27" t="s">
        <v>191</v>
      </c>
      <c r="E206" s="27">
        <v>13</v>
      </c>
      <c r="F206" s="28"/>
      <c r="G206" s="53">
        <f t="shared" si="14"/>
        <v>0</v>
      </c>
      <c r="H206" s="60"/>
    </row>
    <row r="207" spans="2:8">
      <c r="B207" s="58"/>
      <c r="C207" s="26" t="s">
        <v>356</v>
      </c>
      <c r="D207" s="27" t="s">
        <v>191</v>
      </c>
      <c r="E207" s="27">
        <v>5</v>
      </c>
      <c r="F207" s="28"/>
      <c r="G207" s="53">
        <f t="shared" si="14"/>
        <v>0</v>
      </c>
      <c r="H207" s="60"/>
    </row>
    <row r="208" spans="2:8">
      <c r="B208" s="58"/>
      <c r="C208" s="26" t="s">
        <v>357</v>
      </c>
      <c r="D208" s="27" t="s">
        <v>191</v>
      </c>
      <c r="E208" s="27">
        <v>1</v>
      </c>
      <c r="F208" s="28"/>
      <c r="G208" s="53">
        <f t="shared" si="14"/>
        <v>0</v>
      </c>
      <c r="H208" s="60"/>
    </row>
    <row r="209" spans="2:8">
      <c r="B209" s="58"/>
      <c r="C209" s="26" t="s">
        <v>358</v>
      </c>
      <c r="D209" s="27" t="s">
        <v>191</v>
      </c>
      <c r="E209" s="27">
        <v>3</v>
      </c>
      <c r="F209" s="28"/>
      <c r="G209" s="53">
        <f t="shared" si="14"/>
        <v>0</v>
      </c>
      <c r="H209" s="60"/>
    </row>
    <row r="210" spans="2:8">
      <c r="B210" s="58"/>
      <c r="C210" s="26" t="s">
        <v>359</v>
      </c>
      <c r="D210" s="27" t="s">
        <v>191</v>
      </c>
      <c r="E210" s="27">
        <v>2</v>
      </c>
      <c r="F210" s="28"/>
      <c r="G210" s="53">
        <f t="shared" si="14"/>
        <v>0</v>
      </c>
      <c r="H210" s="60"/>
    </row>
    <row r="211" spans="2:8">
      <c r="B211" s="18">
        <v>7</v>
      </c>
      <c r="C211" s="21" t="s">
        <v>360</v>
      </c>
      <c r="D211" s="20"/>
      <c r="E211" s="20"/>
      <c r="F211" s="23"/>
      <c r="G211" s="23">
        <f>SUM(G212:G218)</f>
        <v>0</v>
      </c>
      <c r="H211" s="18"/>
    </row>
    <row r="212" spans="2:8">
      <c r="B212" s="58"/>
      <c r="C212" s="26" t="s">
        <v>361</v>
      </c>
      <c r="D212" s="27" t="s">
        <v>191</v>
      </c>
      <c r="E212" s="27">
        <v>2</v>
      </c>
      <c r="F212" s="28"/>
      <c r="G212" s="53">
        <f t="shared" ref="G212:G218" si="15">E212*F212</f>
        <v>0</v>
      </c>
      <c r="H212" s="60"/>
    </row>
    <row r="213" spans="2:8">
      <c r="B213" s="58"/>
      <c r="C213" s="26" t="s">
        <v>362</v>
      </c>
      <c r="D213" s="27" t="s">
        <v>191</v>
      </c>
      <c r="E213" s="27">
        <v>2</v>
      </c>
      <c r="F213" s="28"/>
      <c r="G213" s="53">
        <f t="shared" si="15"/>
        <v>0</v>
      </c>
      <c r="H213" s="60"/>
    </row>
    <row r="214" spans="2:8">
      <c r="B214" s="58"/>
      <c r="C214" s="26" t="s">
        <v>363</v>
      </c>
      <c r="D214" s="27" t="s">
        <v>191</v>
      </c>
      <c r="E214" s="27">
        <v>2</v>
      </c>
      <c r="F214" s="28"/>
      <c r="G214" s="53">
        <f t="shared" si="15"/>
        <v>0</v>
      </c>
      <c r="H214" s="60"/>
    </row>
    <row r="215" spans="2:8">
      <c r="B215" s="58"/>
      <c r="C215" s="26" t="s">
        <v>364</v>
      </c>
      <c r="D215" s="27" t="s">
        <v>191</v>
      </c>
      <c r="E215" s="27">
        <v>4</v>
      </c>
      <c r="F215" s="28"/>
      <c r="G215" s="53">
        <f t="shared" si="15"/>
        <v>0</v>
      </c>
      <c r="H215" s="60"/>
    </row>
    <row r="216" spans="2:8">
      <c r="B216" s="58"/>
      <c r="C216" s="26" t="s">
        <v>365</v>
      </c>
      <c r="D216" s="27" t="s">
        <v>191</v>
      </c>
      <c r="E216" s="27">
        <v>1</v>
      </c>
      <c r="F216" s="28"/>
      <c r="G216" s="53">
        <f t="shared" si="15"/>
        <v>0</v>
      </c>
      <c r="H216" s="60"/>
    </row>
    <row r="217" spans="2:8">
      <c r="B217" s="58"/>
      <c r="C217" s="26" t="s">
        <v>366</v>
      </c>
      <c r="D217" s="27" t="s">
        <v>191</v>
      </c>
      <c r="E217" s="27">
        <v>1</v>
      </c>
      <c r="F217" s="28"/>
      <c r="G217" s="53">
        <f t="shared" si="15"/>
        <v>0</v>
      </c>
      <c r="H217" s="60"/>
    </row>
    <row r="218" spans="2:8">
      <c r="B218" s="58"/>
      <c r="C218" s="26" t="s">
        <v>367</v>
      </c>
      <c r="D218" s="27" t="s">
        <v>191</v>
      </c>
      <c r="E218" s="27">
        <v>1</v>
      </c>
      <c r="F218" s="28"/>
      <c r="G218" s="53">
        <f t="shared" si="15"/>
        <v>0</v>
      </c>
      <c r="H218" s="60"/>
    </row>
    <row r="219" spans="2:8">
      <c r="B219" s="18">
        <v>8</v>
      </c>
      <c r="C219" s="21" t="s">
        <v>368</v>
      </c>
      <c r="D219" s="20"/>
      <c r="E219" s="20"/>
      <c r="F219" s="23"/>
      <c r="G219" s="23">
        <f>SUM(G220:G232)</f>
        <v>0</v>
      </c>
      <c r="H219" s="18"/>
    </row>
    <row r="220" spans="2:8">
      <c r="B220" s="58"/>
      <c r="C220" s="26" t="s">
        <v>369</v>
      </c>
      <c r="D220" s="27" t="s">
        <v>191</v>
      </c>
      <c r="E220" s="27">
        <v>6</v>
      </c>
      <c r="F220" s="28"/>
      <c r="G220" s="53">
        <f t="shared" ref="G220:G232" si="16">E220*F220</f>
        <v>0</v>
      </c>
      <c r="H220" s="60"/>
    </row>
    <row r="221" spans="2:8">
      <c r="B221" s="58"/>
      <c r="C221" s="26" t="s">
        <v>370</v>
      </c>
      <c r="D221" s="27" t="s">
        <v>191</v>
      </c>
      <c r="E221" s="27">
        <v>6</v>
      </c>
      <c r="F221" s="28"/>
      <c r="G221" s="53">
        <f t="shared" si="16"/>
        <v>0</v>
      </c>
      <c r="H221" s="60"/>
    </row>
    <row r="222" spans="2:8">
      <c r="B222" s="58"/>
      <c r="C222" s="26" t="s">
        <v>371</v>
      </c>
      <c r="D222" s="27" t="s">
        <v>191</v>
      </c>
      <c r="E222" s="27">
        <v>1</v>
      </c>
      <c r="F222" s="28"/>
      <c r="G222" s="53">
        <f t="shared" si="16"/>
        <v>0</v>
      </c>
      <c r="H222" s="60"/>
    </row>
    <row r="223" spans="2:8">
      <c r="B223" s="58"/>
      <c r="C223" s="26" t="s">
        <v>372</v>
      </c>
      <c r="D223" s="27" t="s">
        <v>191</v>
      </c>
      <c r="E223" s="27">
        <v>6</v>
      </c>
      <c r="F223" s="28"/>
      <c r="G223" s="53">
        <f t="shared" si="16"/>
        <v>0</v>
      </c>
      <c r="H223" s="60"/>
    </row>
    <row r="224" spans="2:8">
      <c r="B224" s="58"/>
      <c r="C224" s="26" t="s">
        <v>373</v>
      </c>
      <c r="D224" s="27" t="s">
        <v>191</v>
      </c>
      <c r="E224" s="27">
        <v>1</v>
      </c>
      <c r="F224" s="28"/>
      <c r="G224" s="53">
        <f t="shared" si="16"/>
        <v>0</v>
      </c>
      <c r="H224" s="60"/>
    </row>
    <row r="225" spans="2:8">
      <c r="B225" s="58"/>
      <c r="C225" s="26" t="s">
        <v>374</v>
      </c>
      <c r="D225" s="27" t="s">
        <v>191</v>
      </c>
      <c r="E225" s="27">
        <v>6</v>
      </c>
      <c r="F225" s="28"/>
      <c r="G225" s="53">
        <f t="shared" si="16"/>
        <v>0</v>
      </c>
      <c r="H225" s="60"/>
    </row>
    <row r="226" spans="2:8">
      <c r="B226" s="58"/>
      <c r="C226" s="26" t="s">
        <v>375</v>
      </c>
      <c r="D226" s="27" t="s">
        <v>191</v>
      </c>
      <c r="E226" s="27">
        <v>6</v>
      </c>
      <c r="F226" s="28"/>
      <c r="G226" s="53">
        <f t="shared" si="16"/>
        <v>0</v>
      </c>
      <c r="H226" s="60"/>
    </row>
    <row r="227" spans="2:8">
      <c r="B227" s="58"/>
      <c r="C227" s="26" t="s">
        <v>376</v>
      </c>
      <c r="D227" s="27" t="s">
        <v>191</v>
      </c>
      <c r="E227" s="27">
        <v>6</v>
      </c>
      <c r="F227" s="28"/>
      <c r="G227" s="53">
        <f t="shared" si="16"/>
        <v>0</v>
      </c>
      <c r="H227" s="60"/>
    </row>
    <row r="228" spans="2:8">
      <c r="B228" s="58"/>
      <c r="C228" s="26" t="s">
        <v>377</v>
      </c>
      <c r="D228" s="27" t="s">
        <v>191</v>
      </c>
      <c r="E228" s="27">
        <v>1</v>
      </c>
      <c r="F228" s="28"/>
      <c r="G228" s="53">
        <f t="shared" si="16"/>
        <v>0</v>
      </c>
      <c r="H228" s="60"/>
    </row>
    <row r="229" spans="2:8">
      <c r="B229" s="58"/>
      <c r="C229" s="26" t="s">
        <v>378</v>
      </c>
      <c r="D229" s="27" t="s">
        <v>191</v>
      </c>
      <c r="E229" s="27">
        <v>3</v>
      </c>
      <c r="F229" s="28"/>
      <c r="G229" s="53">
        <f t="shared" si="16"/>
        <v>0</v>
      </c>
      <c r="H229" s="60"/>
    </row>
    <row r="230" spans="2:8" ht="52.8">
      <c r="B230" s="58"/>
      <c r="C230" s="26" t="s">
        <v>379</v>
      </c>
      <c r="D230" s="27" t="s">
        <v>191</v>
      </c>
      <c r="E230" s="27">
        <v>1</v>
      </c>
      <c r="F230" s="28"/>
      <c r="G230" s="53">
        <f t="shared" si="16"/>
        <v>0</v>
      </c>
      <c r="H230" s="60"/>
    </row>
    <row r="231" spans="2:8">
      <c r="B231" s="58"/>
      <c r="C231" s="26" t="s">
        <v>380</v>
      </c>
      <c r="D231" s="27" t="s">
        <v>191</v>
      </c>
      <c r="E231" s="27">
        <v>3</v>
      </c>
      <c r="F231" s="28"/>
      <c r="G231" s="53">
        <f t="shared" si="16"/>
        <v>0</v>
      </c>
      <c r="H231" s="60"/>
    </row>
    <row r="232" spans="2:8">
      <c r="B232" s="58"/>
      <c r="C232" s="26" t="s">
        <v>381</v>
      </c>
      <c r="D232" s="27" t="s">
        <v>191</v>
      </c>
      <c r="E232" s="27">
        <v>2</v>
      </c>
      <c r="F232" s="28"/>
      <c r="G232" s="53">
        <f t="shared" si="16"/>
        <v>0</v>
      </c>
      <c r="H232" s="60"/>
    </row>
    <row r="233" spans="2:8">
      <c r="B233" s="18">
        <v>9</v>
      </c>
      <c r="C233" s="21" t="s">
        <v>546</v>
      </c>
      <c r="D233" s="20"/>
      <c r="E233" s="20"/>
      <c r="F233" s="22"/>
      <c r="G233" s="23">
        <f>SUM(G234:G234)</f>
        <v>0</v>
      </c>
      <c r="H233" s="19"/>
    </row>
    <row r="234" spans="2:8">
      <c r="B234" s="25"/>
      <c r="C234" s="26" t="s">
        <v>545</v>
      </c>
      <c r="D234" s="27" t="s">
        <v>27</v>
      </c>
      <c r="E234" s="27">
        <v>1</v>
      </c>
      <c r="F234" s="28"/>
      <c r="G234" s="29">
        <f t="shared" ref="G234" si="17">E234*F234</f>
        <v>0</v>
      </c>
      <c r="H234" s="68"/>
    </row>
  </sheetData>
  <mergeCells count="5">
    <mergeCell ref="B55:H55"/>
    <mergeCell ref="B56:C56"/>
    <mergeCell ref="B5:H5"/>
    <mergeCell ref="B6:C6"/>
    <mergeCell ref="B2:H2"/>
  </mergeCells>
  <pageMargins left="0.7" right="0.7" top="0.75" bottom="0.75" header="0.3" footer="0.3"/>
  <pageSetup paperSize="9" scale="62" fitToHeight="0" orientation="portrait" r:id="rId1"/>
  <rowBreaks count="4" manualBreakCount="4">
    <brk id="31" max="8" man="1"/>
    <brk id="54" max="8" man="1"/>
    <brk id="131" max="8" man="1"/>
    <brk id="17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BE53-83F5-4CF2-8A17-B78FCA27396A}">
  <sheetPr>
    <pageSetUpPr fitToPage="1"/>
  </sheetPr>
  <dimension ref="B1:H209"/>
  <sheetViews>
    <sheetView tabSelected="1" topLeftCell="A190" zoomScaleNormal="100" workbookViewId="0">
      <selection activeCell="C138" sqref="C138"/>
    </sheetView>
  </sheetViews>
  <sheetFormatPr defaultColWidth="9.109375" defaultRowHeight="13.8"/>
  <cols>
    <col min="1" max="1" width="2.6640625" style="1" customWidth="1"/>
    <col min="2" max="2" width="5.6640625" style="38" customWidth="1"/>
    <col min="3" max="3" width="50.6640625" style="39" customWidth="1"/>
    <col min="4" max="5" width="15.6640625" style="40" customWidth="1"/>
    <col min="6" max="7" width="15.6640625" style="14" customWidth="1"/>
    <col min="8" max="8" width="15.6640625" style="10" customWidth="1"/>
    <col min="9" max="9" width="2.6640625" style="1" customWidth="1"/>
    <col min="10" max="16384" width="9.109375" style="1"/>
  </cols>
  <sheetData>
    <row r="1" spans="2:8">
      <c r="F1" s="9"/>
      <c r="G1" s="9"/>
    </row>
    <row r="2" spans="2:8" ht="45" customHeight="1">
      <c r="B2" s="123" t="s">
        <v>544</v>
      </c>
      <c r="C2" s="123"/>
      <c r="D2" s="123"/>
      <c r="E2" s="123"/>
      <c r="F2" s="123"/>
      <c r="G2" s="123"/>
      <c r="H2" s="123"/>
    </row>
    <row r="4" spans="2:8" ht="51" customHeight="1">
      <c r="B4" s="41" t="s">
        <v>3</v>
      </c>
      <c r="C4" s="17" t="s">
        <v>19</v>
      </c>
      <c r="D4" s="17" t="s">
        <v>20</v>
      </c>
      <c r="E4" s="17" t="s">
        <v>21</v>
      </c>
      <c r="F4" s="16" t="s">
        <v>22</v>
      </c>
      <c r="G4" s="16" t="s">
        <v>539</v>
      </c>
      <c r="H4" s="17" t="s">
        <v>23</v>
      </c>
    </row>
    <row r="5" spans="2:8" ht="20.100000000000001" customHeight="1">
      <c r="B5" s="130" t="s">
        <v>382</v>
      </c>
      <c r="C5" s="130"/>
      <c r="D5" s="130"/>
      <c r="E5" s="130"/>
      <c r="F5" s="133"/>
      <c r="G5" s="133"/>
      <c r="H5" s="130"/>
    </row>
    <row r="6" spans="2:8">
      <c r="B6" s="134" t="s">
        <v>25</v>
      </c>
      <c r="C6" s="134"/>
      <c r="D6" s="117"/>
      <c r="E6" s="117"/>
      <c r="F6" s="118"/>
      <c r="G6" s="120">
        <f>SUM(G7,G19,G32,G48,G55)</f>
        <v>0</v>
      </c>
      <c r="H6" s="119"/>
    </row>
    <row r="7" spans="2:8">
      <c r="B7" s="18">
        <v>1</v>
      </c>
      <c r="C7" s="21" t="s">
        <v>383</v>
      </c>
      <c r="D7" s="20"/>
      <c r="E7" s="20"/>
      <c r="F7" s="23"/>
      <c r="G7" s="23">
        <f>SUM(G8:G18)</f>
        <v>0</v>
      </c>
      <c r="H7" s="18"/>
    </row>
    <row r="8" spans="2:8" s="2" customFormat="1">
      <c r="B8" s="63"/>
      <c r="C8" s="63" t="s">
        <v>384</v>
      </c>
      <c r="D8" s="27"/>
      <c r="E8" s="63"/>
      <c r="F8" s="65"/>
      <c r="G8" s="65"/>
      <c r="H8" s="65"/>
    </row>
    <row r="9" spans="2:8" ht="89.25" customHeight="1">
      <c r="B9" s="67" t="s">
        <v>385</v>
      </c>
      <c r="C9" s="26" t="s">
        <v>559</v>
      </c>
      <c r="D9" s="27" t="s">
        <v>187</v>
      </c>
      <c r="E9" s="27">
        <v>1</v>
      </c>
      <c r="F9" s="28"/>
      <c r="G9" s="53">
        <f t="shared" ref="G9:G12" si="0">E9*F9</f>
        <v>0</v>
      </c>
      <c r="H9" s="59"/>
    </row>
    <row r="10" spans="2:8" ht="84.75" customHeight="1">
      <c r="B10" s="67" t="s">
        <v>386</v>
      </c>
      <c r="C10" s="26" t="s">
        <v>560</v>
      </c>
      <c r="D10" s="27" t="s">
        <v>187</v>
      </c>
      <c r="E10" s="27">
        <v>1</v>
      </c>
      <c r="F10" s="28"/>
      <c r="G10" s="53">
        <f t="shared" si="0"/>
        <v>0</v>
      </c>
      <c r="H10" s="59"/>
    </row>
    <row r="11" spans="2:8" ht="79.2">
      <c r="B11" s="67" t="s">
        <v>387</v>
      </c>
      <c r="C11" s="26" t="s">
        <v>561</v>
      </c>
      <c r="D11" s="27" t="s">
        <v>187</v>
      </c>
      <c r="E11" s="27">
        <v>1</v>
      </c>
      <c r="F11" s="28"/>
      <c r="G11" s="53">
        <f t="shared" si="0"/>
        <v>0</v>
      </c>
      <c r="H11" s="59"/>
    </row>
    <row r="12" spans="2:8" ht="92.4">
      <c r="B12" s="67" t="s">
        <v>388</v>
      </c>
      <c r="C12" s="26" t="s">
        <v>562</v>
      </c>
      <c r="D12" s="27" t="s">
        <v>187</v>
      </c>
      <c r="E12" s="27">
        <v>1</v>
      </c>
      <c r="F12" s="28"/>
      <c r="G12" s="53">
        <f t="shared" si="0"/>
        <v>0</v>
      </c>
      <c r="H12" s="59"/>
    </row>
    <row r="13" spans="2:8" s="2" customFormat="1">
      <c r="B13" s="63"/>
      <c r="C13" s="63" t="s">
        <v>389</v>
      </c>
      <c r="D13" s="27"/>
      <c r="E13" s="63"/>
      <c r="F13" s="65"/>
      <c r="G13" s="65"/>
      <c r="H13" s="65"/>
    </row>
    <row r="14" spans="2:8">
      <c r="B14" s="58"/>
      <c r="C14" s="26" t="s">
        <v>390</v>
      </c>
      <c r="D14" s="27" t="s">
        <v>187</v>
      </c>
      <c r="E14" s="27">
        <v>1</v>
      </c>
      <c r="F14" s="28"/>
      <c r="G14" s="53">
        <f>E14*F14</f>
        <v>0</v>
      </c>
      <c r="H14" s="59"/>
    </row>
    <row r="15" spans="2:8">
      <c r="B15" s="58"/>
      <c r="C15" s="26" t="s">
        <v>391</v>
      </c>
      <c r="D15" s="27" t="s">
        <v>187</v>
      </c>
      <c r="E15" s="27">
        <v>1</v>
      </c>
      <c r="F15" s="28"/>
      <c r="G15" s="53">
        <f>E15*F15</f>
        <v>0</v>
      </c>
      <c r="H15" s="60"/>
    </row>
    <row r="16" spans="2:8">
      <c r="B16" s="58"/>
      <c r="C16" s="26" t="s">
        <v>392</v>
      </c>
      <c r="D16" s="27" t="s">
        <v>187</v>
      </c>
      <c r="E16" s="27">
        <v>1</v>
      </c>
      <c r="F16" s="28"/>
      <c r="G16" s="53">
        <f t="shared" ref="G16" si="1">E16*F16</f>
        <v>0</v>
      </c>
      <c r="H16" s="60"/>
    </row>
    <row r="17" spans="2:8" s="2" customFormat="1">
      <c r="B17" s="63"/>
      <c r="C17" s="63" t="s">
        <v>393</v>
      </c>
      <c r="D17" s="27"/>
      <c r="E17" s="63"/>
      <c r="F17" s="65"/>
      <c r="G17" s="65"/>
      <c r="H17" s="65"/>
    </row>
    <row r="18" spans="2:8" ht="39.6">
      <c r="B18" s="58"/>
      <c r="C18" s="26" t="s">
        <v>394</v>
      </c>
      <c r="D18" s="27" t="s">
        <v>27</v>
      </c>
      <c r="E18" s="27">
        <v>1</v>
      </c>
      <c r="F18" s="28"/>
      <c r="G18" s="53">
        <f>E18*F18</f>
        <v>0</v>
      </c>
      <c r="H18" s="59"/>
    </row>
    <row r="19" spans="2:8">
      <c r="B19" s="18">
        <v>2</v>
      </c>
      <c r="C19" s="21" t="s">
        <v>395</v>
      </c>
      <c r="D19" s="31"/>
      <c r="E19" s="31"/>
      <c r="F19" s="23"/>
      <c r="G19" s="23">
        <f>SUM(G20:G31)</f>
        <v>0</v>
      </c>
      <c r="H19" s="18"/>
    </row>
    <row r="20" spans="2:8" s="2" customFormat="1">
      <c r="B20" s="63"/>
      <c r="C20" s="63" t="s">
        <v>396</v>
      </c>
      <c r="D20" s="27"/>
      <c r="E20" s="63"/>
      <c r="F20" s="65"/>
      <c r="G20" s="65"/>
      <c r="H20" s="65"/>
    </row>
    <row r="21" spans="2:8">
      <c r="B21" s="58"/>
      <c r="C21" s="26" t="s">
        <v>397</v>
      </c>
      <c r="D21" s="27" t="s">
        <v>187</v>
      </c>
      <c r="E21" s="27">
        <v>1</v>
      </c>
      <c r="F21" s="28"/>
      <c r="G21" s="53">
        <f>E21*F21</f>
        <v>0</v>
      </c>
      <c r="H21" s="60"/>
    </row>
    <row r="22" spans="2:8">
      <c r="B22" s="63"/>
      <c r="C22" s="63" t="s">
        <v>393</v>
      </c>
      <c r="D22" s="27"/>
      <c r="E22" s="63"/>
      <c r="F22" s="65"/>
      <c r="G22" s="65"/>
      <c r="H22" s="65"/>
    </row>
    <row r="23" spans="2:8">
      <c r="B23" s="58"/>
      <c r="C23" s="26" t="s">
        <v>398</v>
      </c>
      <c r="D23" s="27" t="s">
        <v>187</v>
      </c>
      <c r="E23" s="27">
        <v>1</v>
      </c>
      <c r="F23" s="28"/>
      <c r="G23" s="53">
        <f>E23*F23</f>
        <v>0</v>
      </c>
      <c r="H23" s="60"/>
    </row>
    <row r="24" spans="2:8">
      <c r="B24" s="58"/>
      <c r="C24" s="26" t="s">
        <v>399</v>
      </c>
      <c r="D24" s="27" t="s">
        <v>187</v>
      </c>
      <c r="E24" s="27">
        <v>1</v>
      </c>
      <c r="F24" s="28"/>
      <c r="G24" s="53">
        <f>E24*F24</f>
        <v>0</v>
      </c>
      <c r="H24" s="60"/>
    </row>
    <row r="25" spans="2:8">
      <c r="B25" s="63"/>
      <c r="C25" s="63" t="s">
        <v>400</v>
      </c>
      <c r="D25" s="27"/>
      <c r="E25" s="63"/>
      <c r="F25" s="65"/>
      <c r="G25" s="65"/>
      <c r="H25" s="65"/>
    </row>
    <row r="26" spans="2:8">
      <c r="B26" s="58"/>
      <c r="C26" s="26" t="s">
        <v>401</v>
      </c>
      <c r="D26" s="27" t="s">
        <v>187</v>
      </c>
      <c r="E26" s="27">
        <v>1</v>
      </c>
      <c r="F26" s="28"/>
      <c r="G26" s="53">
        <f>E26*F26</f>
        <v>0</v>
      </c>
      <c r="H26" s="60"/>
    </row>
    <row r="27" spans="2:8">
      <c r="B27" s="63"/>
      <c r="C27" s="63" t="s">
        <v>393</v>
      </c>
      <c r="D27" s="27"/>
      <c r="E27" s="63"/>
      <c r="F27" s="65"/>
      <c r="G27" s="65"/>
      <c r="H27" s="65"/>
    </row>
    <row r="28" spans="2:8">
      <c r="B28" s="58"/>
      <c r="C28" s="26" t="s">
        <v>402</v>
      </c>
      <c r="D28" s="27" t="s">
        <v>187</v>
      </c>
      <c r="E28" s="27">
        <v>1</v>
      </c>
      <c r="F28" s="28"/>
      <c r="G28" s="53">
        <f>E28*F28</f>
        <v>0</v>
      </c>
      <c r="H28" s="60"/>
    </row>
    <row r="29" spans="2:8">
      <c r="B29" s="58"/>
      <c r="C29" s="26" t="s">
        <v>403</v>
      </c>
      <c r="D29" s="27" t="s">
        <v>187</v>
      </c>
      <c r="E29" s="27">
        <v>1</v>
      </c>
      <c r="F29" s="28"/>
      <c r="G29" s="53">
        <f t="shared" ref="G29:G31" si="2">E29*F29</f>
        <v>0</v>
      </c>
      <c r="H29" s="60"/>
    </row>
    <row r="30" spans="2:8">
      <c r="B30" s="58"/>
      <c r="C30" s="26" t="s">
        <v>404</v>
      </c>
      <c r="D30" s="27" t="s">
        <v>187</v>
      </c>
      <c r="E30" s="27">
        <v>1</v>
      </c>
      <c r="F30" s="28"/>
      <c r="G30" s="53">
        <f t="shared" si="2"/>
        <v>0</v>
      </c>
      <c r="H30" s="60"/>
    </row>
    <row r="31" spans="2:8">
      <c r="B31" s="58"/>
      <c r="C31" s="26" t="s">
        <v>405</v>
      </c>
      <c r="D31" s="27" t="s">
        <v>187</v>
      </c>
      <c r="E31" s="27">
        <v>1</v>
      </c>
      <c r="F31" s="28"/>
      <c r="G31" s="53">
        <f t="shared" si="2"/>
        <v>0</v>
      </c>
      <c r="H31" s="60"/>
    </row>
    <row r="32" spans="2:8">
      <c r="B32" s="18">
        <v>3</v>
      </c>
      <c r="C32" s="21" t="s">
        <v>406</v>
      </c>
      <c r="D32" s="31"/>
      <c r="E32" s="31"/>
      <c r="F32" s="23"/>
      <c r="G32" s="23">
        <f>SUM(G33:G47)</f>
        <v>0</v>
      </c>
      <c r="H32" s="18"/>
    </row>
    <row r="33" spans="2:8">
      <c r="B33" s="63"/>
      <c r="C33" s="63" t="s">
        <v>407</v>
      </c>
      <c r="D33" s="27"/>
      <c r="E33" s="63"/>
      <c r="F33" s="65"/>
      <c r="G33" s="65"/>
      <c r="H33" s="65"/>
    </row>
    <row r="34" spans="2:8" ht="92.4">
      <c r="B34" s="67" t="s">
        <v>408</v>
      </c>
      <c r="C34" s="26" t="s">
        <v>563</v>
      </c>
      <c r="D34" s="27" t="s">
        <v>187</v>
      </c>
      <c r="E34" s="27">
        <v>1</v>
      </c>
      <c r="F34" s="28"/>
      <c r="G34" s="53">
        <f t="shared" ref="G34:G37" si="3">E34*F34</f>
        <v>0</v>
      </c>
      <c r="H34" s="60"/>
    </row>
    <row r="35" spans="2:8" ht="92.4">
      <c r="B35" s="67" t="s">
        <v>409</v>
      </c>
      <c r="C35" s="26" t="s">
        <v>564</v>
      </c>
      <c r="D35" s="27" t="s">
        <v>187</v>
      </c>
      <c r="E35" s="27">
        <v>1</v>
      </c>
      <c r="F35" s="28"/>
      <c r="G35" s="53">
        <f t="shared" si="3"/>
        <v>0</v>
      </c>
      <c r="H35" s="60"/>
    </row>
    <row r="36" spans="2:8" ht="92.4">
      <c r="B36" s="67" t="s">
        <v>410</v>
      </c>
      <c r="C36" s="26" t="s">
        <v>565</v>
      </c>
      <c r="D36" s="27" t="s">
        <v>187</v>
      </c>
      <c r="E36" s="27">
        <v>1</v>
      </c>
      <c r="F36" s="28"/>
      <c r="G36" s="53">
        <f t="shared" si="3"/>
        <v>0</v>
      </c>
      <c r="H36" s="60"/>
    </row>
    <row r="37" spans="2:8">
      <c r="B37" s="25"/>
      <c r="C37" s="26" t="s">
        <v>411</v>
      </c>
      <c r="D37" s="27" t="s">
        <v>27</v>
      </c>
      <c r="E37" s="27">
        <v>1</v>
      </c>
      <c r="F37" s="28"/>
      <c r="G37" s="53">
        <f t="shared" si="3"/>
        <v>0</v>
      </c>
      <c r="H37" s="60"/>
    </row>
    <row r="38" spans="2:8">
      <c r="B38" s="63"/>
      <c r="C38" s="63" t="s">
        <v>400</v>
      </c>
      <c r="D38" s="27"/>
      <c r="E38" s="63"/>
      <c r="F38" s="65"/>
      <c r="G38" s="65"/>
      <c r="H38" s="65"/>
    </row>
    <row r="39" spans="2:8">
      <c r="B39" s="25"/>
      <c r="C39" s="26" t="s">
        <v>412</v>
      </c>
      <c r="D39" s="27" t="s">
        <v>187</v>
      </c>
      <c r="E39" s="27">
        <v>1</v>
      </c>
      <c r="F39" s="28"/>
      <c r="G39" s="53">
        <f t="shared" ref="G39" si="4">E39*F39</f>
        <v>0</v>
      </c>
      <c r="H39" s="60"/>
    </row>
    <row r="40" spans="2:8">
      <c r="B40" s="63"/>
      <c r="C40" s="63" t="s">
        <v>393</v>
      </c>
      <c r="D40" s="27"/>
      <c r="E40" s="63"/>
      <c r="F40" s="65"/>
      <c r="G40" s="65"/>
      <c r="H40" s="65"/>
    </row>
    <row r="41" spans="2:8">
      <c r="B41" s="25"/>
      <c r="C41" s="26" t="s">
        <v>413</v>
      </c>
      <c r="D41" s="27" t="s">
        <v>187</v>
      </c>
      <c r="E41" s="27">
        <v>1</v>
      </c>
      <c r="F41" s="28"/>
      <c r="G41" s="53">
        <f t="shared" ref="G41:G47" si="5">E41*F41</f>
        <v>0</v>
      </c>
      <c r="H41" s="60"/>
    </row>
    <row r="42" spans="2:8" ht="39.6">
      <c r="B42" s="25"/>
      <c r="C42" s="26" t="s">
        <v>394</v>
      </c>
      <c r="D42" s="27" t="s">
        <v>27</v>
      </c>
      <c r="E42" s="27">
        <v>1</v>
      </c>
      <c r="F42" s="28"/>
      <c r="G42" s="53">
        <f t="shared" si="5"/>
        <v>0</v>
      </c>
      <c r="H42" s="60"/>
    </row>
    <row r="43" spans="2:8" ht="26.4">
      <c r="B43" s="25"/>
      <c r="C43" s="26" t="s">
        <v>414</v>
      </c>
      <c r="D43" s="27" t="s">
        <v>187</v>
      </c>
      <c r="E43" s="27">
        <v>1</v>
      </c>
      <c r="F43" s="28"/>
      <c r="G43" s="53">
        <f t="shared" si="5"/>
        <v>0</v>
      </c>
      <c r="H43" s="60"/>
    </row>
    <row r="44" spans="2:8">
      <c r="B44" s="25"/>
      <c r="C44" s="26" t="s">
        <v>415</v>
      </c>
      <c r="D44" s="27" t="s">
        <v>27</v>
      </c>
      <c r="E44" s="27">
        <v>1</v>
      </c>
      <c r="F44" s="28"/>
      <c r="G44" s="53">
        <f t="shared" si="5"/>
        <v>0</v>
      </c>
      <c r="H44" s="60"/>
    </row>
    <row r="45" spans="2:8">
      <c r="B45" s="25"/>
      <c r="C45" s="26" t="s">
        <v>416</v>
      </c>
      <c r="D45" s="27" t="s">
        <v>187</v>
      </c>
      <c r="E45" s="27">
        <v>1</v>
      </c>
      <c r="F45" s="28"/>
      <c r="G45" s="53">
        <f t="shared" si="5"/>
        <v>0</v>
      </c>
      <c r="H45" s="60"/>
    </row>
    <row r="46" spans="2:8">
      <c r="B46" s="25"/>
      <c r="C46" s="26" t="s">
        <v>417</v>
      </c>
      <c r="D46" s="27" t="s">
        <v>27</v>
      </c>
      <c r="E46" s="27">
        <v>1</v>
      </c>
      <c r="F46" s="28"/>
      <c r="G46" s="53">
        <f t="shared" si="5"/>
        <v>0</v>
      </c>
      <c r="H46" s="60"/>
    </row>
    <row r="47" spans="2:8">
      <c r="B47" s="25"/>
      <c r="C47" s="26" t="s">
        <v>418</v>
      </c>
      <c r="D47" s="27" t="s">
        <v>27</v>
      </c>
      <c r="E47" s="27">
        <v>1</v>
      </c>
      <c r="F47" s="28"/>
      <c r="G47" s="53">
        <f t="shared" si="5"/>
        <v>0</v>
      </c>
      <c r="H47" s="60"/>
    </row>
    <row r="48" spans="2:8">
      <c r="B48" s="18">
        <v>4</v>
      </c>
      <c r="C48" s="21" t="s">
        <v>419</v>
      </c>
      <c r="D48" s="31"/>
      <c r="E48" s="31"/>
      <c r="F48" s="23"/>
      <c r="G48" s="23">
        <f>SUM(G49:G54)</f>
        <v>0</v>
      </c>
      <c r="H48" s="18"/>
    </row>
    <row r="49" spans="2:8">
      <c r="B49" s="63"/>
      <c r="C49" s="63" t="s">
        <v>400</v>
      </c>
      <c r="D49" s="27"/>
      <c r="E49" s="63"/>
      <c r="F49" s="65"/>
      <c r="G49" s="65"/>
      <c r="H49" s="65"/>
    </row>
    <row r="50" spans="2:8">
      <c r="B50" s="58"/>
      <c r="C50" s="26" t="s">
        <v>420</v>
      </c>
      <c r="D50" s="27" t="s">
        <v>187</v>
      </c>
      <c r="E50" s="27">
        <v>1</v>
      </c>
      <c r="F50" s="28"/>
      <c r="G50" s="53">
        <f t="shared" ref="G50:G54" si="6">E50*F50</f>
        <v>0</v>
      </c>
      <c r="H50" s="60"/>
    </row>
    <row r="51" spans="2:8">
      <c r="B51" s="58"/>
      <c r="C51" s="26" t="s">
        <v>421</v>
      </c>
      <c r="D51" s="27" t="s">
        <v>187</v>
      </c>
      <c r="E51" s="27">
        <v>1</v>
      </c>
      <c r="F51" s="28"/>
      <c r="G51" s="53">
        <f t="shared" si="6"/>
        <v>0</v>
      </c>
      <c r="H51" s="60"/>
    </row>
    <row r="52" spans="2:8">
      <c r="B52" s="63"/>
      <c r="C52" s="63" t="s">
        <v>393</v>
      </c>
      <c r="D52" s="27"/>
      <c r="E52" s="63"/>
      <c r="F52" s="65"/>
      <c r="G52" s="65"/>
      <c r="H52" s="65"/>
    </row>
    <row r="53" spans="2:8">
      <c r="B53" s="58"/>
      <c r="C53" s="26" t="s">
        <v>422</v>
      </c>
      <c r="D53" s="27" t="s">
        <v>187</v>
      </c>
      <c r="E53" s="27">
        <v>1</v>
      </c>
      <c r="F53" s="28"/>
      <c r="G53" s="53">
        <f t="shared" si="6"/>
        <v>0</v>
      </c>
      <c r="H53" s="60"/>
    </row>
    <row r="54" spans="2:8" ht="26.4">
      <c r="B54" s="58"/>
      <c r="C54" s="26" t="s">
        <v>414</v>
      </c>
      <c r="D54" s="27" t="s">
        <v>187</v>
      </c>
      <c r="E54" s="27">
        <v>1</v>
      </c>
      <c r="F54" s="28"/>
      <c r="G54" s="53">
        <f t="shared" si="6"/>
        <v>0</v>
      </c>
      <c r="H54" s="60"/>
    </row>
    <row r="55" spans="2:8">
      <c r="B55" s="18">
        <v>5</v>
      </c>
      <c r="C55" s="21" t="s">
        <v>423</v>
      </c>
      <c r="D55" s="31"/>
      <c r="E55" s="31"/>
      <c r="F55" s="23"/>
      <c r="G55" s="23">
        <f>SUM(G56:G66)</f>
        <v>0</v>
      </c>
      <c r="H55" s="18"/>
    </row>
    <row r="56" spans="2:8">
      <c r="B56" s="63"/>
      <c r="C56" s="63" t="s">
        <v>393</v>
      </c>
      <c r="D56" s="27"/>
      <c r="E56" s="63"/>
      <c r="F56" s="65"/>
      <c r="G56" s="65"/>
      <c r="H56" s="65"/>
    </row>
    <row r="57" spans="2:8" ht="79.2">
      <c r="B57" s="25" t="s">
        <v>424</v>
      </c>
      <c r="C57" s="26" t="s">
        <v>425</v>
      </c>
      <c r="D57" s="27" t="s">
        <v>187</v>
      </c>
      <c r="E57" s="27">
        <v>1</v>
      </c>
      <c r="F57" s="28"/>
      <c r="G57" s="53">
        <f t="shared" ref="G57" si="7">E57*F57</f>
        <v>0</v>
      </c>
      <c r="H57" s="60"/>
    </row>
    <row r="58" spans="2:8">
      <c r="B58" s="58"/>
      <c r="C58" s="26"/>
      <c r="D58" s="27"/>
      <c r="E58" s="27">
        <v>1</v>
      </c>
      <c r="F58" s="28"/>
      <c r="G58" s="53">
        <f t="shared" ref="G58:G66" si="8">E58*F58</f>
        <v>0</v>
      </c>
      <c r="H58" s="60"/>
    </row>
    <row r="59" spans="2:8">
      <c r="B59" s="58"/>
      <c r="C59" s="26" t="s">
        <v>426</v>
      </c>
      <c r="D59" s="27" t="s">
        <v>187</v>
      </c>
      <c r="E59" s="27">
        <v>1</v>
      </c>
      <c r="F59" s="28"/>
      <c r="G59" s="53">
        <f t="shared" si="8"/>
        <v>0</v>
      </c>
      <c r="H59" s="60"/>
    </row>
    <row r="60" spans="2:8">
      <c r="B60" s="58"/>
      <c r="C60" s="26"/>
      <c r="D60" s="27"/>
      <c r="E60" s="27">
        <v>1</v>
      </c>
      <c r="F60" s="28"/>
      <c r="G60" s="53">
        <f t="shared" si="8"/>
        <v>0</v>
      </c>
      <c r="H60" s="60"/>
    </row>
    <row r="61" spans="2:8" ht="26.4">
      <c r="B61" s="58"/>
      <c r="C61" s="26" t="s">
        <v>427</v>
      </c>
      <c r="D61" s="27" t="s">
        <v>428</v>
      </c>
      <c r="E61" s="27">
        <v>1</v>
      </c>
      <c r="F61" s="28"/>
      <c r="G61" s="53">
        <f t="shared" si="8"/>
        <v>0</v>
      </c>
      <c r="H61" s="60"/>
    </row>
    <row r="62" spans="2:8">
      <c r="B62" s="58"/>
      <c r="C62" s="26" t="s">
        <v>415</v>
      </c>
      <c r="D62" s="27" t="s">
        <v>187</v>
      </c>
      <c r="E62" s="27">
        <v>1</v>
      </c>
      <c r="F62" s="28"/>
      <c r="G62" s="53">
        <f t="shared" si="8"/>
        <v>0</v>
      </c>
      <c r="H62" s="60"/>
    </row>
    <row r="63" spans="2:8">
      <c r="B63" s="58"/>
      <c r="C63" s="26" t="s">
        <v>416</v>
      </c>
      <c r="D63" s="27" t="s">
        <v>187</v>
      </c>
      <c r="E63" s="27">
        <v>1</v>
      </c>
      <c r="F63" s="28"/>
      <c r="G63" s="53">
        <f t="shared" si="8"/>
        <v>0</v>
      </c>
      <c r="H63" s="60"/>
    </row>
    <row r="64" spans="2:8">
      <c r="B64" s="58"/>
      <c r="C64" s="26" t="s">
        <v>429</v>
      </c>
      <c r="D64" s="27" t="s">
        <v>187</v>
      </c>
      <c r="E64" s="27">
        <v>1</v>
      </c>
      <c r="F64" s="28"/>
      <c r="G64" s="53">
        <f t="shared" si="8"/>
        <v>0</v>
      </c>
      <c r="H64" s="60"/>
    </row>
    <row r="65" spans="2:8">
      <c r="B65" s="58"/>
      <c r="C65" s="26" t="s">
        <v>417</v>
      </c>
      <c r="D65" s="27" t="s">
        <v>187</v>
      </c>
      <c r="E65" s="27">
        <v>1</v>
      </c>
      <c r="F65" s="28"/>
      <c r="G65" s="53">
        <f t="shared" si="8"/>
        <v>0</v>
      </c>
      <c r="H65" s="60"/>
    </row>
    <row r="66" spans="2:8">
      <c r="B66" s="58"/>
      <c r="C66" s="26" t="s">
        <v>418</v>
      </c>
      <c r="D66" s="27" t="s">
        <v>187</v>
      </c>
      <c r="E66" s="27">
        <v>1</v>
      </c>
      <c r="F66" s="28"/>
      <c r="G66" s="53">
        <f t="shared" si="8"/>
        <v>0</v>
      </c>
      <c r="H66" s="60"/>
    </row>
    <row r="67" spans="2:8" ht="20.100000000000001" customHeight="1">
      <c r="B67" s="130" t="s">
        <v>430</v>
      </c>
      <c r="C67" s="130"/>
      <c r="D67" s="130"/>
      <c r="E67" s="130"/>
      <c r="F67" s="133"/>
      <c r="G67" s="133"/>
      <c r="H67" s="130"/>
    </row>
    <row r="68" spans="2:8">
      <c r="B68" s="134" t="s">
        <v>209</v>
      </c>
      <c r="C68" s="134"/>
      <c r="D68" s="117"/>
      <c r="E68" s="117"/>
      <c r="F68" s="118"/>
      <c r="G68" s="120">
        <f>SUM(G69,G80,G92,G121,G136,G147,G152)</f>
        <v>0</v>
      </c>
      <c r="H68" s="119"/>
    </row>
    <row r="69" spans="2:8">
      <c r="B69" s="18">
        <v>1</v>
      </c>
      <c r="C69" s="21" t="s">
        <v>383</v>
      </c>
      <c r="D69" s="20"/>
      <c r="E69" s="20"/>
      <c r="F69" s="23"/>
      <c r="G69" s="23">
        <f>SUM(G70:G79)</f>
        <v>0</v>
      </c>
      <c r="H69" s="18"/>
    </row>
    <row r="70" spans="2:8">
      <c r="B70" s="63"/>
      <c r="C70" s="63" t="s">
        <v>393</v>
      </c>
      <c r="D70" s="27"/>
      <c r="E70" s="63"/>
      <c r="F70" s="65"/>
      <c r="G70" s="65"/>
      <c r="H70" s="65"/>
    </row>
    <row r="71" spans="2:8" ht="79.2">
      <c r="B71" s="67" t="s">
        <v>431</v>
      </c>
      <c r="C71" s="26" t="s">
        <v>432</v>
      </c>
      <c r="D71" s="27" t="s">
        <v>187</v>
      </c>
      <c r="E71" s="27">
        <v>1</v>
      </c>
      <c r="F71" s="28"/>
      <c r="G71" s="53">
        <f t="shared" ref="G71" si="9">E71*F71</f>
        <v>0</v>
      </c>
      <c r="H71" s="60"/>
    </row>
    <row r="72" spans="2:8" ht="79.2">
      <c r="B72" s="67" t="s">
        <v>433</v>
      </c>
      <c r="C72" s="26" t="s">
        <v>434</v>
      </c>
      <c r="D72" s="27" t="s">
        <v>187</v>
      </c>
      <c r="E72" s="27">
        <v>1</v>
      </c>
      <c r="F72" s="28"/>
      <c r="G72" s="53">
        <f t="shared" ref="G72:G73" si="10">E72*F72</f>
        <v>0</v>
      </c>
      <c r="H72" s="60"/>
    </row>
    <row r="73" spans="2:8" ht="79.2">
      <c r="B73" s="67" t="s">
        <v>435</v>
      </c>
      <c r="C73" s="26" t="s">
        <v>436</v>
      </c>
      <c r="D73" s="27" t="s">
        <v>187</v>
      </c>
      <c r="E73" s="27">
        <v>1</v>
      </c>
      <c r="F73" s="28"/>
      <c r="G73" s="53">
        <f t="shared" si="10"/>
        <v>0</v>
      </c>
      <c r="H73" s="60"/>
    </row>
    <row r="74" spans="2:8">
      <c r="B74" s="63"/>
      <c r="C74" s="63" t="s">
        <v>389</v>
      </c>
      <c r="D74" s="27"/>
      <c r="E74" s="63"/>
      <c r="F74" s="65"/>
      <c r="G74" s="65"/>
      <c r="H74" s="65"/>
    </row>
    <row r="75" spans="2:8">
      <c r="B75" s="25"/>
      <c r="C75" s="26" t="s">
        <v>391</v>
      </c>
      <c r="D75" s="27" t="s">
        <v>187</v>
      </c>
      <c r="E75" s="27">
        <v>1</v>
      </c>
      <c r="F75" s="28"/>
      <c r="G75" s="53">
        <f t="shared" ref="G75:G79" si="11">E75*F75</f>
        <v>0</v>
      </c>
      <c r="H75" s="60"/>
    </row>
    <row r="76" spans="2:8" ht="26.4">
      <c r="B76" s="25"/>
      <c r="C76" s="26" t="s">
        <v>437</v>
      </c>
      <c r="D76" s="27" t="s">
        <v>187</v>
      </c>
      <c r="E76" s="27">
        <v>1</v>
      </c>
      <c r="F76" s="28"/>
      <c r="G76" s="53">
        <f t="shared" si="11"/>
        <v>0</v>
      </c>
      <c r="H76" s="60"/>
    </row>
    <row r="77" spans="2:8" ht="26.4">
      <c r="B77" s="25"/>
      <c r="C77" s="26" t="s">
        <v>438</v>
      </c>
      <c r="D77" s="27" t="s">
        <v>187</v>
      </c>
      <c r="E77" s="27">
        <v>1</v>
      </c>
      <c r="F77" s="28"/>
      <c r="G77" s="53">
        <f t="shared" si="11"/>
        <v>0</v>
      </c>
      <c r="H77" s="60"/>
    </row>
    <row r="78" spans="2:8">
      <c r="B78" s="25"/>
      <c r="C78" s="26" t="s">
        <v>415</v>
      </c>
      <c r="D78" s="27" t="s">
        <v>187</v>
      </c>
      <c r="E78" s="27">
        <v>1</v>
      </c>
      <c r="F78" s="28"/>
      <c r="G78" s="53">
        <f t="shared" si="11"/>
        <v>0</v>
      </c>
      <c r="H78" s="60"/>
    </row>
    <row r="79" spans="2:8">
      <c r="B79" s="25"/>
      <c r="C79" s="26" t="s">
        <v>439</v>
      </c>
      <c r="D79" s="27" t="s">
        <v>187</v>
      </c>
      <c r="E79" s="27">
        <v>1</v>
      </c>
      <c r="F79" s="28"/>
      <c r="G79" s="53">
        <f t="shared" si="11"/>
        <v>0</v>
      </c>
      <c r="H79" s="60"/>
    </row>
    <row r="80" spans="2:8">
      <c r="B80" s="18">
        <v>2</v>
      </c>
      <c r="C80" s="21" t="s">
        <v>440</v>
      </c>
      <c r="D80" s="20"/>
      <c r="E80" s="20"/>
      <c r="F80" s="23"/>
      <c r="G80" s="23">
        <f>SUM(G81:G91)</f>
        <v>0</v>
      </c>
      <c r="H80" s="18"/>
    </row>
    <row r="81" spans="2:8" s="2" customFormat="1">
      <c r="B81" s="63"/>
      <c r="C81" s="63" t="s">
        <v>393</v>
      </c>
      <c r="D81" s="27"/>
      <c r="E81" s="63"/>
      <c r="F81" s="65"/>
      <c r="G81" s="65"/>
      <c r="H81" s="65"/>
    </row>
    <row r="82" spans="2:8" ht="79.2">
      <c r="B82" s="67" t="s">
        <v>441</v>
      </c>
      <c r="C82" s="26" t="s">
        <v>566</v>
      </c>
      <c r="D82" s="27" t="s">
        <v>187</v>
      </c>
      <c r="E82" s="27">
        <v>1</v>
      </c>
      <c r="F82" s="28"/>
      <c r="G82" s="53">
        <f t="shared" ref="G82:G85" si="12">E82*F82</f>
        <v>0</v>
      </c>
      <c r="H82" s="60"/>
    </row>
    <row r="83" spans="2:8">
      <c r="B83" s="67" t="s">
        <v>442</v>
      </c>
      <c r="C83" s="26" t="s">
        <v>443</v>
      </c>
      <c r="D83" s="27" t="s">
        <v>187</v>
      </c>
      <c r="E83" s="27">
        <v>1</v>
      </c>
      <c r="F83" s="28"/>
      <c r="G83" s="53">
        <f t="shared" si="12"/>
        <v>0</v>
      </c>
      <c r="H83" s="60"/>
    </row>
    <row r="84" spans="2:8">
      <c r="B84" s="67" t="s">
        <v>442</v>
      </c>
      <c r="C84" s="26" t="s">
        <v>444</v>
      </c>
      <c r="D84" s="27" t="s">
        <v>187</v>
      </c>
      <c r="E84" s="27">
        <v>1</v>
      </c>
      <c r="F84" s="28"/>
      <c r="G84" s="53">
        <f t="shared" si="12"/>
        <v>0</v>
      </c>
      <c r="H84" s="60"/>
    </row>
    <row r="85" spans="2:8">
      <c r="B85" s="67"/>
      <c r="C85" s="26" t="s">
        <v>445</v>
      </c>
      <c r="D85" s="27" t="s">
        <v>187</v>
      </c>
      <c r="E85" s="27">
        <v>1</v>
      </c>
      <c r="F85" s="28"/>
      <c r="G85" s="53">
        <f t="shared" si="12"/>
        <v>0</v>
      </c>
      <c r="H85" s="60"/>
    </row>
    <row r="86" spans="2:8" s="2" customFormat="1">
      <c r="B86" s="63"/>
      <c r="C86" s="63" t="s">
        <v>400</v>
      </c>
      <c r="D86" s="27"/>
      <c r="E86" s="63"/>
      <c r="F86" s="65"/>
      <c r="G86" s="65"/>
      <c r="H86" s="65"/>
    </row>
    <row r="87" spans="2:8">
      <c r="B87" s="25"/>
      <c r="C87" s="26" t="s">
        <v>446</v>
      </c>
      <c r="D87" s="27" t="s">
        <v>187</v>
      </c>
      <c r="E87" s="27">
        <v>1</v>
      </c>
      <c r="F87" s="28"/>
      <c r="G87" s="53">
        <f t="shared" ref="G87:G91" si="13">E87*F87</f>
        <v>0</v>
      </c>
      <c r="H87" s="60"/>
    </row>
    <row r="88" spans="2:8">
      <c r="B88" s="25"/>
      <c r="C88" s="26" t="s">
        <v>447</v>
      </c>
      <c r="D88" s="27" t="s">
        <v>187</v>
      </c>
      <c r="E88" s="27">
        <v>1</v>
      </c>
      <c r="F88" s="28"/>
      <c r="G88" s="53">
        <f t="shared" si="13"/>
        <v>0</v>
      </c>
      <c r="H88" s="60"/>
    </row>
    <row r="89" spans="2:8">
      <c r="B89" s="25"/>
      <c r="C89" s="26" t="s">
        <v>415</v>
      </c>
      <c r="D89" s="27" t="s">
        <v>187</v>
      </c>
      <c r="E89" s="27">
        <v>1</v>
      </c>
      <c r="F89" s="28"/>
      <c r="G89" s="53">
        <f t="shared" si="13"/>
        <v>0</v>
      </c>
      <c r="H89" s="60"/>
    </row>
    <row r="90" spans="2:8">
      <c r="B90" s="25"/>
      <c r="C90" s="26" t="s">
        <v>448</v>
      </c>
      <c r="D90" s="27" t="s">
        <v>187</v>
      </c>
      <c r="E90" s="27">
        <v>1</v>
      </c>
      <c r="F90" s="28"/>
      <c r="G90" s="53">
        <f t="shared" si="13"/>
        <v>0</v>
      </c>
      <c r="H90" s="60"/>
    </row>
    <row r="91" spans="2:8">
      <c r="B91" s="25"/>
      <c r="C91" s="66" t="s">
        <v>439</v>
      </c>
      <c r="D91" s="27" t="s">
        <v>187</v>
      </c>
      <c r="E91" s="27">
        <v>1</v>
      </c>
      <c r="F91" s="28"/>
      <c r="G91" s="53">
        <f t="shared" si="13"/>
        <v>0</v>
      </c>
      <c r="H91" s="60"/>
    </row>
    <row r="92" spans="2:8">
      <c r="B92" s="18">
        <v>3</v>
      </c>
      <c r="C92" s="21" t="s">
        <v>449</v>
      </c>
      <c r="D92" s="20"/>
      <c r="E92" s="20"/>
      <c r="F92" s="23"/>
      <c r="G92" s="23">
        <f>SUM(G93:G120)</f>
        <v>0</v>
      </c>
      <c r="H92" s="18"/>
    </row>
    <row r="93" spans="2:8" s="2" customFormat="1">
      <c r="B93" s="63"/>
      <c r="C93" s="63" t="s">
        <v>450</v>
      </c>
      <c r="D93" s="27"/>
      <c r="E93" s="63"/>
      <c r="F93" s="65"/>
      <c r="G93" s="65"/>
      <c r="H93" s="65"/>
    </row>
    <row r="94" spans="2:8" ht="39.6">
      <c r="B94" s="25" t="s">
        <v>451</v>
      </c>
      <c r="C94" s="26" t="s">
        <v>578</v>
      </c>
      <c r="D94" s="27" t="s">
        <v>187</v>
      </c>
      <c r="E94" s="27">
        <v>1</v>
      </c>
      <c r="F94" s="28"/>
      <c r="G94" s="53">
        <f t="shared" ref="G94:G98" si="14">E94*F94</f>
        <v>0</v>
      </c>
      <c r="H94" s="60"/>
    </row>
    <row r="95" spans="2:8" ht="39.6">
      <c r="B95" s="25" t="s">
        <v>452</v>
      </c>
      <c r="C95" s="26" t="s">
        <v>571</v>
      </c>
      <c r="D95" s="27" t="s">
        <v>187</v>
      </c>
      <c r="E95" s="27">
        <v>1</v>
      </c>
      <c r="F95" s="28"/>
      <c r="G95" s="53">
        <f t="shared" si="14"/>
        <v>0</v>
      </c>
      <c r="H95" s="60"/>
    </row>
    <row r="96" spans="2:8" ht="39.6">
      <c r="B96" s="25" t="s">
        <v>452</v>
      </c>
      <c r="C96" s="26" t="s">
        <v>571</v>
      </c>
      <c r="D96" s="27" t="s">
        <v>187</v>
      </c>
      <c r="E96" s="27">
        <v>1</v>
      </c>
      <c r="F96" s="28"/>
      <c r="G96" s="53">
        <f t="shared" si="14"/>
        <v>0</v>
      </c>
      <c r="H96" s="60"/>
    </row>
    <row r="97" spans="2:8" ht="52.8">
      <c r="B97" s="25" t="s">
        <v>453</v>
      </c>
      <c r="C97" s="26" t="s">
        <v>567</v>
      </c>
      <c r="D97" s="27" t="s">
        <v>187</v>
      </c>
      <c r="E97" s="27">
        <v>1</v>
      </c>
      <c r="F97" s="28"/>
      <c r="G97" s="53">
        <f t="shared" si="14"/>
        <v>0</v>
      </c>
      <c r="H97" s="60"/>
    </row>
    <row r="98" spans="2:8" ht="52.8">
      <c r="B98" s="25" t="s">
        <v>454</v>
      </c>
      <c r="C98" s="26" t="s">
        <v>568</v>
      </c>
      <c r="D98" s="27" t="s">
        <v>187</v>
      </c>
      <c r="E98" s="27">
        <v>1</v>
      </c>
      <c r="F98" s="28"/>
      <c r="G98" s="53">
        <f t="shared" si="14"/>
        <v>0</v>
      </c>
      <c r="H98" s="60"/>
    </row>
    <row r="99" spans="2:8" s="2" customFormat="1">
      <c r="B99" s="63"/>
      <c r="C99" s="63" t="s">
        <v>455</v>
      </c>
      <c r="D99" s="27"/>
      <c r="E99" s="63"/>
      <c r="F99" s="65"/>
      <c r="G99" s="65"/>
      <c r="H99" s="65"/>
    </row>
    <row r="100" spans="2:8" ht="66">
      <c r="B100" s="67" t="s">
        <v>456</v>
      </c>
      <c r="C100" s="26" t="s">
        <v>572</v>
      </c>
      <c r="D100" s="27" t="s">
        <v>187</v>
      </c>
      <c r="E100" s="27">
        <v>1</v>
      </c>
      <c r="F100" s="28"/>
      <c r="G100" s="53">
        <f t="shared" ref="G100:G104" si="15">E100*F100</f>
        <v>0</v>
      </c>
      <c r="H100" s="60"/>
    </row>
    <row r="101" spans="2:8" ht="66">
      <c r="B101" s="67" t="s">
        <v>457</v>
      </c>
      <c r="C101" s="26" t="s">
        <v>573</v>
      </c>
      <c r="D101" s="27" t="s">
        <v>187</v>
      </c>
      <c r="E101" s="27">
        <v>1</v>
      </c>
      <c r="F101" s="28"/>
      <c r="G101" s="53">
        <f t="shared" si="15"/>
        <v>0</v>
      </c>
      <c r="H101" s="60"/>
    </row>
    <row r="102" spans="2:8" ht="66">
      <c r="B102" s="67" t="s">
        <v>458</v>
      </c>
      <c r="C102" s="26" t="s">
        <v>574</v>
      </c>
      <c r="D102" s="27" t="s">
        <v>187</v>
      </c>
      <c r="E102" s="27">
        <v>1</v>
      </c>
      <c r="F102" s="28"/>
      <c r="G102" s="53">
        <f t="shared" si="15"/>
        <v>0</v>
      </c>
      <c r="H102" s="60"/>
    </row>
    <row r="103" spans="2:8" ht="92.4">
      <c r="B103" s="67" t="s">
        <v>459</v>
      </c>
      <c r="C103" s="26" t="s">
        <v>569</v>
      </c>
      <c r="D103" s="27" t="s">
        <v>187</v>
      </c>
      <c r="E103" s="27">
        <v>1</v>
      </c>
      <c r="F103" s="28"/>
      <c r="G103" s="53">
        <f t="shared" si="15"/>
        <v>0</v>
      </c>
      <c r="H103" s="60"/>
    </row>
    <row r="104" spans="2:8" ht="79.2">
      <c r="B104" s="67" t="s">
        <v>460</v>
      </c>
      <c r="C104" s="26" t="s">
        <v>570</v>
      </c>
      <c r="D104" s="27" t="s">
        <v>187</v>
      </c>
      <c r="E104" s="27">
        <v>1</v>
      </c>
      <c r="F104" s="28"/>
      <c r="G104" s="53">
        <f t="shared" si="15"/>
        <v>0</v>
      </c>
      <c r="H104" s="60"/>
    </row>
    <row r="105" spans="2:8" s="2" customFormat="1">
      <c r="B105" s="63"/>
      <c r="C105" s="63" t="s">
        <v>393</v>
      </c>
      <c r="D105" s="27"/>
      <c r="E105" s="63"/>
      <c r="F105" s="65"/>
      <c r="G105" s="65"/>
      <c r="H105" s="65"/>
    </row>
    <row r="106" spans="2:8" ht="26.4">
      <c r="B106" s="25"/>
      <c r="C106" s="26" t="s">
        <v>461</v>
      </c>
      <c r="D106" s="27" t="s">
        <v>187</v>
      </c>
      <c r="E106" s="27">
        <v>1</v>
      </c>
      <c r="F106" s="28"/>
      <c r="G106" s="53">
        <f t="shared" ref="G106:G107" si="16">E106*F106</f>
        <v>0</v>
      </c>
      <c r="H106" s="60"/>
    </row>
    <row r="107" spans="2:8">
      <c r="B107" s="25"/>
      <c r="C107" s="26" t="s">
        <v>575</v>
      </c>
      <c r="D107" s="27" t="s">
        <v>187</v>
      </c>
      <c r="E107" s="27">
        <v>1</v>
      </c>
      <c r="F107" s="28"/>
      <c r="G107" s="53">
        <f t="shared" si="16"/>
        <v>0</v>
      </c>
      <c r="H107" s="60"/>
    </row>
    <row r="108" spans="2:8" s="2" customFormat="1">
      <c r="B108" s="63"/>
      <c r="C108" s="63" t="s">
        <v>400</v>
      </c>
      <c r="D108" s="27"/>
      <c r="E108" s="63"/>
      <c r="F108" s="65"/>
      <c r="G108" s="65"/>
      <c r="H108" s="65"/>
    </row>
    <row r="109" spans="2:8">
      <c r="B109" s="25"/>
      <c r="C109" s="26" t="s">
        <v>462</v>
      </c>
      <c r="D109" s="27" t="s">
        <v>187</v>
      </c>
      <c r="E109" s="27">
        <v>1</v>
      </c>
      <c r="F109" s="28"/>
      <c r="G109" s="53">
        <f t="shared" ref="G109:G120" si="17">E109*F109</f>
        <v>0</v>
      </c>
      <c r="H109" s="60"/>
    </row>
    <row r="110" spans="2:8">
      <c r="B110" s="25"/>
      <c r="C110" s="26" t="s">
        <v>463</v>
      </c>
      <c r="D110" s="27" t="s">
        <v>187</v>
      </c>
      <c r="E110" s="27">
        <v>1</v>
      </c>
      <c r="F110" s="28"/>
      <c r="G110" s="53">
        <f t="shared" si="17"/>
        <v>0</v>
      </c>
      <c r="H110" s="60"/>
    </row>
    <row r="111" spans="2:8">
      <c r="B111" s="25"/>
      <c r="C111" s="26" t="s">
        <v>464</v>
      </c>
      <c r="D111" s="27" t="s">
        <v>187</v>
      </c>
      <c r="E111" s="27">
        <v>1</v>
      </c>
      <c r="F111" s="28"/>
      <c r="G111" s="53">
        <f t="shared" si="17"/>
        <v>0</v>
      </c>
      <c r="H111" s="60"/>
    </row>
    <row r="112" spans="2:8">
      <c r="B112" s="25"/>
      <c r="C112" s="26" t="s">
        <v>465</v>
      </c>
      <c r="D112" s="27" t="s">
        <v>187</v>
      </c>
      <c r="E112" s="27">
        <v>1</v>
      </c>
      <c r="F112" s="28"/>
      <c r="G112" s="53">
        <f t="shared" si="17"/>
        <v>0</v>
      </c>
      <c r="H112" s="60"/>
    </row>
    <row r="113" spans="2:8">
      <c r="B113" s="25"/>
      <c r="C113" s="26" t="s">
        <v>466</v>
      </c>
      <c r="D113" s="27" t="s">
        <v>187</v>
      </c>
      <c r="E113" s="27">
        <v>1</v>
      </c>
      <c r="F113" s="28"/>
      <c r="G113" s="53">
        <f t="shared" si="17"/>
        <v>0</v>
      </c>
      <c r="H113" s="60"/>
    </row>
    <row r="114" spans="2:8">
      <c r="B114" s="25"/>
      <c r="C114" s="26" t="s">
        <v>421</v>
      </c>
      <c r="D114" s="27" t="s">
        <v>187</v>
      </c>
      <c r="E114" s="27">
        <v>1</v>
      </c>
      <c r="F114" s="28"/>
      <c r="G114" s="53">
        <f t="shared" si="17"/>
        <v>0</v>
      </c>
      <c r="H114" s="60"/>
    </row>
    <row r="115" spans="2:8">
      <c r="B115" s="25"/>
      <c r="C115" s="26" t="s">
        <v>467</v>
      </c>
      <c r="D115" s="27" t="s">
        <v>187</v>
      </c>
      <c r="E115" s="27">
        <v>1</v>
      </c>
      <c r="F115" s="28"/>
      <c r="G115" s="53">
        <f t="shared" si="17"/>
        <v>0</v>
      </c>
      <c r="H115" s="60"/>
    </row>
    <row r="116" spans="2:8">
      <c r="B116" s="25"/>
      <c r="C116" s="26" t="s">
        <v>468</v>
      </c>
      <c r="D116" s="27" t="s">
        <v>187</v>
      </c>
      <c r="E116" s="27">
        <v>1</v>
      </c>
      <c r="F116" s="28"/>
      <c r="G116" s="53">
        <f t="shared" si="17"/>
        <v>0</v>
      </c>
      <c r="H116" s="60"/>
    </row>
    <row r="117" spans="2:8">
      <c r="B117" s="25"/>
      <c r="C117" s="26" t="s">
        <v>415</v>
      </c>
      <c r="D117" s="27" t="s">
        <v>187</v>
      </c>
      <c r="E117" s="27">
        <v>1</v>
      </c>
      <c r="F117" s="28"/>
      <c r="G117" s="53">
        <f t="shared" si="17"/>
        <v>0</v>
      </c>
      <c r="H117" s="60"/>
    </row>
    <row r="118" spans="2:8">
      <c r="B118" s="25"/>
      <c r="C118" s="26" t="s">
        <v>469</v>
      </c>
      <c r="D118" s="27" t="s">
        <v>187</v>
      </c>
      <c r="E118" s="27">
        <v>1</v>
      </c>
      <c r="F118" s="28"/>
      <c r="G118" s="53">
        <f t="shared" si="17"/>
        <v>0</v>
      </c>
      <c r="H118" s="60"/>
    </row>
    <row r="119" spans="2:8" ht="52.8">
      <c r="B119" s="25"/>
      <c r="C119" s="26" t="s">
        <v>470</v>
      </c>
      <c r="D119" s="27" t="s">
        <v>187</v>
      </c>
      <c r="E119" s="27">
        <v>1</v>
      </c>
      <c r="F119" s="28"/>
      <c r="G119" s="53">
        <f t="shared" si="17"/>
        <v>0</v>
      </c>
      <c r="H119" s="60"/>
    </row>
    <row r="120" spans="2:8">
      <c r="B120" s="25"/>
      <c r="C120" s="26" t="s">
        <v>439</v>
      </c>
      <c r="D120" s="27" t="s">
        <v>187</v>
      </c>
      <c r="E120" s="27">
        <v>1</v>
      </c>
      <c r="F120" s="28"/>
      <c r="G120" s="53">
        <f t="shared" si="17"/>
        <v>0</v>
      </c>
      <c r="H120" s="60"/>
    </row>
    <row r="121" spans="2:8">
      <c r="B121" s="18">
        <v>4</v>
      </c>
      <c r="C121" s="21" t="s">
        <v>471</v>
      </c>
      <c r="D121" s="20"/>
      <c r="E121" s="20"/>
      <c r="F121" s="23"/>
      <c r="G121" s="23">
        <f>SUM(G122:G135)</f>
        <v>0</v>
      </c>
      <c r="H121" s="18"/>
    </row>
    <row r="122" spans="2:8" s="2" customFormat="1">
      <c r="B122" s="63"/>
      <c r="C122" s="63" t="s">
        <v>393</v>
      </c>
      <c r="D122" s="27"/>
      <c r="E122" s="63"/>
      <c r="F122" s="65"/>
      <c r="G122" s="65"/>
      <c r="H122" s="65"/>
    </row>
    <row r="123" spans="2:8" ht="26.4">
      <c r="B123" s="25"/>
      <c r="C123" s="26" t="s">
        <v>472</v>
      </c>
      <c r="D123" s="27" t="s">
        <v>187</v>
      </c>
      <c r="E123" s="27">
        <v>1</v>
      </c>
      <c r="F123" s="28"/>
      <c r="G123" s="53">
        <f t="shared" ref="G123:G127" si="18">E123*F123</f>
        <v>0</v>
      </c>
      <c r="H123" s="60"/>
    </row>
    <row r="124" spans="2:8" ht="26.4">
      <c r="B124" s="25"/>
      <c r="C124" s="26" t="s">
        <v>579</v>
      </c>
      <c r="D124" s="27" t="s">
        <v>187</v>
      </c>
      <c r="E124" s="27">
        <v>1</v>
      </c>
      <c r="F124" s="28"/>
      <c r="G124" s="53">
        <f t="shared" si="18"/>
        <v>0</v>
      </c>
      <c r="H124" s="60"/>
    </row>
    <row r="125" spans="2:8" ht="26.4">
      <c r="B125" s="25"/>
      <c r="C125" s="26" t="s">
        <v>554</v>
      </c>
      <c r="D125" s="27" t="s">
        <v>187</v>
      </c>
      <c r="E125" s="27">
        <v>1</v>
      </c>
      <c r="F125" s="28"/>
      <c r="G125" s="53">
        <f t="shared" si="18"/>
        <v>0</v>
      </c>
      <c r="H125" s="60"/>
    </row>
    <row r="126" spans="2:8" ht="26.4">
      <c r="B126" s="25"/>
      <c r="C126" s="26" t="s">
        <v>555</v>
      </c>
      <c r="D126" s="27" t="s">
        <v>187</v>
      </c>
      <c r="E126" s="27">
        <v>1</v>
      </c>
      <c r="F126" s="28"/>
      <c r="G126" s="53">
        <f t="shared" si="18"/>
        <v>0</v>
      </c>
      <c r="H126" s="60"/>
    </row>
    <row r="127" spans="2:8" ht="39.6">
      <c r="B127" s="25"/>
      <c r="C127" s="26" t="s">
        <v>558</v>
      </c>
      <c r="D127" s="27" t="s">
        <v>187</v>
      </c>
      <c r="E127" s="27">
        <v>1</v>
      </c>
      <c r="F127" s="28"/>
      <c r="G127" s="53">
        <f t="shared" si="18"/>
        <v>0</v>
      </c>
      <c r="H127" s="60"/>
    </row>
    <row r="128" spans="2:8" s="2" customFormat="1">
      <c r="B128" s="63"/>
      <c r="C128" s="63" t="s">
        <v>400</v>
      </c>
      <c r="D128" s="27"/>
      <c r="E128" s="63"/>
      <c r="F128" s="65"/>
      <c r="G128" s="65"/>
      <c r="H128" s="65"/>
    </row>
    <row r="129" spans="2:8">
      <c r="B129" s="25"/>
      <c r="C129" s="26" t="s">
        <v>463</v>
      </c>
      <c r="D129" s="27" t="s">
        <v>187</v>
      </c>
      <c r="E129" s="27">
        <v>1</v>
      </c>
      <c r="F129" s="28"/>
      <c r="G129" s="53">
        <f t="shared" ref="G129:G130" si="19">E129*F129</f>
        <v>0</v>
      </c>
      <c r="H129" s="60"/>
    </row>
    <row r="130" spans="2:8">
      <c r="B130" s="25"/>
      <c r="C130" s="26" t="s">
        <v>473</v>
      </c>
      <c r="D130" s="27" t="s">
        <v>187</v>
      </c>
      <c r="E130" s="27">
        <v>1</v>
      </c>
      <c r="F130" s="28"/>
      <c r="G130" s="53">
        <f t="shared" si="19"/>
        <v>0</v>
      </c>
      <c r="H130" s="60"/>
    </row>
    <row r="131" spans="2:8" s="2" customFormat="1">
      <c r="B131" s="63"/>
      <c r="C131" s="63" t="s">
        <v>400</v>
      </c>
      <c r="D131" s="27"/>
      <c r="E131" s="63"/>
      <c r="F131" s="65"/>
      <c r="G131" s="65"/>
      <c r="H131" s="65"/>
    </row>
    <row r="132" spans="2:8">
      <c r="B132" s="25"/>
      <c r="C132" s="26" t="s">
        <v>415</v>
      </c>
      <c r="D132" s="27" t="s">
        <v>187</v>
      </c>
      <c r="E132" s="27">
        <v>1</v>
      </c>
      <c r="F132" s="28"/>
      <c r="G132" s="53">
        <f t="shared" ref="G132:G135" si="20">E132*F132</f>
        <v>0</v>
      </c>
      <c r="H132" s="60"/>
    </row>
    <row r="133" spans="2:8">
      <c r="B133" s="25"/>
      <c r="C133" s="26" t="s">
        <v>469</v>
      </c>
      <c r="D133" s="27" t="s">
        <v>187</v>
      </c>
      <c r="E133" s="27">
        <v>1</v>
      </c>
      <c r="F133" s="28"/>
      <c r="G133" s="53">
        <f t="shared" si="20"/>
        <v>0</v>
      </c>
      <c r="H133" s="60"/>
    </row>
    <row r="134" spans="2:8" ht="52.8">
      <c r="B134" s="25"/>
      <c r="C134" s="26" t="s">
        <v>470</v>
      </c>
      <c r="D134" s="27" t="s">
        <v>187</v>
      </c>
      <c r="E134" s="27">
        <v>1</v>
      </c>
      <c r="F134" s="28"/>
      <c r="G134" s="53">
        <f t="shared" si="20"/>
        <v>0</v>
      </c>
      <c r="H134" s="60"/>
    </row>
    <row r="135" spans="2:8">
      <c r="B135" s="25"/>
      <c r="C135" s="26" t="s">
        <v>439</v>
      </c>
      <c r="D135" s="27" t="s">
        <v>187</v>
      </c>
      <c r="E135" s="27">
        <v>1</v>
      </c>
      <c r="F135" s="28"/>
      <c r="G135" s="53">
        <f t="shared" si="20"/>
        <v>0</v>
      </c>
      <c r="H135" s="60"/>
    </row>
    <row r="136" spans="2:8">
      <c r="B136" s="18">
        <v>5</v>
      </c>
      <c r="C136" s="21" t="s">
        <v>474</v>
      </c>
      <c r="D136" s="20"/>
      <c r="E136" s="20"/>
      <c r="F136" s="23"/>
      <c r="G136" s="23">
        <f>SUM(G137:G146)</f>
        <v>0</v>
      </c>
      <c r="H136" s="18"/>
    </row>
    <row r="137" spans="2:8" s="2" customFormat="1">
      <c r="B137" s="63"/>
      <c r="C137" s="63" t="s">
        <v>400</v>
      </c>
      <c r="D137" s="27"/>
      <c r="E137" s="63"/>
      <c r="F137" s="65"/>
      <c r="G137" s="65"/>
      <c r="H137" s="65"/>
    </row>
    <row r="138" spans="2:8">
      <c r="B138" s="25"/>
      <c r="C138" s="26" t="s">
        <v>475</v>
      </c>
      <c r="D138" s="27" t="s">
        <v>187</v>
      </c>
      <c r="E138" s="27">
        <v>1</v>
      </c>
      <c r="F138" s="28"/>
      <c r="G138" s="53">
        <f t="shared" ref="G138:G143" si="21">E138*F138</f>
        <v>0</v>
      </c>
      <c r="H138" s="60"/>
    </row>
    <row r="139" spans="2:8">
      <c r="B139" s="25"/>
      <c r="C139" s="26" t="s">
        <v>465</v>
      </c>
      <c r="D139" s="27" t="s">
        <v>187</v>
      </c>
      <c r="E139" s="27">
        <v>1</v>
      </c>
      <c r="F139" s="28"/>
      <c r="G139" s="53">
        <f t="shared" si="21"/>
        <v>0</v>
      </c>
      <c r="H139" s="60"/>
    </row>
    <row r="140" spans="2:8">
      <c r="B140" s="25"/>
      <c r="C140" s="26" t="s">
        <v>476</v>
      </c>
      <c r="D140" s="27" t="s">
        <v>187</v>
      </c>
      <c r="E140" s="27">
        <v>1</v>
      </c>
      <c r="F140" s="28"/>
      <c r="G140" s="53">
        <f t="shared" si="21"/>
        <v>0</v>
      </c>
      <c r="H140" s="60"/>
    </row>
    <row r="141" spans="2:8">
      <c r="B141" s="25"/>
      <c r="C141" s="26" t="s">
        <v>467</v>
      </c>
      <c r="D141" s="27" t="s">
        <v>187</v>
      </c>
      <c r="E141" s="27">
        <v>1</v>
      </c>
      <c r="F141" s="28"/>
      <c r="G141" s="53">
        <f t="shared" si="21"/>
        <v>0</v>
      </c>
      <c r="H141" s="60"/>
    </row>
    <row r="142" spans="2:8">
      <c r="B142" s="25"/>
      <c r="C142" s="26" t="s">
        <v>420</v>
      </c>
      <c r="D142" s="27" t="s">
        <v>187</v>
      </c>
      <c r="E142" s="27">
        <v>1</v>
      </c>
      <c r="F142" s="28"/>
      <c r="G142" s="53">
        <f t="shared" si="21"/>
        <v>0</v>
      </c>
      <c r="H142" s="60"/>
    </row>
    <row r="143" spans="2:8">
      <c r="B143" s="25"/>
      <c r="C143" s="26" t="s">
        <v>477</v>
      </c>
      <c r="D143" s="27" t="s">
        <v>187</v>
      </c>
      <c r="E143" s="27">
        <v>1</v>
      </c>
      <c r="F143" s="28"/>
      <c r="G143" s="53">
        <f t="shared" si="21"/>
        <v>0</v>
      </c>
      <c r="H143" s="60"/>
    </row>
    <row r="144" spans="2:8" s="2" customFormat="1">
      <c r="B144" s="63"/>
      <c r="C144" s="63" t="s">
        <v>393</v>
      </c>
      <c r="D144" s="27"/>
      <c r="E144" s="63"/>
      <c r="F144" s="65"/>
      <c r="G144" s="65"/>
      <c r="H144" s="65"/>
    </row>
    <row r="145" spans="2:8" s="2" customFormat="1">
      <c r="B145" s="25"/>
      <c r="C145" s="26" t="s">
        <v>415</v>
      </c>
      <c r="D145" s="27" t="s">
        <v>187</v>
      </c>
      <c r="E145" s="27">
        <v>1</v>
      </c>
      <c r="F145" s="28"/>
      <c r="G145" s="53">
        <f t="shared" ref="G145" si="22">E145*F145</f>
        <v>0</v>
      </c>
      <c r="H145" s="60"/>
    </row>
    <row r="146" spans="2:8" ht="39.6">
      <c r="B146" s="25"/>
      <c r="C146" s="26" t="s">
        <v>478</v>
      </c>
      <c r="D146" s="27" t="s">
        <v>187</v>
      </c>
      <c r="E146" s="27">
        <v>1</v>
      </c>
      <c r="F146" s="28"/>
      <c r="G146" s="53">
        <f t="shared" ref="G146" si="23">E146*F146</f>
        <v>0</v>
      </c>
      <c r="H146" s="60"/>
    </row>
    <row r="147" spans="2:8">
      <c r="B147" s="18">
        <v>6</v>
      </c>
      <c r="C147" s="21" t="s">
        <v>479</v>
      </c>
      <c r="D147" s="20"/>
      <c r="E147" s="20"/>
      <c r="F147" s="23"/>
      <c r="G147" s="23">
        <f>SUM(G148:G151)</f>
        <v>0</v>
      </c>
      <c r="H147" s="18"/>
    </row>
    <row r="148" spans="2:8" ht="26.4">
      <c r="B148" s="67" t="s">
        <v>580</v>
      </c>
      <c r="C148" s="26" t="s">
        <v>553</v>
      </c>
      <c r="D148" s="27" t="s">
        <v>187</v>
      </c>
      <c r="E148" s="27">
        <v>1</v>
      </c>
      <c r="F148" s="28"/>
      <c r="G148" s="53">
        <f t="shared" ref="G148:G151" si="24">E148*F148</f>
        <v>0</v>
      </c>
      <c r="H148" s="60"/>
    </row>
    <row r="149" spans="2:8" ht="26.4">
      <c r="B149" s="67" t="s">
        <v>581</v>
      </c>
      <c r="C149" s="26" t="s">
        <v>556</v>
      </c>
      <c r="D149" s="27" t="s">
        <v>187</v>
      </c>
      <c r="E149" s="27">
        <v>1</v>
      </c>
      <c r="F149" s="28"/>
      <c r="G149" s="53">
        <f t="shared" si="24"/>
        <v>0</v>
      </c>
      <c r="H149" s="60"/>
    </row>
    <row r="150" spans="2:8" ht="26.4">
      <c r="B150" s="67" t="s">
        <v>582</v>
      </c>
      <c r="C150" s="26" t="s">
        <v>557</v>
      </c>
      <c r="D150" s="27" t="s">
        <v>187</v>
      </c>
      <c r="E150" s="27">
        <v>1</v>
      </c>
      <c r="F150" s="28"/>
      <c r="G150" s="53">
        <f t="shared" si="24"/>
        <v>0</v>
      </c>
      <c r="H150" s="60"/>
    </row>
    <row r="151" spans="2:8" ht="26.4">
      <c r="B151" s="67" t="s">
        <v>480</v>
      </c>
      <c r="C151" s="26" t="s">
        <v>481</v>
      </c>
      <c r="D151" s="27" t="s">
        <v>187</v>
      </c>
      <c r="E151" s="27">
        <v>1</v>
      </c>
      <c r="F151" s="28"/>
      <c r="G151" s="53">
        <f t="shared" si="24"/>
        <v>0</v>
      </c>
      <c r="H151" s="60"/>
    </row>
    <row r="152" spans="2:8" ht="26.4">
      <c r="B152" s="18">
        <v>7</v>
      </c>
      <c r="C152" s="21" t="s">
        <v>482</v>
      </c>
      <c r="D152" s="20"/>
      <c r="E152" s="20"/>
      <c r="F152" s="23"/>
      <c r="G152" s="23">
        <f>SUM(G153:G169)</f>
        <v>0</v>
      </c>
      <c r="H152" s="18"/>
    </row>
    <row r="153" spans="2:8" s="2" customFormat="1">
      <c r="B153" s="63"/>
      <c r="C153" s="63" t="s">
        <v>393</v>
      </c>
      <c r="D153" s="27"/>
      <c r="E153" s="63"/>
      <c r="F153" s="65"/>
      <c r="G153" s="65"/>
      <c r="H153" s="65"/>
    </row>
    <row r="154" spans="2:8">
      <c r="B154" s="25" t="s">
        <v>483</v>
      </c>
      <c r="C154" s="26" t="s">
        <v>484</v>
      </c>
      <c r="D154" s="27" t="s">
        <v>187</v>
      </c>
      <c r="E154" s="27">
        <v>1</v>
      </c>
      <c r="F154" s="28"/>
      <c r="G154" s="53">
        <f t="shared" ref="G154:G160" si="25">E154*F154</f>
        <v>0</v>
      </c>
      <c r="H154" s="60"/>
    </row>
    <row r="155" spans="2:8">
      <c r="B155" s="25" t="s">
        <v>485</v>
      </c>
      <c r="C155" s="26" t="s">
        <v>486</v>
      </c>
      <c r="D155" s="27" t="s">
        <v>187</v>
      </c>
      <c r="E155" s="27">
        <v>1</v>
      </c>
      <c r="F155" s="28"/>
      <c r="G155" s="53">
        <f t="shared" si="25"/>
        <v>0</v>
      </c>
      <c r="H155" s="60"/>
    </row>
    <row r="156" spans="2:8">
      <c r="B156" s="25" t="s">
        <v>487</v>
      </c>
      <c r="C156" s="26" t="s">
        <v>488</v>
      </c>
      <c r="D156" s="27" t="s">
        <v>187</v>
      </c>
      <c r="E156" s="27">
        <v>1</v>
      </c>
      <c r="F156" s="28"/>
      <c r="G156" s="53">
        <f t="shared" si="25"/>
        <v>0</v>
      </c>
      <c r="H156" s="60"/>
    </row>
    <row r="157" spans="2:8">
      <c r="B157" s="25"/>
      <c r="C157" s="26" t="s">
        <v>489</v>
      </c>
      <c r="D157" s="27" t="s">
        <v>187</v>
      </c>
      <c r="E157" s="27">
        <v>1</v>
      </c>
      <c r="F157" s="28"/>
      <c r="G157" s="53">
        <f t="shared" si="25"/>
        <v>0</v>
      </c>
      <c r="H157" s="60"/>
    </row>
    <row r="158" spans="2:8">
      <c r="B158" s="25"/>
      <c r="C158" s="26" t="s">
        <v>490</v>
      </c>
      <c r="D158" s="27" t="s">
        <v>187</v>
      </c>
      <c r="E158" s="27">
        <v>1</v>
      </c>
      <c r="F158" s="28"/>
      <c r="G158" s="53">
        <f t="shared" si="25"/>
        <v>0</v>
      </c>
      <c r="H158" s="60"/>
    </row>
    <row r="159" spans="2:8">
      <c r="B159" s="25"/>
      <c r="C159" s="26" t="s">
        <v>491</v>
      </c>
      <c r="D159" s="27" t="s">
        <v>187</v>
      </c>
      <c r="E159" s="27">
        <v>1</v>
      </c>
      <c r="F159" s="28"/>
      <c r="G159" s="53">
        <f t="shared" si="25"/>
        <v>0</v>
      </c>
      <c r="H159" s="60"/>
    </row>
    <row r="160" spans="2:8">
      <c r="B160" s="25"/>
      <c r="C160" s="26" t="s">
        <v>492</v>
      </c>
      <c r="D160" s="27" t="s">
        <v>187</v>
      </c>
      <c r="E160" s="27">
        <v>1</v>
      </c>
      <c r="F160" s="28"/>
      <c r="G160" s="53">
        <f t="shared" si="25"/>
        <v>0</v>
      </c>
      <c r="H160" s="60"/>
    </row>
    <row r="161" spans="2:8" s="2" customFormat="1">
      <c r="B161" s="63"/>
      <c r="C161" s="63" t="s">
        <v>400</v>
      </c>
      <c r="D161" s="27"/>
      <c r="E161" s="63"/>
      <c r="F161" s="65"/>
      <c r="G161" s="65"/>
      <c r="H161" s="65"/>
    </row>
    <row r="162" spans="2:8" s="2" customFormat="1" ht="26.4">
      <c r="B162" s="25"/>
      <c r="C162" s="26" t="s">
        <v>493</v>
      </c>
      <c r="D162" s="27" t="s">
        <v>187</v>
      </c>
      <c r="E162" s="27">
        <v>1</v>
      </c>
      <c r="F162" s="28"/>
      <c r="G162" s="53">
        <f t="shared" ref="G162:G169" si="26">E162*F162</f>
        <v>0</v>
      </c>
      <c r="H162" s="60"/>
    </row>
    <row r="163" spans="2:8" s="2" customFormat="1" ht="26.4">
      <c r="B163" s="25"/>
      <c r="C163" s="26" t="s">
        <v>494</v>
      </c>
      <c r="D163" s="27" t="s">
        <v>187</v>
      </c>
      <c r="E163" s="27">
        <v>1</v>
      </c>
      <c r="F163" s="28"/>
      <c r="G163" s="53">
        <f t="shared" si="26"/>
        <v>0</v>
      </c>
      <c r="H163" s="60"/>
    </row>
    <row r="164" spans="2:8" s="2" customFormat="1" ht="92.4">
      <c r="B164" s="25"/>
      <c r="C164" s="26" t="s">
        <v>495</v>
      </c>
      <c r="D164" s="27" t="s">
        <v>187</v>
      </c>
      <c r="E164" s="27">
        <v>1</v>
      </c>
      <c r="F164" s="28"/>
      <c r="G164" s="53">
        <f t="shared" si="26"/>
        <v>0</v>
      </c>
      <c r="H164" s="60"/>
    </row>
    <row r="165" spans="2:8" s="2" customFormat="1" ht="39.6">
      <c r="B165" s="25"/>
      <c r="C165" s="26" t="s">
        <v>496</v>
      </c>
      <c r="D165" s="27" t="s">
        <v>187</v>
      </c>
      <c r="E165" s="27">
        <v>1</v>
      </c>
      <c r="F165" s="28"/>
      <c r="G165" s="53">
        <f t="shared" si="26"/>
        <v>0</v>
      </c>
      <c r="H165" s="60"/>
    </row>
    <row r="166" spans="2:8" s="2" customFormat="1" ht="26.4">
      <c r="B166" s="25"/>
      <c r="C166" s="26" t="s">
        <v>497</v>
      </c>
      <c r="D166" s="27" t="s">
        <v>187</v>
      </c>
      <c r="E166" s="27">
        <v>1</v>
      </c>
      <c r="F166" s="28"/>
      <c r="G166" s="53">
        <f t="shared" si="26"/>
        <v>0</v>
      </c>
      <c r="H166" s="60"/>
    </row>
    <row r="167" spans="2:8" s="2" customFormat="1" ht="26.4">
      <c r="B167" s="25"/>
      <c r="C167" s="26" t="s">
        <v>498</v>
      </c>
      <c r="D167" s="27" t="s">
        <v>187</v>
      </c>
      <c r="E167" s="27">
        <v>1</v>
      </c>
      <c r="F167" s="28"/>
      <c r="G167" s="53">
        <f t="shared" si="26"/>
        <v>0</v>
      </c>
      <c r="H167" s="60"/>
    </row>
    <row r="168" spans="2:8" s="2" customFormat="1">
      <c r="B168" s="25"/>
      <c r="C168" s="26" t="s">
        <v>551</v>
      </c>
      <c r="D168" s="27" t="s">
        <v>187</v>
      </c>
      <c r="E168" s="27">
        <v>1</v>
      </c>
      <c r="F168" s="28"/>
      <c r="G168" s="53">
        <f t="shared" si="26"/>
        <v>0</v>
      </c>
      <c r="H168" s="60"/>
    </row>
    <row r="169" spans="2:8" s="2" customFormat="1" ht="52.8">
      <c r="B169" s="25"/>
      <c r="C169" s="26" t="s">
        <v>499</v>
      </c>
      <c r="D169" s="27" t="s">
        <v>187</v>
      </c>
      <c r="E169" s="27">
        <v>1</v>
      </c>
      <c r="F169" s="28"/>
      <c r="G169" s="53">
        <f t="shared" si="26"/>
        <v>0</v>
      </c>
      <c r="H169" s="60"/>
    </row>
    <row r="170" spans="2:8" ht="20.100000000000001" customHeight="1">
      <c r="B170" s="130" t="s">
        <v>500</v>
      </c>
      <c r="C170" s="130"/>
      <c r="D170" s="130"/>
      <c r="E170" s="130"/>
      <c r="F170" s="133"/>
      <c r="G170" s="133"/>
      <c r="H170" s="130"/>
    </row>
    <row r="171" spans="2:8">
      <c r="B171" s="134" t="s">
        <v>501</v>
      </c>
      <c r="C171" s="134"/>
      <c r="D171" s="117"/>
      <c r="E171" s="117"/>
      <c r="F171" s="118"/>
      <c r="G171" s="120">
        <f>SUM(G172,G208)</f>
        <v>0</v>
      </c>
      <c r="H171" s="119"/>
    </row>
    <row r="172" spans="2:8">
      <c r="B172" s="18">
        <v>1</v>
      </c>
      <c r="C172" s="21" t="s">
        <v>502</v>
      </c>
      <c r="D172" s="31"/>
      <c r="E172" s="31"/>
      <c r="F172" s="23"/>
      <c r="G172" s="23">
        <f>SUM(G173:G207)</f>
        <v>0</v>
      </c>
      <c r="H172" s="18"/>
    </row>
    <row r="173" spans="2:8" s="2" customFormat="1">
      <c r="B173" s="63"/>
      <c r="C173" s="63" t="s">
        <v>503</v>
      </c>
      <c r="D173" s="27"/>
      <c r="E173" s="63"/>
      <c r="F173" s="65"/>
      <c r="G173" s="65"/>
      <c r="H173" s="65"/>
    </row>
    <row r="174" spans="2:8" ht="26.4">
      <c r="B174" s="58"/>
      <c r="C174" s="26" t="s">
        <v>504</v>
      </c>
      <c r="D174" s="27" t="s">
        <v>187</v>
      </c>
      <c r="E174" s="27">
        <v>1</v>
      </c>
      <c r="F174" s="28"/>
      <c r="G174" s="53">
        <f t="shared" ref="G174" si="27">E174*F174</f>
        <v>0</v>
      </c>
      <c r="H174" s="60"/>
    </row>
    <row r="175" spans="2:8" s="2" customFormat="1">
      <c r="B175" s="63"/>
      <c r="C175" s="63" t="s">
        <v>393</v>
      </c>
      <c r="D175" s="27"/>
      <c r="E175" s="63"/>
      <c r="F175" s="65"/>
      <c r="G175" s="65"/>
      <c r="H175" s="65"/>
    </row>
    <row r="176" spans="2:8">
      <c r="B176" s="58"/>
      <c r="C176" s="26" t="s">
        <v>505</v>
      </c>
      <c r="D176" s="27"/>
      <c r="E176" s="27">
        <v>1</v>
      </c>
      <c r="F176" s="28"/>
      <c r="G176" s="53">
        <f t="shared" ref="G176:G189" si="28">E176*F176</f>
        <v>0</v>
      </c>
      <c r="H176" s="60"/>
    </row>
    <row r="177" spans="2:8" ht="39.6">
      <c r="B177" s="58"/>
      <c r="C177" s="26" t="s">
        <v>506</v>
      </c>
      <c r="D177" s="27" t="s">
        <v>187</v>
      </c>
      <c r="E177" s="27">
        <v>1</v>
      </c>
      <c r="F177" s="28"/>
      <c r="G177" s="53">
        <f t="shared" si="28"/>
        <v>0</v>
      </c>
      <c r="H177" s="60"/>
    </row>
    <row r="178" spans="2:8">
      <c r="B178" s="58"/>
      <c r="C178" s="26" t="s">
        <v>507</v>
      </c>
      <c r="D178" s="27"/>
      <c r="E178" s="27">
        <v>1</v>
      </c>
      <c r="F178" s="28"/>
      <c r="G178" s="53">
        <f t="shared" si="28"/>
        <v>0</v>
      </c>
      <c r="H178" s="60"/>
    </row>
    <row r="179" spans="2:8" ht="39.6">
      <c r="B179" s="58"/>
      <c r="C179" s="26" t="s">
        <v>508</v>
      </c>
      <c r="D179" s="27" t="s">
        <v>187</v>
      </c>
      <c r="E179" s="27">
        <v>1</v>
      </c>
      <c r="F179" s="28"/>
      <c r="G179" s="53">
        <f t="shared" si="28"/>
        <v>0</v>
      </c>
      <c r="H179" s="60"/>
    </row>
    <row r="180" spans="2:8" ht="39.6">
      <c r="B180" s="58"/>
      <c r="C180" s="26" t="s">
        <v>509</v>
      </c>
      <c r="D180" s="27" t="s">
        <v>187</v>
      </c>
      <c r="E180" s="27">
        <v>1</v>
      </c>
      <c r="F180" s="28"/>
      <c r="G180" s="53">
        <f t="shared" si="28"/>
        <v>0</v>
      </c>
      <c r="H180" s="60"/>
    </row>
    <row r="181" spans="2:8">
      <c r="B181" s="58"/>
      <c r="C181" s="26" t="s">
        <v>510</v>
      </c>
      <c r="D181" s="27" t="s">
        <v>187</v>
      </c>
      <c r="E181" s="27">
        <v>1</v>
      </c>
      <c r="F181" s="28"/>
      <c r="G181" s="53">
        <f t="shared" si="28"/>
        <v>0</v>
      </c>
      <c r="H181" s="60"/>
    </row>
    <row r="182" spans="2:8">
      <c r="B182" s="58"/>
      <c r="C182" s="26" t="s">
        <v>511</v>
      </c>
      <c r="D182" s="27"/>
      <c r="E182" s="27">
        <v>1</v>
      </c>
      <c r="F182" s="28"/>
      <c r="G182" s="53">
        <f t="shared" si="28"/>
        <v>0</v>
      </c>
      <c r="H182" s="60"/>
    </row>
    <row r="183" spans="2:8" ht="52.8">
      <c r="B183" s="58"/>
      <c r="C183" s="26" t="s">
        <v>512</v>
      </c>
      <c r="D183" s="27" t="s">
        <v>187</v>
      </c>
      <c r="E183" s="27">
        <v>1</v>
      </c>
      <c r="F183" s="28"/>
      <c r="G183" s="53">
        <f t="shared" si="28"/>
        <v>0</v>
      </c>
      <c r="H183" s="60"/>
    </row>
    <row r="184" spans="2:8">
      <c r="B184" s="58"/>
      <c r="C184" s="26" t="s">
        <v>513</v>
      </c>
      <c r="D184" s="27"/>
      <c r="E184" s="27">
        <v>1</v>
      </c>
      <c r="F184" s="28"/>
      <c r="G184" s="53">
        <f t="shared" si="28"/>
        <v>0</v>
      </c>
      <c r="H184" s="60"/>
    </row>
    <row r="185" spans="2:8" ht="52.8">
      <c r="B185" s="58"/>
      <c r="C185" s="26" t="s">
        <v>514</v>
      </c>
      <c r="D185" s="27" t="s">
        <v>187</v>
      </c>
      <c r="E185" s="27">
        <v>1</v>
      </c>
      <c r="F185" s="28"/>
      <c r="G185" s="53">
        <f t="shared" si="28"/>
        <v>0</v>
      </c>
      <c r="H185" s="60"/>
    </row>
    <row r="186" spans="2:8" ht="52.8">
      <c r="B186" s="58"/>
      <c r="C186" s="26" t="s">
        <v>515</v>
      </c>
      <c r="D186" s="27" t="s">
        <v>187</v>
      </c>
      <c r="E186" s="27">
        <v>1</v>
      </c>
      <c r="F186" s="28"/>
      <c r="G186" s="53">
        <f t="shared" si="28"/>
        <v>0</v>
      </c>
      <c r="H186" s="60"/>
    </row>
    <row r="187" spans="2:8">
      <c r="B187" s="58"/>
      <c r="C187" s="26" t="s">
        <v>516</v>
      </c>
      <c r="D187" s="27"/>
      <c r="E187" s="27">
        <v>1</v>
      </c>
      <c r="F187" s="28"/>
      <c r="G187" s="53">
        <f t="shared" si="28"/>
        <v>0</v>
      </c>
      <c r="H187" s="60"/>
    </row>
    <row r="188" spans="2:8">
      <c r="B188" s="58"/>
      <c r="C188" s="26" t="s">
        <v>517</v>
      </c>
      <c r="D188" s="27" t="s">
        <v>187</v>
      </c>
      <c r="E188" s="27">
        <v>1</v>
      </c>
      <c r="F188" s="28"/>
      <c r="G188" s="53">
        <f t="shared" si="28"/>
        <v>0</v>
      </c>
      <c r="H188" s="60"/>
    </row>
    <row r="189" spans="2:8">
      <c r="B189" s="58"/>
      <c r="C189" s="26" t="s">
        <v>518</v>
      </c>
      <c r="D189" s="27" t="s">
        <v>187</v>
      </c>
      <c r="E189" s="27">
        <v>1</v>
      </c>
      <c r="F189" s="28"/>
      <c r="G189" s="53">
        <f t="shared" si="28"/>
        <v>0</v>
      </c>
      <c r="H189" s="60"/>
    </row>
    <row r="190" spans="2:8">
      <c r="B190" s="58"/>
      <c r="C190" s="26" t="s">
        <v>519</v>
      </c>
      <c r="D190" s="27"/>
      <c r="E190" s="27">
        <v>1</v>
      </c>
      <c r="F190" s="28"/>
      <c r="G190" s="53">
        <f t="shared" ref="G190:G191" si="29">E190*F190</f>
        <v>0</v>
      </c>
      <c r="H190" s="60"/>
    </row>
    <row r="191" spans="2:8" ht="39.6">
      <c r="B191" s="58"/>
      <c r="C191" s="26" t="s">
        <v>520</v>
      </c>
      <c r="D191" s="27" t="s">
        <v>187</v>
      </c>
      <c r="E191" s="27">
        <v>1</v>
      </c>
      <c r="F191" s="28"/>
      <c r="G191" s="53">
        <f t="shared" si="29"/>
        <v>0</v>
      </c>
      <c r="H191" s="60"/>
    </row>
    <row r="192" spans="2:8">
      <c r="B192" s="58"/>
      <c r="C192" s="26" t="s">
        <v>521</v>
      </c>
      <c r="D192" s="27" t="s">
        <v>187</v>
      </c>
      <c r="E192" s="27">
        <v>1</v>
      </c>
      <c r="F192" s="28"/>
      <c r="G192" s="53">
        <f t="shared" ref="G192" si="30">E192*F192</f>
        <v>0</v>
      </c>
      <c r="H192" s="60"/>
    </row>
    <row r="193" spans="2:8" s="2" customFormat="1">
      <c r="B193" s="63"/>
      <c r="C193" s="63" t="s">
        <v>400</v>
      </c>
      <c r="D193" s="27"/>
      <c r="E193" s="63"/>
      <c r="F193" s="65"/>
      <c r="G193" s="65"/>
      <c r="H193" s="65"/>
    </row>
    <row r="194" spans="2:8">
      <c r="B194" s="58"/>
      <c r="C194" s="26" t="s">
        <v>522</v>
      </c>
      <c r="D194" s="27" t="s">
        <v>428</v>
      </c>
      <c r="E194" s="27">
        <v>1</v>
      </c>
      <c r="F194" s="28"/>
      <c r="G194" s="53">
        <f t="shared" ref="G194:G203" si="31">E194*F194</f>
        <v>0</v>
      </c>
      <c r="H194" s="60"/>
    </row>
    <row r="195" spans="2:8">
      <c r="B195" s="58"/>
      <c r="C195" s="26" t="s">
        <v>523</v>
      </c>
      <c r="D195" s="27" t="s">
        <v>428</v>
      </c>
      <c r="E195" s="27">
        <v>1</v>
      </c>
      <c r="F195" s="28"/>
      <c r="G195" s="53">
        <f t="shared" si="31"/>
        <v>0</v>
      </c>
      <c r="H195" s="60"/>
    </row>
    <row r="196" spans="2:8">
      <c r="B196" s="58"/>
      <c r="C196" s="26" t="s">
        <v>524</v>
      </c>
      <c r="D196" s="27" t="s">
        <v>428</v>
      </c>
      <c r="E196" s="27">
        <v>1</v>
      </c>
      <c r="F196" s="28"/>
      <c r="G196" s="53">
        <f t="shared" si="31"/>
        <v>0</v>
      </c>
      <c r="H196" s="60"/>
    </row>
    <row r="197" spans="2:8">
      <c r="B197" s="58"/>
      <c r="C197" s="26" t="s">
        <v>525</v>
      </c>
      <c r="D197" s="27" t="s">
        <v>428</v>
      </c>
      <c r="E197" s="27">
        <v>1</v>
      </c>
      <c r="F197" s="28"/>
      <c r="G197" s="53">
        <f t="shared" si="31"/>
        <v>0</v>
      </c>
      <c r="H197" s="60"/>
    </row>
    <row r="198" spans="2:8">
      <c r="B198" s="58"/>
      <c r="C198" s="26" t="s">
        <v>526</v>
      </c>
      <c r="D198" s="27" t="s">
        <v>428</v>
      </c>
      <c r="E198" s="27">
        <v>1</v>
      </c>
      <c r="F198" s="28"/>
      <c r="G198" s="53">
        <f t="shared" si="31"/>
        <v>0</v>
      </c>
      <c r="H198" s="60"/>
    </row>
    <row r="199" spans="2:8" ht="26.4">
      <c r="B199" s="58"/>
      <c r="C199" s="26" t="s">
        <v>527</v>
      </c>
      <c r="D199" s="27" t="s">
        <v>187</v>
      </c>
      <c r="E199" s="27">
        <v>1</v>
      </c>
      <c r="F199" s="28"/>
      <c r="G199" s="53">
        <f t="shared" si="31"/>
        <v>0</v>
      </c>
      <c r="H199" s="60"/>
    </row>
    <row r="200" spans="2:8">
      <c r="B200" s="58"/>
      <c r="C200" s="26" t="s">
        <v>415</v>
      </c>
      <c r="D200" s="27" t="s">
        <v>187</v>
      </c>
      <c r="E200" s="27">
        <v>1</v>
      </c>
      <c r="F200" s="28"/>
      <c r="G200" s="53">
        <f t="shared" si="31"/>
        <v>0</v>
      </c>
      <c r="H200" s="60"/>
    </row>
    <row r="201" spans="2:8">
      <c r="B201" s="58"/>
      <c r="C201" s="26" t="s">
        <v>528</v>
      </c>
      <c r="D201" s="27" t="s">
        <v>187</v>
      </c>
      <c r="E201" s="27">
        <v>1</v>
      </c>
      <c r="F201" s="28"/>
      <c r="G201" s="53">
        <f t="shared" si="31"/>
        <v>0</v>
      </c>
      <c r="H201" s="60"/>
    </row>
    <row r="202" spans="2:8" ht="52.8">
      <c r="B202" s="58"/>
      <c r="C202" s="26" t="s">
        <v>529</v>
      </c>
      <c r="D202" s="27" t="s">
        <v>428</v>
      </c>
      <c r="E202" s="27">
        <v>1</v>
      </c>
      <c r="F202" s="28"/>
      <c r="G202" s="53">
        <f t="shared" si="31"/>
        <v>0</v>
      </c>
      <c r="H202" s="60"/>
    </row>
    <row r="203" spans="2:8">
      <c r="B203" s="58"/>
      <c r="C203" s="26" t="s">
        <v>439</v>
      </c>
      <c r="D203" s="27" t="s">
        <v>187</v>
      </c>
      <c r="E203" s="27">
        <v>1</v>
      </c>
      <c r="F203" s="28"/>
      <c r="G203" s="53">
        <f t="shared" si="31"/>
        <v>0</v>
      </c>
      <c r="H203" s="60"/>
    </row>
    <row r="204" spans="2:8" s="2" customFormat="1">
      <c r="B204" s="63"/>
      <c r="C204" s="63" t="s">
        <v>530</v>
      </c>
      <c r="D204" s="27"/>
      <c r="E204" s="63"/>
      <c r="F204" s="65"/>
      <c r="G204" s="65"/>
      <c r="H204" s="65"/>
    </row>
    <row r="205" spans="2:8">
      <c r="B205" s="58"/>
      <c r="C205" s="26" t="s">
        <v>531</v>
      </c>
      <c r="D205" s="27" t="s">
        <v>187</v>
      </c>
      <c r="E205" s="27">
        <v>1</v>
      </c>
      <c r="F205" s="28"/>
      <c r="G205" s="53">
        <f t="shared" ref="G205:G207" si="32">E205*F205</f>
        <v>0</v>
      </c>
      <c r="H205" s="60"/>
    </row>
    <row r="206" spans="2:8">
      <c r="B206" s="58"/>
      <c r="C206" s="26" t="s">
        <v>532</v>
      </c>
      <c r="D206" s="27" t="s">
        <v>187</v>
      </c>
      <c r="E206" s="27">
        <v>1</v>
      </c>
      <c r="F206" s="28"/>
      <c r="G206" s="53">
        <f t="shared" si="32"/>
        <v>0</v>
      </c>
      <c r="H206" s="60"/>
    </row>
    <row r="207" spans="2:8">
      <c r="B207" s="58"/>
      <c r="C207" s="26" t="s">
        <v>533</v>
      </c>
      <c r="D207" s="27" t="s">
        <v>187</v>
      </c>
      <c r="E207" s="27">
        <v>1</v>
      </c>
      <c r="F207" s="28"/>
      <c r="G207" s="53">
        <f t="shared" si="32"/>
        <v>0</v>
      </c>
      <c r="H207" s="60"/>
    </row>
    <row r="208" spans="2:8">
      <c r="B208" s="18">
        <v>2</v>
      </c>
      <c r="C208" s="21" t="s">
        <v>546</v>
      </c>
      <c r="D208" s="20"/>
      <c r="E208" s="20"/>
      <c r="F208" s="22"/>
      <c r="G208" s="23">
        <f>SUM(G209:G209)</f>
        <v>0</v>
      </c>
      <c r="H208" s="19"/>
    </row>
    <row r="209" spans="2:8">
      <c r="B209" s="25"/>
      <c r="C209" s="26" t="s">
        <v>545</v>
      </c>
      <c r="D209" s="27" t="s">
        <v>27</v>
      </c>
      <c r="E209" s="27">
        <v>1</v>
      </c>
      <c r="F209" s="28"/>
      <c r="G209" s="29">
        <f t="shared" ref="G209" si="33">E209*F209</f>
        <v>0</v>
      </c>
      <c r="H209" s="68"/>
    </row>
  </sheetData>
  <mergeCells count="7">
    <mergeCell ref="B2:H2"/>
    <mergeCell ref="B68:C68"/>
    <mergeCell ref="B170:H170"/>
    <mergeCell ref="B171:C171"/>
    <mergeCell ref="B5:H5"/>
    <mergeCell ref="B6:C6"/>
    <mergeCell ref="B67:H67"/>
  </mergeCells>
  <pageMargins left="0.7" right="0.7" top="0.75" bottom="0.75" header="0.3" footer="0.3"/>
  <pageSetup paperSize="9" scale="62" fitToHeight="0" orientation="portrait" r:id="rId1"/>
  <rowBreaks count="5" manualBreakCount="5">
    <brk id="31" max="8" man="1"/>
    <brk id="66" max="8" man="1"/>
    <brk id="104" max="8" man="1"/>
    <brk id="135" max="8" man="1"/>
    <brk id="16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10</vt:i4>
      </vt:variant>
    </vt:vector>
  </HeadingPairs>
  <TitlesOfParts>
    <vt:vector size="17" baseType="lpstr">
      <vt:lpstr>Podsumowanie</vt:lpstr>
      <vt:lpstr>Koszty ogólne</vt:lpstr>
      <vt:lpstr>Roboty zewnętrzne</vt:lpstr>
      <vt:lpstr>Część produkcyjno magazynowa</vt:lpstr>
      <vt:lpstr>Część socjalna</vt:lpstr>
      <vt:lpstr>Branża sanitarna</vt:lpstr>
      <vt:lpstr>Branża elektryczna</vt:lpstr>
      <vt:lpstr>Podsumowanie!_ftn1</vt:lpstr>
      <vt:lpstr>Podsumowanie!_ftnref1</vt:lpstr>
      <vt:lpstr>Podsumowanie!_Hlk66104570</vt:lpstr>
      <vt:lpstr>'Branża elektryczna'!Obszar_wydruku</vt:lpstr>
      <vt:lpstr>'Branża sanitarna'!Obszar_wydruku</vt:lpstr>
      <vt:lpstr>'Część produkcyjno magazynowa'!Obszar_wydruku</vt:lpstr>
      <vt:lpstr>'Część socjalna'!Obszar_wydruku</vt:lpstr>
      <vt:lpstr>'Koszty ogólne'!Obszar_wydruku</vt:lpstr>
      <vt:lpstr>Podsumowanie!Obszar_wydruku</vt:lpstr>
      <vt:lpstr>'Roboty zewnętrzne'!Obszar_wydruku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</dc:creator>
  <cp:keywords/>
  <dc:description/>
  <cp:lastModifiedBy>mkr@klimkiewiczknapik.pl</cp:lastModifiedBy>
  <cp:revision/>
  <cp:lastPrinted>2024-12-04T07:39:57Z</cp:lastPrinted>
  <dcterms:created xsi:type="dcterms:W3CDTF">2020-02-26T16:22:34Z</dcterms:created>
  <dcterms:modified xsi:type="dcterms:W3CDTF">2024-12-12T16:11:15Z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19.1.6.0</vt:lpwstr>
  </property>
</Properties>
</file>