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david\Desktop\uzupelnienia\"/>
    </mc:Choice>
  </mc:AlternateContent>
  <xr:revisionPtr revIDLastSave="0" documentId="13_ncr:1_{3A707581-C488-48BE-A5C7-FCE9BFD468F1}" xr6:coauthVersionLast="47" xr6:coauthVersionMax="47" xr10:uidLastSave="{00000000-0000-0000-0000-000000000000}"/>
  <bookViews>
    <workbookView xWindow="-108" yWindow="-108" windowWidth="23256" windowHeight="12576" xr2:uid="{00000000-000D-0000-FFFF-FFFF00000000}"/>
  </bookViews>
  <sheets>
    <sheet name="KARTA TYTUŁOWA" sheetId="1" r:id="rId1"/>
    <sheet name="ZBIORCZE ZESTAWIENIE KOSZTÓW" sheetId="2" r:id="rId2"/>
    <sheet name="MYJNIA - bez dostawy i montażu"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0" i="3" l="1"/>
  <c r="J111" i="3"/>
  <c r="J112" i="3"/>
  <c r="J113" i="3"/>
  <c r="J114" i="3"/>
  <c r="J99" i="3"/>
  <c r="J100" i="3"/>
  <c r="J101" i="3"/>
  <c r="J102" i="3"/>
  <c r="J103" i="3"/>
  <c r="J104" i="3"/>
  <c r="J98" i="3" s="1"/>
  <c r="D15" i="2" s="1"/>
  <c r="J105" i="3"/>
  <c r="J106" i="3"/>
  <c r="J107" i="3"/>
  <c r="J108" i="3"/>
  <c r="J109" i="3"/>
  <c r="J9" i="3"/>
  <c r="J10" i="3"/>
  <c r="J11" i="3"/>
  <c r="J12" i="3"/>
  <c r="J13" i="3"/>
  <c r="J14" i="3"/>
  <c r="J15" i="3"/>
  <c r="J16" i="3"/>
  <c r="J97" i="3"/>
  <c r="J96" i="3"/>
  <c r="J95" i="3"/>
  <c r="J94" i="3"/>
  <c r="J93" i="3"/>
  <c r="J92" i="3"/>
  <c r="J91" i="3"/>
  <c r="J90" i="3"/>
  <c r="J89" i="3"/>
  <c r="J88" i="3"/>
  <c r="J87" i="3"/>
  <c r="J86" i="3"/>
  <c r="J84" i="3"/>
  <c r="J83" i="3"/>
  <c r="J82" i="3"/>
  <c r="J81" i="3"/>
  <c r="J80" i="3"/>
  <c r="J79" i="3"/>
  <c r="J78" i="3"/>
  <c r="J77" i="3"/>
  <c r="J76" i="3"/>
  <c r="J75" i="3"/>
  <c r="J74" i="3"/>
  <c r="J73" i="3"/>
  <c r="J72" i="3"/>
  <c r="J71" i="3"/>
  <c r="J70" i="3"/>
  <c r="J68" i="3"/>
  <c r="J67" i="3"/>
  <c r="J66" i="3"/>
  <c r="J65" i="3"/>
  <c r="J64" i="3"/>
  <c r="J63" i="3"/>
  <c r="J62" i="3"/>
  <c r="J61" i="3"/>
  <c r="J60" i="3"/>
  <c r="J59" i="3"/>
  <c r="J58" i="3"/>
  <c r="J57" i="3"/>
  <c r="J56" i="3"/>
  <c r="J55" i="3"/>
  <c r="J54" i="3"/>
  <c r="J53" i="3"/>
  <c r="J52" i="3"/>
  <c r="J50" i="3"/>
  <c r="J49" i="3"/>
  <c r="J48" i="3"/>
  <c r="J47" i="3"/>
  <c r="J46" i="3"/>
  <c r="J45" i="3"/>
  <c r="J44" i="3"/>
  <c r="J43" i="3"/>
  <c r="J42" i="3"/>
  <c r="J41" i="3"/>
  <c r="J40" i="3"/>
  <c r="J39" i="3"/>
  <c r="J38" i="3"/>
  <c r="J37" i="3"/>
  <c r="J36" i="3"/>
  <c r="J34" i="3"/>
  <c r="J33" i="3"/>
  <c r="J32" i="3"/>
  <c r="J31" i="3"/>
  <c r="J29" i="3"/>
  <c r="J28" i="3"/>
  <c r="J27" i="3"/>
  <c r="J26" i="3"/>
  <c r="J25" i="3"/>
  <c r="J24" i="3"/>
  <c r="J23" i="3"/>
  <c r="J22" i="3"/>
  <c r="J21" i="3"/>
  <c r="J20" i="3"/>
  <c r="J19" i="3"/>
  <c r="J18" i="3"/>
  <c r="F7" i="2"/>
  <c r="J7" i="3" l="1"/>
  <c r="J69" i="3"/>
  <c r="D13" i="2" s="1"/>
  <c r="J35" i="3"/>
  <c r="D11" i="2" s="1"/>
  <c r="J51" i="3"/>
  <c r="D12" i="2" s="1"/>
  <c r="J30" i="3"/>
  <c r="D10" i="2" s="1"/>
  <c r="J8" i="3"/>
  <c r="J85" i="3"/>
  <c r="D14" i="2" s="1"/>
  <c r="J17" i="3"/>
  <c r="D9" i="2" s="1"/>
  <c r="D8" i="2" l="1"/>
  <c r="D7" i="2"/>
  <c r="E7" i="2" s="1"/>
</calcChain>
</file>

<file path=xl/sharedStrings.xml><?xml version="1.0" encoding="utf-8"?>
<sst xmlns="http://schemas.openxmlformats.org/spreadsheetml/2006/main" count="828" uniqueCount="240">
  <si>
    <t/>
  </si>
  <si>
    <t>MYJNIA - bez dostawy i montażu myjni kompaktowej</t>
  </si>
  <si>
    <t>Budowa:</t>
  </si>
  <si>
    <t>Lokalizacja:</t>
  </si>
  <si>
    <t>Inwestor:</t>
  </si>
  <si>
    <t>Data opracowania:</t>
  </si>
  <si>
    <t>2024-09-11</t>
  </si>
  <si>
    <t>Autor opracowania:</t>
  </si>
  <si>
    <t>Rzeczoznawca kosztorysowy inż. Grzegorz Szafarski upr. SKP 003/12 upr. bud. MAP/0175/OHOE/07</t>
  </si>
  <si>
    <t>Wykonawca:</t>
  </si>
  <si>
    <t>Data:</t>
  </si>
  <si>
    <t>Lp</t>
  </si>
  <si>
    <t>Oznaczenie arkusza</t>
  </si>
  <si>
    <t>Nazwa elementu</t>
  </si>
  <si>
    <t>Wartość</t>
  </si>
  <si>
    <t>Wskaźnik techniczno-ekonomiczny</t>
  </si>
  <si>
    <t>Powierzchnia obiektu</t>
  </si>
  <si>
    <t>Jednostka</t>
  </si>
  <si>
    <t>Udział</t>
  </si>
  <si>
    <t>1</t>
  </si>
  <si>
    <t>2</t>
  </si>
  <si>
    <t>3</t>
  </si>
  <si>
    <t>4</t>
  </si>
  <si>
    <t>5</t>
  </si>
  <si>
    <t>6</t>
  </si>
  <si>
    <t>7</t>
  </si>
  <si>
    <t>8</t>
  </si>
  <si>
    <t>9</t>
  </si>
  <si>
    <t>10</t>
  </si>
  <si>
    <t>11</t>
  </si>
  <si>
    <t>12</t>
  </si>
  <si>
    <t xml:space="preserve">Kosztorys </t>
  </si>
  <si>
    <t>ELEMENT 1</t>
  </si>
  <si>
    <t>Konstrukcja - fundament</t>
  </si>
  <si>
    <t>ELEMENT 2</t>
  </si>
  <si>
    <t>Drogi</t>
  </si>
  <si>
    <t>ELEMENT 3</t>
  </si>
  <si>
    <t>Zieleń</t>
  </si>
  <si>
    <t>ELEMENT 4</t>
  </si>
  <si>
    <t>Kanalizacja sanitarna</t>
  </si>
  <si>
    <t>ELEMENT 5</t>
  </si>
  <si>
    <t>Przyłącze wodociągowe</t>
  </si>
  <si>
    <t>ELEMENT 6</t>
  </si>
  <si>
    <t>Kanalizacja deszczowa</t>
  </si>
  <si>
    <t>ELEMENT 7</t>
  </si>
  <si>
    <t>Instalacja elektryczna - zasilanie</t>
  </si>
  <si>
    <t>Dane wyjściowe</t>
  </si>
  <si>
    <t>Odniesienie do dokumentacji przetargowej</t>
  </si>
  <si>
    <t>Kod indywidualny</t>
  </si>
  <si>
    <t>Podstawa</t>
  </si>
  <si>
    <t>Opis robót</t>
  </si>
  <si>
    <t>Szacowany obmiar projektanta</t>
  </si>
  <si>
    <t>Krotność</t>
  </si>
  <si>
    <t>Cena jednostkowa netto</t>
  </si>
  <si>
    <t>Podbudowa z tłuczna grubość 40cm (z wykopami i zasypami)</t>
  </si>
  <si>
    <t xml:space="preserve">  1</t>
  </si>
  <si>
    <t>m2</t>
  </si>
  <si>
    <t>Podsypka piaskowa grubość 15cm (z wykopami i zasypami)</t>
  </si>
  <si>
    <t xml:space="preserve">  2</t>
  </si>
  <si>
    <t>Chudy beton C8/10 grubość 10cm (z wykopami i zasypami)</t>
  </si>
  <si>
    <t xml:space="preserve">  3</t>
  </si>
  <si>
    <t>Folia PE 0,2mm</t>
  </si>
  <si>
    <t xml:space="preserve">  4</t>
  </si>
  <si>
    <t>Izolacja styropian EPS300 grubość 5cm</t>
  </si>
  <si>
    <t xml:space="preserve">  5</t>
  </si>
  <si>
    <t xml:space="preserve">  6</t>
  </si>
  <si>
    <t>Płyta betonowa C25/30 ze zbrojeniem grubość 25cm (z wykopami i zasypami)</t>
  </si>
  <si>
    <t xml:space="preserve">  7</t>
  </si>
  <si>
    <t>Opaska przeciwwysadzinowa grubość 8cm</t>
  </si>
  <si>
    <t xml:space="preserve">  8</t>
  </si>
  <si>
    <t>m</t>
  </si>
  <si>
    <t>Koryta wykonywane na całej szerokości jezdni i chodników, mechanicznie, grunt kategorii I-IV, na głębokości 20·cm</t>
  </si>
  <si>
    <t xml:space="preserve">  9</t>
  </si>
  <si>
    <t>Koryta wykonywane na całej szerokości jezdni i chodników, mechanicznie, grunt kategorii I-IV, dodatek za każde dalsze 5·cm głębokości</t>
  </si>
  <si>
    <t xml:space="preserve">  10</t>
  </si>
  <si>
    <t>Wywóz samochodami samowyładowczymi do 1·km, gruz</t>
  </si>
  <si>
    <t xml:space="preserve">  11</t>
  </si>
  <si>
    <t>m3</t>
  </si>
  <si>
    <t>Wywóz samochodami samowyładowczymi na każdy następny 1·km, gruz</t>
  </si>
  <si>
    <t xml:space="preserve">  12</t>
  </si>
  <si>
    <t>Opłata za utylizację ziemi i gruzu</t>
  </si>
  <si>
    <t xml:space="preserve">  13</t>
  </si>
  <si>
    <t>Podbudowy z kruszyw, tłuczeń, warstwa dolna, grubość warstwy po zagęszczeniu 15·cm</t>
  </si>
  <si>
    <t xml:space="preserve">  14</t>
  </si>
  <si>
    <t>Podbudowy z kruszyw, tłuczeń, warstwa dolna, dodatek za każdy dalszy 1·cm grubości</t>
  </si>
  <si>
    <t xml:space="preserve">  15</t>
  </si>
  <si>
    <t>Podbudowy z kruszyw, tłuczeń, warstwa górna, grubość warstwy po zagęszczeniu 8·cm</t>
  </si>
  <si>
    <t xml:space="preserve">  16</t>
  </si>
  <si>
    <t>Podbudowy z kruszyw, tłuczeń, warstwa górna, dodatek za każdy dalszy 1·cm grubości</t>
  </si>
  <si>
    <t xml:space="preserve">  17</t>
  </si>
  <si>
    <t>Nawierzchnie drogowe z kostki betonowej grubości 8·cm na podbudowie cementowo-piaskowej</t>
  </si>
  <si>
    <t xml:space="preserve">  18</t>
  </si>
  <si>
    <t>Krawężniki wraz z wykonaniem ław, betonowe wystające 15x30·cm, ława betonowa, podsypka cementowo-piaskowa</t>
  </si>
  <si>
    <t xml:space="preserve">  19</t>
  </si>
  <si>
    <t>Odwodnienia liniowe z polimerobetonu lub tworzywa sztucznego o szerokości w świetle 250 mm i wysokości do 300 mm, klsa obciążenia D400</t>
  </si>
  <si>
    <t xml:space="preserve">  20</t>
  </si>
  <si>
    <t>Ręczne rozrzucenie mieszanki z torfu i ziemi urodzajnej, teren płaski, warstwa grubości 2·cm</t>
  </si>
  <si>
    <t xml:space="preserve">  21</t>
  </si>
  <si>
    <t>ha</t>
  </si>
  <si>
    <t>Ręczne rozrzucenie mieszanki z torfu i ziemi urodzajnej, teren płaski, dodatek za każdy następny 1·cm</t>
  </si>
  <si>
    <t xml:space="preserve">  22</t>
  </si>
  <si>
    <t>Wykonanie trawników dywanowych siewem, z nawożeniem, kategoria gruntu III</t>
  </si>
  <si>
    <t xml:space="preserve">  23</t>
  </si>
  <si>
    <t>Pielęgnacja ręczna wykonywanych siewem trawników dywanowych, na terenie płaskim</t>
  </si>
  <si>
    <t xml:space="preserve">  24</t>
  </si>
  <si>
    <t>Wykopy oraz przekopy wykonywane koparkami przedsiębiernymi na odkład, koparka 0,40·m3, grunt kategorii III</t>
  </si>
  <si>
    <t xml:space="preserve">  25</t>
  </si>
  <si>
    <t>Wykopy liniowe szerokości 0,8-2,5·m o ścianach pionowych z wydobyciem urobku w gruntach suchych, głębokości do 3,0·m, kategoria gruntu III</t>
  </si>
  <si>
    <t xml:space="preserve">  26</t>
  </si>
  <si>
    <t>Umocnienie ścian wykopów palami szalunkowymi stalowymi, szerokość do 1·m, umocnienie pełne w gruncie kategorii I-IV, głębokość do 3·m</t>
  </si>
  <si>
    <t xml:space="preserve">  27</t>
  </si>
  <si>
    <t>Podłoża pod kanały i obiekty z materiałów sypkich - podsypka</t>
  </si>
  <si>
    <t xml:space="preserve">  28</t>
  </si>
  <si>
    <t>Kanały z rur typu PVC łączone na wcisk, Fi·160·mm - typ SN8 z kształtkami</t>
  </si>
  <si>
    <t xml:space="preserve">  29</t>
  </si>
  <si>
    <t>Studnie rewizyjne z kręgów betonowych, Fi·1000·mm, głębokość 3·m z kinetą prefabrykowaną i kręgami na uszczelkę</t>
  </si>
  <si>
    <t xml:space="preserve">  30</t>
  </si>
  <si>
    <t>szt</t>
  </si>
  <si>
    <t>Studnie rewizyjne z kręgów betonowych, Fi·1000·mm, za każde 0,5·m różnicy głębokości</t>
  </si>
  <si>
    <t xml:space="preserve">  31</t>
  </si>
  <si>
    <t>0.5 m</t>
  </si>
  <si>
    <t>Separator substancji ropopochodnych i tłuszczów z osadnikiem i bypassem</t>
  </si>
  <si>
    <t xml:space="preserve">  32</t>
  </si>
  <si>
    <t>kpl</t>
  </si>
  <si>
    <t>Podłoża pod kanały i obiekty z materiałów sypkich - obsypka</t>
  </si>
  <si>
    <t xml:space="preserve">  33</t>
  </si>
  <si>
    <t>Zasypywanie wykopów szerokości 0,8-2,5·m o ścianach pionowych, głębokość do 3,0·m, kategoria gruntu III</t>
  </si>
  <si>
    <t xml:space="preserve">  34</t>
  </si>
  <si>
    <t>Zasypanie wykopów wykopów, ubijaki, grubość w stanie luźnym 25·cm, kategoria gruntu III</t>
  </si>
  <si>
    <t xml:space="preserve">  35</t>
  </si>
  <si>
    <t>Zagęszczanie zasypów, ubijakiem mechanicznym, grunt spoisty kategorii III</t>
  </si>
  <si>
    <t xml:space="preserve">  36</t>
  </si>
  <si>
    <t>Wywóz samochodami samowyładowczymi do 1·km, grunt kategorii III</t>
  </si>
  <si>
    <t xml:space="preserve">  37</t>
  </si>
  <si>
    <t>Wywóz samochodami samowyładowczymi, ziemia, dodatek za każdy następny 1·km</t>
  </si>
  <si>
    <t xml:space="preserve">  38</t>
  </si>
  <si>
    <t>Opłata za utylizację ziemi</t>
  </si>
  <si>
    <t xml:space="preserve">  39</t>
  </si>
  <si>
    <t xml:space="preserve">  40</t>
  </si>
  <si>
    <t>Wykopy liniowe o ścianach pionowych z ręcznym wydobyciem urobku, głębokości do 1,5·m, kategoria gruntu III</t>
  </si>
  <si>
    <t xml:space="preserve">  41</t>
  </si>
  <si>
    <t>Umocnienie ścian wykopów palami szalunkowymi stalowymi, umocnienie pełne w gruncie kategorii I-IV, głębokość do 3·m</t>
  </si>
  <si>
    <t xml:space="preserve">  42</t>
  </si>
  <si>
    <t xml:space="preserve">  43</t>
  </si>
  <si>
    <t>Montaż rurociągów z rur polietylenowych (PE, PEHD), Fi·75·mm</t>
  </si>
  <si>
    <t xml:space="preserve">  44</t>
  </si>
  <si>
    <t>Połączenie rur polietylenowych, ciśnieniowych PE, PEHD metodą zgrzewania czołowego, Fi 75·mm</t>
  </si>
  <si>
    <t xml:space="preserve">  45</t>
  </si>
  <si>
    <t xml:space="preserve">  46</t>
  </si>
  <si>
    <t>Oznakowanie trasy rurociągu ułożonego w ziemi</t>
  </si>
  <si>
    <t xml:space="preserve">  47</t>
  </si>
  <si>
    <t>Zasypywanie wykopów szerokości 0,8-2,5·m o ścianach pionowych, głębokość do 1,5·m, kategoria gruntu III</t>
  </si>
  <si>
    <t xml:space="preserve">  48</t>
  </si>
  <si>
    <t>Zasypanie wykopów podłużnych, rowów, wykopów obiektowych, spycharki, grubość w stanie luźnym 30·cm, kategoria gruntu III</t>
  </si>
  <si>
    <t xml:space="preserve">  49</t>
  </si>
  <si>
    <t xml:space="preserve">  50</t>
  </si>
  <si>
    <t xml:space="preserve">  51</t>
  </si>
  <si>
    <t xml:space="preserve">  52</t>
  </si>
  <si>
    <t xml:space="preserve">  53</t>
  </si>
  <si>
    <t>Próba wodna szczelności sieci wodociągowych z rur typu HOBAS, PCW, PVC, PE, PEHD</t>
  </si>
  <si>
    <t xml:space="preserve">  54</t>
  </si>
  <si>
    <t>Jednokrotne płukanie sieci wodociągowej</t>
  </si>
  <si>
    <t xml:space="preserve">  55</t>
  </si>
  <si>
    <t>Dezynfekcja rurociągów sieci wodociągowej, Dn·do 150·mm</t>
  </si>
  <si>
    <t xml:space="preserve">  56</t>
  </si>
  <si>
    <t xml:space="preserve">  57</t>
  </si>
  <si>
    <t>Wykopy liniowe szerokości 0,8-2,5·m o ścianach pionowych w gruntach suchych, głębokości do 3,0·m, kategoria gruntu III</t>
  </si>
  <si>
    <t xml:space="preserve">  58</t>
  </si>
  <si>
    <t>Umocnienie ścian wykopów wraz z rozbiórką palami szalunkowymi stalowymi w gruntach suchych, głębokość do 3·m</t>
  </si>
  <si>
    <t xml:space="preserve">  59</t>
  </si>
  <si>
    <t xml:space="preserve">  60</t>
  </si>
  <si>
    <t xml:space="preserve">  61</t>
  </si>
  <si>
    <t>Kanały z rur typu PVC łączone na wcisk, Fi·200·mm - typ SN8 z kształtkami</t>
  </si>
  <si>
    <t xml:space="preserve">  62</t>
  </si>
  <si>
    <t xml:space="preserve">  63</t>
  </si>
  <si>
    <t xml:space="preserve">  64</t>
  </si>
  <si>
    <t xml:space="preserve">  65</t>
  </si>
  <si>
    <t xml:space="preserve">  66</t>
  </si>
  <si>
    <t xml:space="preserve">  67</t>
  </si>
  <si>
    <t xml:space="preserve">  68</t>
  </si>
  <si>
    <t xml:space="preserve">  69</t>
  </si>
  <si>
    <t xml:space="preserve">  70</t>
  </si>
  <si>
    <t xml:space="preserve">  71</t>
  </si>
  <si>
    <t>Dodatkowe wyposażenie rozdzielnic modułowych, Szyna nośna rozdzielnicy TH-35</t>
  </si>
  <si>
    <t xml:space="preserve">  72</t>
  </si>
  <si>
    <t>Dodatkowe wyposażenie rozdzielnic modułowych, szyna łączeniowa 3-biegunowa</t>
  </si>
  <si>
    <t xml:space="preserve">  73</t>
  </si>
  <si>
    <t>Dodatkowe wyposażenie rozdzielnic modułowych, szyna łączeniowa 1-biegunowa</t>
  </si>
  <si>
    <t xml:space="preserve">  74</t>
  </si>
  <si>
    <t>Rozłącznik bezpiecznikowy SPX-00/50A + wkładki 50A</t>
  </si>
  <si>
    <t xml:space="preserve">  75</t>
  </si>
  <si>
    <t>Montaż liczników energii elektrycznej jednotaryfowych do pomiaru bezpośredniego, do 30·A, 3-pomiarowy, energii czynnej</t>
  </si>
  <si>
    <t xml:space="preserve">  76</t>
  </si>
  <si>
    <t>Montaż zacisków - Zacisk ZUG-16</t>
  </si>
  <si>
    <t xml:space="preserve">  77</t>
  </si>
  <si>
    <t>Układanie przewodów w pasmach jedno - lub wielowarstwowych w szafach i na tablicach, przewód LY 450/750V 1x10·mm2</t>
  </si>
  <si>
    <t xml:space="preserve">  78</t>
  </si>
  <si>
    <t xml:space="preserve">  79</t>
  </si>
  <si>
    <t>Nasypanie warstwy piasku na dnie rowu kablowego, szerokość do 0,4·m</t>
  </si>
  <si>
    <t xml:space="preserve">  80</t>
  </si>
  <si>
    <t>Układanie kabli w rowach kablowych - Kabel YKY 0,6/1kV 5x10·mm2 RE</t>
  </si>
  <si>
    <t xml:space="preserve">  81</t>
  </si>
  <si>
    <t>Zasypanie rowów dla kabli, ręcznie, grunt kategorii III</t>
  </si>
  <si>
    <t xml:space="preserve">  82</t>
  </si>
  <si>
    <t>Badanie linii kablowej średniego napięcia, niskiego napięcia i sterowniczej, kabel n.n., 5-żyłowy</t>
  </si>
  <si>
    <t xml:space="preserve">  83</t>
  </si>
  <si>
    <t>PRZEDMIAR ROBÓT</t>
  </si>
  <si>
    <t xml:space="preserve">dz. Nr. 1122/42 obr. 0001 Imielin
ul. Nowozachęty 10, 41-407 Imielin
gm. Imielin, pow. bieruńsko-lędziński, woj. śląskie
</t>
  </si>
  <si>
    <t xml:space="preserve">Budowa czterostanowiskowej myjni dla samochodów osobowych, zbiornika bezodpływowego kanalizacji deszczowej o pojemonosci 35m3 wraz z utwardzeniem terenu dla samochodów osobowych na działce nr 122/42 obr. 0001 w Imielinie  </t>
  </si>
  <si>
    <t xml:space="preserve">Karpńska i Wspólnicy Spółka Jawna
41-407 Imielin, ul. Nowozachęty 10
NIP: 2220042527
</t>
  </si>
  <si>
    <t xml:space="preserve">Przewiert sterowany </t>
  </si>
  <si>
    <t>ELEMENT 8</t>
  </si>
  <si>
    <t>Przyłącze gazowe</t>
  </si>
  <si>
    <t xml:space="preserve">  84</t>
  </si>
  <si>
    <t xml:space="preserve">  85</t>
  </si>
  <si>
    <t>Wykopy liniowe o ścianach pionowych z ręcznym wydobyciem urobku w gruntach suchych, głębokości do 1,5·m, kategoria gruntu III</t>
  </si>
  <si>
    <t xml:space="preserve">  86</t>
  </si>
  <si>
    <t xml:space="preserve">  87</t>
  </si>
  <si>
    <t>Montaż rurociągów z rur polietylenowych (HDPE), rury w zwojach, Dn·32 mm</t>
  </si>
  <si>
    <t xml:space="preserve">  88</t>
  </si>
  <si>
    <t>Łączenie rur metodą zgrzewania czołowego, Dn·32 mm</t>
  </si>
  <si>
    <t xml:space="preserve">  89</t>
  </si>
  <si>
    <t>Rurociągi stalowe ocynkowane o połączeniach gwintowanych, w wykopie, Dn·32·mm</t>
  </si>
  <si>
    <t xml:space="preserve">  90</t>
  </si>
  <si>
    <t>Przejście PE-stal 32/25</t>
  </si>
  <si>
    <t xml:space="preserve">  91</t>
  </si>
  <si>
    <t>Oznakowanie trasy gazociągu ułożonego w ziemi</t>
  </si>
  <si>
    <t xml:space="preserve">  92</t>
  </si>
  <si>
    <t xml:space="preserve">  93</t>
  </si>
  <si>
    <t xml:space="preserve">  94</t>
  </si>
  <si>
    <t>Zasypanie wykopów, rowów, wykopów obiektowych, ubijaki, grubość w stanie luźnym 25·cm, kategoria gruntu III</t>
  </si>
  <si>
    <t xml:space="preserve">  95</t>
  </si>
  <si>
    <t>Zagęszczanie nasypów, ubijakiem mechanicznym, grunt spoisty kategorii III</t>
  </si>
  <si>
    <t xml:space="preserve">  96</t>
  </si>
  <si>
    <t xml:space="preserve">  97</t>
  </si>
  <si>
    <t xml:space="preserve">  98</t>
  </si>
  <si>
    <t xml:space="preserve">  99</t>
  </si>
  <si>
    <t>Próby szczelności gazociągów na ciśnienie do 0.6 MPa</t>
  </si>
  <si>
    <t>Uwaga:</t>
  </si>
  <si>
    <t>W przypadku, gdy z opisu przedmiotu zamówienia lub załączonej dokumentacji, wynika, iż Zamawiający/ Projektant opisał materiały, urządzenia, technologie ze wskazaniem konkretnych znaków towarowych, patentów lub pochodzenia, źródła użył nazwy konkretnego produktu, normy jakościowej lub szczególnego procesu, który charakteryzuje produkty lub usługi dostarczane przez konkretnego Wykonawcę/Dostawcę/Producenta, to należy je traktować wyłącznie jako przykładowe/ pomoc w opisie przedmiotu zamówienia. W każdym przypadku Zamawiający dopuszcza zastosowanie przez Wykonawcę rozwiązań tzw. „RÓWNOWAŻNYCH” w stosunku do wskazanych przez Zamawiającego/ Projektanta. Za rozwiązania „RÓWNOWAŻNE” uznaje się takie, które będą posiadały nie gorsze lub lepsze parametry techniczne, eksploatacyjne lub użytkowe w stosunku do wskazanych przez Zamawiającego/ Projektanta bądź będą spełniały równoważne normy jakościowe. Obowiązek wykazania równoważności spoczywa na Wykonawcy.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</si>
</sst>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 ##0.00####"/>
  </numFmts>
  <fonts count="6" x14ac:knownFonts="1">
    <font>
      <sz val="11"/>
      <color theme="1"/>
      <name val="Calibri"/>
      <family val="2"/>
    </font>
    <font>
      <b/>
      <sz val="18"/>
      <color rgb="FF800000"/>
      <name val="Calibri"/>
      <family val="2"/>
    </font>
    <font>
      <sz val="16"/>
      <color theme="1"/>
      <name val="Calibri"/>
      <family val="2"/>
    </font>
    <font>
      <sz val="11"/>
      <color theme="1"/>
      <name val="Calibri"/>
      <family val="2"/>
    </font>
    <font>
      <sz val="8"/>
      <name val="Calibri"/>
      <family val="2"/>
    </font>
    <font>
      <sz val="14"/>
      <color theme="1"/>
      <name val="Calibri"/>
      <family val="2"/>
    </font>
  </fonts>
  <fills count="8">
    <fill>
      <patternFill patternType="none"/>
    </fill>
    <fill>
      <patternFill patternType="gray125"/>
    </fill>
    <fill>
      <patternFill patternType="solid">
        <fgColor rgb="FFD0605D"/>
        <bgColor auto="1"/>
      </patternFill>
    </fill>
    <fill>
      <patternFill patternType="solid">
        <fgColor rgb="FFFFFFCC"/>
        <bgColor auto="1"/>
      </patternFill>
    </fill>
    <fill>
      <patternFill patternType="solid">
        <fgColor rgb="FFCCCCCC"/>
        <bgColor auto="1"/>
      </patternFill>
    </fill>
    <fill>
      <patternFill patternType="solid">
        <fgColor rgb="FFF09CB8"/>
        <bgColor auto="1"/>
      </patternFill>
    </fill>
    <fill>
      <patternFill patternType="solid">
        <fgColor rgb="FFFFFFFF"/>
        <bgColor auto="1"/>
      </patternFill>
    </fill>
    <fill>
      <patternFill patternType="solid">
        <fgColor rgb="FFF09CB8"/>
        <bgColor indexed="64"/>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9" fontId="3" fillId="0" borderId="0" applyFont="0" applyFill="0" applyBorder="0" applyAlignment="0" applyProtection="0"/>
  </cellStyleXfs>
  <cellXfs count="25">
    <xf numFmtId="0" fontId="0" fillId="0" borderId="0" xfId="0"/>
    <xf numFmtId="49" fontId="0" fillId="0" borderId="1" xfId="1" applyNumberFormat="1" applyFont="1" applyBorder="1" applyAlignment="1">
      <alignment horizontal="center" vertical="center" wrapText="1"/>
    </xf>
    <xf numFmtId="0" fontId="0" fillId="0" borderId="0" xfId="1" applyFont="1" applyAlignment="1">
      <alignment horizontal="center" vertical="center"/>
    </xf>
    <xf numFmtId="49" fontId="1" fillId="0" borderId="1" xfId="1" applyNumberFormat="1" applyFont="1" applyBorder="1" applyAlignment="1">
      <alignment vertical="top" wrapText="1"/>
    </xf>
    <xf numFmtId="49" fontId="2" fillId="0" borderId="1" xfId="1" applyNumberFormat="1" applyFont="1" applyBorder="1" applyAlignment="1">
      <alignment vertical="top" wrapText="1"/>
    </xf>
    <xf numFmtId="49" fontId="0" fillId="0" borderId="1" xfId="1" applyNumberFormat="1" applyFont="1" applyBorder="1" applyAlignment="1">
      <alignment vertical="top" wrapText="1"/>
    </xf>
    <xf numFmtId="0" fontId="0" fillId="4" borderId="1" xfId="1" applyFont="1" applyFill="1" applyBorder="1"/>
    <xf numFmtId="0" fontId="0" fillId="5" borderId="1" xfId="1" applyFont="1" applyFill="1" applyBorder="1"/>
    <xf numFmtId="49" fontId="0" fillId="4" borderId="1" xfId="1" applyNumberFormat="1" applyFont="1" applyFill="1" applyBorder="1" applyAlignment="1">
      <alignment vertical="top" wrapText="1"/>
    </xf>
    <xf numFmtId="164" fontId="0" fillId="3" borderId="1" xfId="1" applyNumberFormat="1" applyFont="1" applyFill="1" applyBorder="1" applyAlignment="1">
      <alignment wrapText="1"/>
    </xf>
    <xf numFmtId="49" fontId="0" fillId="5" borderId="1" xfId="1" applyNumberFormat="1" applyFont="1" applyFill="1" applyBorder="1" applyAlignment="1">
      <alignment vertical="top" wrapText="1"/>
    </xf>
    <xf numFmtId="164" fontId="0" fillId="0" borderId="1" xfId="1" applyNumberFormat="1" applyFont="1" applyBorder="1" applyAlignment="1">
      <alignment wrapText="1"/>
    </xf>
    <xf numFmtId="164" fontId="0" fillId="4" borderId="1" xfId="1" applyNumberFormat="1" applyFont="1" applyFill="1" applyBorder="1" applyAlignment="1">
      <alignment wrapText="1"/>
    </xf>
    <xf numFmtId="49" fontId="0" fillId="6" borderId="1" xfId="1" applyNumberFormat="1" applyFont="1" applyFill="1" applyBorder="1" applyAlignment="1">
      <alignment vertical="top" wrapText="1"/>
    </xf>
    <xf numFmtId="0" fontId="0" fillId="6" borderId="1" xfId="1" applyFont="1" applyFill="1" applyBorder="1"/>
    <xf numFmtId="164" fontId="0" fillId="5" borderId="1" xfId="1" applyNumberFormat="1" applyFont="1" applyFill="1" applyBorder="1" applyAlignment="1">
      <alignment wrapText="1"/>
    </xf>
    <xf numFmtId="49" fontId="0" fillId="3" borderId="2" xfId="1" applyNumberFormat="1" applyFont="1" applyFill="1" applyBorder="1" applyAlignment="1">
      <alignment vertical="top" wrapText="1"/>
    </xf>
    <xf numFmtId="164" fontId="0" fillId="6" borderId="1" xfId="1" applyNumberFormat="1" applyFont="1" applyFill="1" applyBorder="1" applyAlignment="1">
      <alignment wrapText="1"/>
    </xf>
    <xf numFmtId="0" fontId="0" fillId="7" borderId="1" xfId="1" applyFont="1" applyFill="1" applyBorder="1"/>
    <xf numFmtId="164" fontId="0" fillId="7" borderId="1" xfId="1" applyNumberFormat="1" applyFont="1" applyFill="1" applyBorder="1" applyAlignment="1">
      <alignment wrapText="1"/>
    </xf>
    <xf numFmtId="49" fontId="1" fillId="0" borderId="1" xfId="1" applyNumberFormat="1" applyFont="1" applyBorder="1" applyAlignment="1">
      <alignment horizontal="center" vertical="center" wrapText="1"/>
    </xf>
    <xf numFmtId="49" fontId="1" fillId="0" borderId="1" xfId="1" applyNumberFormat="1" applyFont="1" applyBorder="1" applyAlignment="1">
      <alignment vertical="top" wrapText="1"/>
    </xf>
    <xf numFmtId="49" fontId="0" fillId="2" borderId="2" xfId="1" applyNumberFormat="1" applyFont="1" applyFill="1" applyBorder="1" applyAlignment="1">
      <alignment vertical="top" wrapText="1"/>
    </xf>
    <xf numFmtId="49" fontId="0" fillId="3" borderId="2" xfId="1" applyNumberFormat="1" applyFont="1" applyFill="1" applyBorder="1" applyAlignment="1">
      <alignment vertical="top" wrapText="1"/>
    </xf>
    <xf numFmtId="49" fontId="5" fillId="0" borderId="3" xfId="2" applyNumberFormat="1" applyFont="1" applyBorder="1" applyAlignment="1">
      <alignment vertical="center" wrapText="1"/>
    </xf>
  </cellXfs>
  <cellStyles count="3">
    <cellStyle name="Normal" xfId="1" xr:uid="{00000000-0005-0000-0000-000000000000}"/>
    <cellStyle name="Normalny" xfId="0" builtinId="0"/>
    <cellStyle name="Procentowy" xfId="2" builtinId="5"/>
  </cellStyles>
  <dxfs count="0"/>
  <tableStyles count="0" defaultTableStyle="TableStyleMedium2" defaultPivotStyle="PivotStyleLight16"/>
  <colors>
    <mruColors>
      <color rgb="FFF09C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13"/>
  <sheetViews>
    <sheetView tabSelected="1" zoomScale="80" zoomScaleNormal="80" workbookViewId="0">
      <selection activeCell="F13" sqref="F13"/>
    </sheetView>
  </sheetViews>
  <sheetFormatPr defaultRowHeight="14.4" x14ac:dyDescent="0.3"/>
  <cols>
    <col min="1" max="1" width="49" customWidth="1"/>
    <col min="2" max="2" width="85" customWidth="1"/>
  </cols>
  <sheetData>
    <row r="1" spans="1:2" x14ac:dyDescent="0.3">
      <c r="A1" s="2"/>
      <c r="B1" s="2"/>
    </row>
    <row r="4" spans="1:2" ht="30.75" customHeight="1" x14ac:dyDescent="0.3">
      <c r="A4" s="20" t="s">
        <v>206</v>
      </c>
      <c r="B4" s="21" t="s">
        <v>0</v>
      </c>
    </row>
    <row r="6" spans="1:2" ht="48.75" customHeight="1" x14ac:dyDescent="0.3">
      <c r="A6" s="20" t="s">
        <v>1</v>
      </c>
      <c r="B6" s="21" t="s">
        <v>0</v>
      </c>
    </row>
    <row r="8" spans="1:2" ht="105" x14ac:dyDescent="0.3">
      <c r="A8" s="3" t="s">
        <v>2</v>
      </c>
      <c r="B8" s="4" t="s">
        <v>208</v>
      </c>
    </row>
    <row r="9" spans="1:2" ht="84" x14ac:dyDescent="0.3">
      <c r="A9" s="3" t="s">
        <v>3</v>
      </c>
      <c r="B9" s="4" t="s">
        <v>207</v>
      </c>
    </row>
    <row r="10" spans="1:2" ht="84" x14ac:dyDescent="0.3">
      <c r="A10" s="3" t="s">
        <v>4</v>
      </c>
      <c r="B10" s="4" t="s">
        <v>209</v>
      </c>
    </row>
    <row r="11" spans="1:2" ht="23.4" x14ac:dyDescent="0.3">
      <c r="A11" s="3" t="s">
        <v>5</v>
      </c>
      <c r="B11" s="4" t="s">
        <v>6</v>
      </c>
    </row>
    <row r="12" spans="1:2" ht="42" x14ac:dyDescent="0.3">
      <c r="A12" s="3" t="s">
        <v>7</v>
      </c>
      <c r="B12" s="4" t="s">
        <v>8</v>
      </c>
    </row>
    <row r="13" spans="1:2" ht="283.8" customHeight="1" x14ac:dyDescent="0.3">
      <c r="A13" s="3" t="s">
        <v>238</v>
      </c>
      <c r="B13" s="24" t="s">
        <v>239</v>
      </c>
    </row>
  </sheetData>
  <mergeCells count="2">
    <mergeCell ref="A4:B4"/>
    <mergeCell ref="A6:B6"/>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20"/>
  <sheetViews>
    <sheetView zoomScale="80" zoomScaleNormal="80" workbookViewId="0">
      <selection activeCell="D16" sqref="D16"/>
    </sheetView>
  </sheetViews>
  <sheetFormatPr defaultRowHeight="14.4" outlineLevelRow="1" outlineLevelCol="1" x14ac:dyDescent="0.3"/>
  <cols>
    <col min="1" max="1" width="11" customWidth="1"/>
    <col min="2" max="2" width="16" customWidth="1"/>
    <col min="3" max="3" width="42" customWidth="1"/>
    <col min="4" max="5" width="14" customWidth="1"/>
    <col min="6" max="7" width="14" customWidth="1" outlineLevel="1" collapsed="1"/>
  </cols>
  <sheetData>
    <row r="1" spans="1:7" x14ac:dyDescent="0.3">
      <c r="A1" s="22" t="s">
        <v>1</v>
      </c>
      <c r="B1" s="22" t="s">
        <v>0</v>
      </c>
      <c r="C1" s="22" t="s">
        <v>0</v>
      </c>
      <c r="D1" s="22" t="s">
        <v>0</v>
      </c>
      <c r="E1" s="22" t="s">
        <v>0</v>
      </c>
      <c r="F1" s="22" t="s">
        <v>0</v>
      </c>
      <c r="G1" s="22" t="s">
        <v>0</v>
      </c>
    </row>
    <row r="2" spans="1:7" ht="28.8" x14ac:dyDescent="0.3">
      <c r="A2" s="16" t="s">
        <v>9</v>
      </c>
      <c r="B2" s="23" t="s">
        <v>0</v>
      </c>
      <c r="C2" s="23" t="s">
        <v>0</v>
      </c>
      <c r="D2" s="23" t="s">
        <v>0</v>
      </c>
      <c r="E2" s="23" t="s">
        <v>0</v>
      </c>
      <c r="F2" s="23" t="s">
        <v>0</v>
      </c>
      <c r="G2" s="23" t="s">
        <v>0</v>
      </c>
    </row>
    <row r="3" spans="1:7" x14ac:dyDescent="0.3">
      <c r="A3" s="16" t="s">
        <v>10</v>
      </c>
      <c r="B3" s="23" t="s">
        <v>6</v>
      </c>
      <c r="C3" s="23" t="s">
        <v>0</v>
      </c>
      <c r="D3" s="23" t="s">
        <v>0</v>
      </c>
      <c r="E3" s="23" t="s">
        <v>0</v>
      </c>
      <c r="F3" s="23" t="s">
        <v>0</v>
      </c>
      <c r="G3" s="23" t="s">
        <v>0</v>
      </c>
    </row>
    <row r="5" spans="1:7" ht="43.2" x14ac:dyDescent="0.3">
      <c r="A5" s="1" t="s">
        <v>11</v>
      </c>
      <c r="B5" s="1" t="s">
        <v>12</v>
      </c>
      <c r="C5" s="1" t="s">
        <v>13</v>
      </c>
      <c r="D5" s="1" t="s">
        <v>14</v>
      </c>
      <c r="E5" s="1" t="s">
        <v>15</v>
      </c>
      <c r="F5" s="1" t="s">
        <v>16</v>
      </c>
      <c r="G5" s="1" t="s">
        <v>18</v>
      </c>
    </row>
    <row r="6" spans="1:7" x14ac:dyDescent="0.3">
      <c r="A6" s="1" t="s">
        <v>19</v>
      </c>
      <c r="B6" s="1" t="s">
        <v>21</v>
      </c>
      <c r="C6" s="1" t="s">
        <v>22</v>
      </c>
      <c r="D6" s="1" t="s">
        <v>23</v>
      </c>
      <c r="E6" s="1" t="s">
        <v>27</v>
      </c>
      <c r="F6" s="1" t="s">
        <v>28</v>
      </c>
      <c r="G6" s="1" t="s">
        <v>30</v>
      </c>
    </row>
    <row r="7" spans="1:7" ht="28.8" x14ac:dyDescent="0.3">
      <c r="A7" s="8" t="s">
        <v>19</v>
      </c>
      <c r="B7" s="8" t="s">
        <v>31</v>
      </c>
      <c r="C7" s="8" t="s">
        <v>1</v>
      </c>
      <c r="D7" s="12">
        <f>'MYJNIA - bez dostawy i montażu'!J7</f>
        <v>0</v>
      </c>
      <c r="E7" s="12">
        <f>ROUND(D7/F7, 2)</f>
        <v>0</v>
      </c>
      <c r="F7" s="12">
        <f>D20</f>
        <v>1</v>
      </c>
      <c r="G7" s="6" t="s">
        <v>0</v>
      </c>
    </row>
    <row r="8" spans="1:7" outlineLevel="1" x14ac:dyDescent="0.3">
      <c r="A8" s="10" t="s">
        <v>20</v>
      </c>
      <c r="B8" s="10" t="s">
        <v>32</v>
      </c>
      <c r="C8" s="10" t="s">
        <v>33</v>
      </c>
      <c r="D8" s="15">
        <f>'MYJNIA - bez dostawy i montażu'!J8</f>
        <v>0</v>
      </c>
      <c r="E8" s="7" t="s">
        <v>0</v>
      </c>
      <c r="F8" s="7" t="s">
        <v>0</v>
      </c>
      <c r="G8" s="7" t="s">
        <v>0</v>
      </c>
    </row>
    <row r="9" spans="1:7" outlineLevel="1" x14ac:dyDescent="0.3">
      <c r="A9" s="10" t="s">
        <v>21</v>
      </c>
      <c r="B9" s="10" t="s">
        <v>34</v>
      </c>
      <c r="C9" s="10" t="s">
        <v>35</v>
      </c>
      <c r="D9" s="15">
        <f>'MYJNIA - bez dostawy i montażu'!J17</f>
        <v>0</v>
      </c>
      <c r="E9" s="7" t="s">
        <v>0</v>
      </c>
      <c r="F9" s="7" t="s">
        <v>0</v>
      </c>
      <c r="G9" s="7" t="s">
        <v>0</v>
      </c>
    </row>
    <row r="10" spans="1:7" outlineLevel="1" x14ac:dyDescent="0.3">
      <c r="A10" s="10" t="s">
        <v>22</v>
      </c>
      <c r="B10" s="10" t="s">
        <v>36</v>
      </c>
      <c r="C10" s="10" t="s">
        <v>37</v>
      </c>
      <c r="D10" s="15">
        <f>'MYJNIA - bez dostawy i montażu'!J30</f>
        <v>0</v>
      </c>
      <c r="E10" s="7" t="s">
        <v>0</v>
      </c>
      <c r="F10" s="7" t="s">
        <v>0</v>
      </c>
      <c r="G10" s="7" t="s">
        <v>0</v>
      </c>
    </row>
    <row r="11" spans="1:7" outlineLevel="1" x14ac:dyDescent="0.3">
      <c r="A11" s="10" t="s">
        <v>23</v>
      </c>
      <c r="B11" s="10" t="s">
        <v>38</v>
      </c>
      <c r="C11" s="10" t="s">
        <v>39</v>
      </c>
      <c r="D11" s="15">
        <f>'MYJNIA - bez dostawy i montażu'!J35</f>
        <v>0</v>
      </c>
      <c r="E11" s="7" t="s">
        <v>0</v>
      </c>
      <c r="F11" s="7" t="s">
        <v>0</v>
      </c>
      <c r="G11" s="7" t="s">
        <v>0</v>
      </c>
    </row>
    <row r="12" spans="1:7" outlineLevel="1" x14ac:dyDescent="0.3">
      <c r="A12" s="10" t="s">
        <v>24</v>
      </c>
      <c r="B12" s="10" t="s">
        <v>40</v>
      </c>
      <c r="C12" s="10" t="s">
        <v>41</v>
      </c>
      <c r="D12" s="15">
        <f>'MYJNIA - bez dostawy i montażu'!J51</f>
        <v>0</v>
      </c>
      <c r="E12" s="7" t="s">
        <v>0</v>
      </c>
      <c r="F12" s="7" t="s">
        <v>0</v>
      </c>
      <c r="G12" s="7" t="s">
        <v>0</v>
      </c>
    </row>
    <row r="13" spans="1:7" outlineLevel="1" x14ac:dyDescent="0.3">
      <c r="A13" s="10" t="s">
        <v>25</v>
      </c>
      <c r="B13" s="10" t="s">
        <v>42</v>
      </c>
      <c r="C13" s="10" t="s">
        <v>43</v>
      </c>
      <c r="D13" s="15">
        <f>'MYJNIA - bez dostawy i montażu'!J69</f>
        <v>0</v>
      </c>
      <c r="E13" s="7" t="s">
        <v>0</v>
      </c>
      <c r="F13" s="7" t="s">
        <v>0</v>
      </c>
      <c r="G13" s="7" t="s">
        <v>0</v>
      </c>
    </row>
    <row r="14" spans="1:7" outlineLevel="1" x14ac:dyDescent="0.3">
      <c r="A14" s="10" t="s">
        <v>26</v>
      </c>
      <c r="B14" s="10" t="s">
        <v>44</v>
      </c>
      <c r="C14" s="10" t="s">
        <v>45</v>
      </c>
      <c r="D14" s="15">
        <f>'MYJNIA - bez dostawy i montażu'!J85</f>
        <v>0</v>
      </c>
      <c r="E14" s="7" t="s">
        <v>0</v>
      </c>
      <c r="F14" s="7" t="s">
        <v>0</v>
      </c>
      <c r="G14" s="7" t="s">
        <v>0</v>
      </c>
    </row>
    <row r="15" spans="1:7" x14ac:dyDescent="0.3">
      <c r="A15" s="10" t="s">
        <v>27</v>
      </c>
      <c r="B15" s="10" t="s">
        <v>211</v>
      </c>
      <c r="C15" s="10" t="s">
        <v>212</v>
      </c>
      <c r="D15" s="15">
        <f>'MYJNIA - bez dostawy i montażu'!J98</f>
        <v>0</v>
      </c>
      <c r="E15" s="7" t="s">
        <v>0</v>
      </c>
      <c r="F15" s="7" t="s">
        <v>0</v>
      </c>
      <c r="G15" s="7" t="s">
        <v>0</v>
      </c>
    </row>
    <row r="19" spans="3:4" x14ac:dyDescent="0.3">
      <c r="C19" s="5" t="s">
        <v>46</v>
      </c>
    </row>
    <row r="20" spans="3:4" x14ac:dyDescent="0.3">
      <c r="D20" s="11">
        <v>1</v>
      </c>
    </row>
  </sheetData>
  <mergeCells count="3">
    <mergeCell ref="A1:G1"/>
    <mergeCell ref="B2:G2"/>
    <mergeCell ref="B3:G3"/>
  </mergeCells>
  <phoneticPr fontId="4"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J114"/>
  <sheetViews>
    <sheetView zoomScale="80" zoomScaleNormal="80" workbookViewId="0">
      <selection activeCell="I104" sqref="I104"/>
    </sheetView>
  </sheetViews>
  <sheetFormatPr defaultRowHeight="14.4" outlineLevelRow="2" outlineLevelCol="1" x14ac:dyDescent="0.3"/>
  <cols>
    <col min="1" max="1" width="11" customWidth="1" collapsed="1"/>
    <col min="2" max="4" width="11" hidden="1" customWidth="1" outlineLevel="1" collapsed="1"/>
    <col min="5" max="5" width="45" customWidth="1"/>
    <col min="6" max="10" width="14" customWidth="1"/>
  </cols>
  <sheetData>
    <row r="1" spans="1:10" x14ac:dyDescent="0.3">
      <c r="A1" s="22" t="s">
        <v>1</v>
      </c>
      <c r="B1" s="22" t="s">
        <v>0</v>
      </c>
      <c r="C1" s="22" t="s">
        <v>0</v>
      </c>
      <c r="D1" s="22" t="s">
        <v>0</v>
      </c>
      <c r="E1" s="22" t="s">
        <v>0</v>
      </c>
      <c r="F1" s="22" t="s">
        <v>0</v>
      </c>
      <c r="G1" s="22" t="s">
        <v>0</v>
      </c>
      <c r="H1" s="22" t="s">
        <v>0</v>
      </c>
      <c r="I1" s="22" t="s">
        <v>0</v>
      </c>
      <c r="J1" s="22" t="s">
        <v>0</v>
      </c>
    </row>
    <row r="2" spans="1:10" x14ac:dyDescent="0.3">
      <c r="A2" s="23" t="s">
        <v>9</v>
      </c>
      <c r="B2" s="23" t="s">
        <v>0</v>
      </c>
      <c r="C2" s="23" t="s">
        <v>0</v>
      </c>
      <c r="D2" s="23" t="s">
        <v>0</v>
      </c>
      <c r="E2" s="23" t="s">
        <v>0</v>
      </c>
      <c r="F2" s="23" t="s">
        <v>0</v>
      </c>
      <c r="G2" s="23" t="s">
        <v>0</v>
      </c>
      <c r="H2" s="23" t="s">
        <v>0</v>
      </c>
      <c r="I2" s="23" t="s">
        <v>0</v>
      </c>
      <c r="J2" s="23" t="s">
        <v>0</v>
      </c>
    </row>
    <row r="3" spans="1:10" x14ac:dyDescent="0.3">
      <c r="A3" s="23" t="s">
        <v>10</v>
      </c>
      <c r="B3" s="23" t="s">
        <v>0</v>
      </c>
      <c r="C3" s="23" t="s">
        <v>6</v>
      </c>
      <c r="D3" s="23" t="s">
        <v>0</v>
      </c>
      <c r="E3" s="23" t="s">
        <v>0</v>
      </c>
      <c r="F3" s="23" t="s">
        <v>0</v>
      </c>
      <c r="G3" s="23" t="s">
        <v>0</v>
      </c>
      <c r="H3" s="23" t="s">
        <v>0</v>
      </c>
      <c r="I3" s="23" t="s">
        <v>0</v>
      </c>
      <c r="J3" s="23" t="s">
        <v>0</v>
      </c>
    </row>
    <row r="5" spans="1:10" ht="86.4" x14ac:dyDescent="0.3">
      <c r="A5" s="1" t="s">
        <v>11</v>
      </c>
      <c r="B5" s="1" t="s">
        <v>47</v>
      </c>
      <c r="C5" s="1" t="s">
        <v>48</v>
      </c>
      <c r="D5" s="1" t="s">
        <v>49</v>
      </c>
      <c r="E5" s="1" t="s">
        <v>50</v>
      </c>
      <c r="F5" s="1" t="s">
        <v>17</v>
      </c>
      <c r="G5" s="1" t="s">
        <v>51</v>
      </c>
      <c r="H5" s="1" t="s">
        <v>52</v>
      </c>
      <c r="I5" s="1" t="s">
        <v>53</v>
      </c>
      <c r="J5" s="1" t="s">
        <v>14</v>
      </c>
    </row>
    <row r="6" spans="1:10" x14ac:dyDescent="0.3">
      <c r="A6" s="1" t="s">
        <v>19</v>
      </c>
      <c r="B6" s="1" t="s">
        <v>20</v>
      </c>
      <c r="C6" s="1" t="s">
        <v>21</v>
      </c>
      <c r="D6" s="1" t="s">
        <v>22</v>
      </c>
      <c r="E6" s="1" t="s">
        <v>23</v>
      </c>
      <c r="F6" s="1" t="s">
        <v>24</v>
      </c>
      <c r="G6" s="1" t="s">
        <v>26</v>
      </c>
      <c r="H6" s="1" t="s">
        <v>27</v>
      </c>
      <c r="I6" s="1" t="s">
        <v>28</v>
      </c>
      <c r="J6" s="1" t="s">
        <v>29</v>
      </c>
    </row>
    <row r="7" spans="1:10" x14ac:dyDescent="0.3">
      <c r="A7" s="8" t="s">
        <v>0</v>
      </c>
      <c r="B7" s="6" t="s">
        <v>0</v>
      </c>
      <c r="C7" s="6" t="s">
        <v>0</v>
      </c>
      <c r="D7" s="6" t="s">
        <v>0</v>
      </c>
      <c r="E7" s="8" t="s">
        <v>1</v>
      </c>
      <c r="F7" s="6" t="s">
        <v>0</v>
      </c>
      <c r="G7" s="6" t="s">
        <v>0</v>
      </c>
      <c r="H7" s="6" t="s">
        <v>0</v>
      </c>
      <c r="I7" s="6" t="s">
        <v>0</v>
      </c>
      <c r="J7" s="12">
        <f>'MYJNIA - bez dostawy i montażu'!J8+'MYJNIA - bez dostawy i montażu'!J17+'MYJNIA - bez dostawy i montażu'!J30+'MYJNIA - bez dostawy i montażu'!J35+'MYJNIA - bez dostawy i montażu'!J51+'MYJNIA - bez dostawy i montażu'!J69+'MYJNIA - bez dostawy i montażu'!J85+J98</f>
        <v>0</v>
      </c>
    </row>
    <row r="8" spans="1:10" outlineLevel="1" x14ac:dyDescent="0.3">
      <c r="A8" s="10" t="s">
        <v>19</v>
      </c>
      <c r="B8" s="7" t="s">
        <v>0</v>
      </c>
      <c r="C8" s="7" t="s">
        <v>0</v>
      </c>
      <c r="D8" s="7" t="s">
        <v>0</v>
      </c>
      <c r="E8" s="10" t="s">
        <v>33</v>
      </c>
      <c r="F8" s="7" t="s">
        <v>0</v>
      </c>
      <c r="G8" s="7" t="s">
        <v>0</v>
      </c>
      <c r="H8" s="7" t="s">
        <v>0</v>
      </c>
      <c r="I8" s="7" t="s">
        <v>0</v>
      </c>
      <c r="J8" s="15">
        <f>SUM(J9:J16)</f>
        <v>0</v>
      </c>
    </row>
    <row r="9" spans="1:10" ht="28.8" outlineLevel="2" x14ac:dyDescent="0.3">
      <c r="A9" s="13" t="s">
        <v>55</v>
      </c>
      <c r="B9" s="14" t="s">
        <v>0</v>
      </c>
      <c r="C9" s="14" t="s">
        <v>0</v>
      </c>
      <c r="D9" s="14" t="s">
        <v>0</v>
      </c>
      <c r="E9" s="13" t="s">
        <v>54</v>
      </c>
      <c r="F9" s="13" t="s">
        <v>56</v>
      </c>
      <c r="G9" s="9">
        <v>157.80000000000001</v>
      </c>
      <c r="H9" s="9">
        <v>1</v>
      </c>
      <c r="I9" s="9"/>
      <c r="J9" s="9">
        <f t="shared" ref="J9:J16" si="0">ROUND(G9*I9, 2)</f>
        <v>0</v>
      </c>
    </row>
    <row r="10" spans="1:10" ht="28.8" outlineLevel="2" x14ac:dyDescent="0.3">
      <c r="A10" s="13" t="s">
        <v>58</v>
      </c>
      <c r="B10" s="14" t="s">
        <v>0</v>
      </c>
      <c r="C10" s="14" t="s">
        <v>0</v>
      </c>
      <c r="D10" s="14" t="s">
        <v>0</v>
      </c>
      <c r="E10" s="13" t="s">
        <v>57</v>
      </c>
      <c r="F10" s="13" t="s">
        <v>56</v>
      </c>
      <c r="G10" s="9">
        <v>157.80000000000001</v>
      </c>
      <c r="H10" s="9">
        <v>1</v>
      </c>
      <c r="I10" s="9"/>
      <c r="J10" s="9">
        <f t="shared" si="0"/>
        <v>0</v>
      </c>
    </row>
    <row r="11" spans="1:10" ht="28.8" outlineLevel="2" x14ac:dyDescent="0.3">
      <c r="A11" s="13" t="s">
        <v>60</v>
      </c>
      <c r="B11" s="14" t="s">
        <v>0</v>
      </c>
      <c r="C11" s="14" t="s">
        <v>0</v>
      </c>
      <c r="D11" s="14" t="s">
        <v>0</v>
      </c>
      <c r="E11" s="13" t="s">
        <v>59</v>
      </c>
      <c r="F11" s="13" t="s">
        <v>56</v>
      </c>
      <c r="G11" s="9">
        <v>157.80000000000001</v>
      </c>
      <c r="H11" s="9">
        <v>1</v>
      </c>
      <c r="I11" s="9"/>
      <c r="J11" s="9">
        <f t="shared" si="0"/>
        <v>0</v>
      </c>
    </row>
    <row r="12" spans="1:10" outlineLevel="2" x14ac:dyDescent="0.3">
      <c r="A12" s="13" t="s">
        <v>62</v>
      </c>
      <c r="B12" s="14" t="s">
        <v>0</v>
      </c>
      <c r="C12" s="14" t="s">
        <v>0</v>
      </c>
      <c r="D12" s="14" t="s">
        <v>0</v>
      </c>
      <c r="E12" s="13" t="s">
        <v>61</v>
      </c>
      <c r="F12" s="13" t="s">
        <v>56</v>
      </c>
      <c r="G12" s="9">
        <v>157.80000000000001</v>
      </c>
      <c r="H12" s="9">
        <v>1</v>
      </c>
      <c r="I12" s="9"/>
      <c r="J12" s="9">
        <f t="shared" si="0"/>
        <v>0</v>
      </c>
    </row>
    <row r="13" spans="1:10" outlineLevel="2" x14ac:dyDescent="0.3">
      <c r="A13" s="13" t="s">
        <v>64</v>
      </c>
      <c r="B13" s="14" t="s">
        <v>0</v>
      </c>
      <c r="C13" s="14" t="s">
        <v>0</v>
      </c>
      <c r="D13" s="14" t="s">
        <v>0</v>
      </c>
      <c r="E13" s="13" t="s">
        <v>63</v>
      </c>
      <c r="F13" s="13" t="s">
        <v>56</v>
      </c>
      <c r="G13" s="9">
        <v>157.80000000000001</v>
      </c>
      <c r="H13" s="9">
        <v>1</v>
      </c>
      <c r="I13" s="9"/>
      <c r="J13" s="9">
        <f t="shared" si="0"/>
        <v>0</v>
      </c>
    </row>
    <row r="14" spans="1:10" outlineLevel="2" x14ac:dyDescent="0.3">
      <c r="A14" s="13" t="s">
        <v>65</v>
      </c>
      <c r="B14" s="14" t="s">
        <v>0</v>
      </c>
      <c r="C14" s="14" t="s">
        <v>0</v>
      </c>
      <c r="D14" s="14" t="s">
        <v>0</v>
      </c>
      <c r="E14" s="13" t="s">
        <v>61</v>
      </c>
      <c r="F14" s="13" t="s">
        <v>56</v>
      </c>
      <c r="G14" s="9">
        <v>157.80000000000001</v>
      </c>
      <c r="H14" s="9">
        <v>1</v>
      </c>
      <c r="I14" s="9"/>
      <c r="J14" s="9">
        <f t="shared" si="0"/>
        <v>0</v>
      </c>
    </row>
    <row r="15" spans="1:10" ht="28.8" outlineLevel="2" x14ac:dyDescent="0.3">
      <c r="A15" s="13" t="s">
        <v>67</v>
      </c>
      <c r="B15" s="14" t="s">
        <v>0</v>
      </c>
      <c r="C15" s="14" t="s">
        <v>0</v>
      </c>
      <c r="D15" s="14" t="s">
        <v>0</v>
      </c>
      <c r="E15" s="13" t="s">
        <v>66</v>
      </c>
      <c r="F15" s="13" t="s">
        <v>56</v>
      </c>
      <c r="G15" s="9">
        <v>157.80000000000001</v>
      </c>
      <c r="H15" s="9">
        <v>1</v>
      </c>
      <c r="I15" s="9"/>
      <c r="J15" s="9">
        <f t="shared" si="0"/>
        <v>0</v>
      </c>
    </row>
    <row r="16" spans="1:10" outlineLevel="2" x14ac:dyDescent="0.3">
      <c r="A16" s="13" t="s">
        <v>69</v>
      </c>
      <c r="B16" s="14" t="s">
        <v>0</v>
      </c>
      <c r="C16" s="14" t="s">
        <v>0</v>
      </c>
      <c r="D16" s="14" t="s">
        <v>0</v>
      </c>
      <c r="E16" s="13" t="s">
        <v>68</v>
      </c>
      <c r="F16" s="13" t="s">
        <v>70</v>
      </c>
      <c r="G16" s="9">
        <v>62</v>
      </c>
      <c r="H16" s="9">
        <v>1</v>
      </c>
      <c r="I16" s="9"/>
      <c r="J16" s="9">
        <f t="shared" si="0"/>
        <v>0</v>
      </c>
    </row>
    <row r="17" spans="1:10" outlineLevel="1" x14ac:dyDescent="0.3">
      <c r="A17" s="10" t="s">
        <v>20</v>
      </c>
      <c r="B17" s="7" t="s">
        <v>0</v>
      </c>
      <c r="C17" s="7" t="s">
        <v>0</v>
      </c>
      <c r="D17" s="7" t="s">
        <v>0</v>
      </c>
      <c r="E17" s="10" t="s">
        <v>35</v>
      </c>
      <c r="F17" s="7" t="s">
        <v>0</v>
      </c>
      <c r="G17" s="7" t="s">
        <v>0</v>
      </c>
      <c r="H17" s="7" t="s">
        <v>0</v>
      </c>
      <c r="I17" s="7" t="s">
        <v>0</v>
      </c>
      <c r="J17" s="15">
        <f>SUM(J18:J29)</f>
        <v>0</v>
      </c>
    </row>
    <row r="18" spans="1:10" ht="43.2" outlineLevel="2" x14ac:dyDescent="0.3">
      <c r="A18" s="13" t="s">
        <v>72</v>
      </c>
      <c r="B18" s="14" t="s">
        <v>0</v>
      </c>
      <c r="C18" s="14" t="s">
        <v>0</v>
      </c>
      <c r="D18" s="14" t="s">
        <v>0</v>
      </c>
      <c r="E18" s="13" t="s">
        <v>71</v>
      </c>
      <c r="F18" s="13" t="s">
        <v>56</v>
      </c>
      <c r="G18" s="9">
        <v>692.66</v>
      </c>
      <c r="H18" s="9">
        <v>1</v>
      </c>
      <c r="I18" s="9"/>
      <c r="J18" s="9">
        <f t="shared" ref="J18:J29" si="1">ROUND(G18*I18, 2)</f>
        <v>0</v>
      </c>
    </row>
    <row r="19" spans="1:10" ht="43.2" outlineLevel="2" x14ac:dyDescent="0.3">
      <c r="A19" s="13" t="s">
        <v>74</v>
      </c>
      <c r="B19" s="14" t="s">
        <v>0</v>
      </c>
      <c r="C19" s="14" t="s">
        <v>0</v>
      </c>
      <c r="D19" s="14" t="s">
        <v>0</v>
      </c>
      <c r="E19" s="13" t="s">
        <v>73</v>
      </c>
      <c r="F19" s="13" t="s">
        <v>56</v>
      </c>
      <c r="G19" s="9">
        <v>692.66</v>
      </c>
      <c r="H19" s="9">
        <v>1</v>
      </c>
      <c r="I19" s="9"/>
      <c r="J19" s="9">
        <f t="shared" si="1"/>
        <v>0</v>
      </c>
    </row>
    <row r="20" spans="1:10" ht="28.8" outlineLevel="2" x14ac:dyDescent="0.3">
      <c r="A20" s="13" t="s">
        <v>76</v>
      </c>
      <c r="B20" s="14" t="s">
        <v>0</v>
      </c>
      <c r="C20" s="14" t="s">
        <v>0</v>
      </c>
      <c r="D20" s="14" t="s">
        <v>0</v>
      </c>
      <c r="E20" s="13" t="s">
        <v>75</v>
      </c>
      <c r="F20" s="13" t="s">
        <v>77</v>
      </c>
      <c r="G20" s="9">
        <v>380.96</v>
      </c>
      <c r="H20" s="9">
        <v>1</v>
      </c>
      <c r="I20" s="9"/>
      <c r="J20" s="9">
        <f t="shared" si="1"/>
        <v>0</v>
      </c>
    </row>
    <row r="21" spans="1:10" ht="28.8" outlineLevel="2" x14ac:dyDescent="0.3">
      <c r="A21" s="13" t="s">
        <v>79</v>
      </c>
      <c r="B21" s="14" t="s">
        <v>0</v>
      </c>
      <c r="C21" s="14" t="s">
        <v>0</v>
      </c>
      <c r="D21" s="14" t="s">
        <v>0</v>
      </c>
      <c r="E21" s="13" t="s">
        <v>78</v>
      </c>
      <c r="F21" s="13" t="s">
        <v>77</v>
      </c>
      <c r="G21" s="9">
        <v>380.96</v>
      </c>
      <c r="H21" s="9">
        <v>19</v>
      </c>
      <c r="I21" s="9"/>
      <c r="J21" s="9">
        <f t="shared" si="1"/>
        <v>0</v>
      </c>
    </row>
    <row r="22" spans="1:10" outlineLevel="2" x14ac:dyDescent="0.3">
      <c r="A22" s="13" t="s">
        <v>81</v>
      </c>
      <c r="B22" s="14" t="s">
        <v>0</v>
      </c>
      <c r="C22" s="14" t="s">
        <v>0</v>
      </c>
      <c r="D22" s="14" t="s">
        <v>0</v>
      </c>
      <c r="E22" s="13" t="s">
        <v>80</v>
      </c>
      <c r="F22" s="13" t="s">
        <v>77</v>
      </c>
      <c r="G22" s="9">
        <v>380.96</v>
      </c>
      <c r="H22" s="9">
        <v>1</v>
      </c>
      <c r="I22" s="9"/>
      <c r="J22" s="9">
        <f t="shared" si="1"/>
        <v>0</v>
      </c>
    </row>
    <row r="23" spans="1:10" ht="28.8" outlineLevel="2" x14ac:dyDescent="0.3">
      <c r="A23" s="13" t="s">
        <v>83</v>
      </c>
      <c r="B23" s="14" t="s">
        <v>0</v>
      </c>
      <c r="C23" s="14" t="s">
        <v>0</v>
      </c>
      <c r="D23" s="14" t="s">
        <v>0</v>
      </c>
      <c r="E23" s="13" t="s">
        <v>82</v>
      </c>
      <c r="F23" s="13" t="s">
        <v>56</v>
      </c>
      <c r="G23" s="9">
        <v>692.66</v>
      </c>
      <c r="H23" s="9">
        <v>1</v>
      </c>
      <c r="I23" s="9"/>
      <c r="J23" s="9">
        <f t="shared" si="1"/>
        <v>0</v>
      </c>
    </row>
    <row r="24" spans="1:10" ht="28.8" outlineLevel="2" x14ac:dyDescent="0.3">
      <c r="A24" s="13" t="s">
        <v>85</v>
      </c>
      <c r="B24" s="14" t="s">
        <v>0</v>
      </c>
      <c r="C24" s="14" t="s">
        <v>0</v>
      </c>
      <c r="D24" s="14" t="s">
        <v>0</v>
      </c>
      <c r="E24" s="13" t="s">
        <v>84</v>
      </c>
      <c r="F24" s="13" t="s">
        <v>56</v>
      </c>
      <c r="G24" s="9">
        <v>692.66</v>
      </c>
      <c r="H24" s="9">
        <v>15</v>
      </c>
      <c r="I24" s="9"/>
      <c r="J24" s="9">
        <f t="shared" si="1"/>
        <v>0</v>
      </c>
    </row>
    <row r="25" spans="1:10" ht="28.8" outlineLevel="2" x14ac:dyDescent="0.3">
      <c r="A25" s="13" t="s">
        <v>87</v>
      </c>
      <c r="B25" s="14" t="s">
        <v>0</v>
      </c>
      <c r="C25" s="14" t="s">
        <v>0</v>
      </c>
      <c r="D25" s="14" t="s">
        <v>0</v>
      </c>
      <c r="E25" s="13" t="s">
        <v>86</v>
      </c>
      <c r="F25" s="13" t="s">
        <v>56</v>
      </c>
      <c r="G25" s="9">
        <v>692.66</v>
      </c>
      <c r="H25" s="9">
        <v>1</v>
      </c>
      <c r="I25" s="9"/>
      <c r="J25" s="9">
        <f t="shared" si="1"/>
        <v>0</v>
      </c>
    </row>
    <row r="26" spans="1:10" ht="28.8" outlineLevel="2" x14ac:dyDescent="0.3">
      <c r="A26" s="13" t="s">
        <v>89</v>
      </c>
      <c r="B26" s="14" t="s">
        <v>0</v>
      </c>
      <c r="C26" s="14" t="s">
        <v>0</v>
      </c>
      <c r="D26" s="14" t="s">
        <v>0</v>
      </c>
      <c r="E26" s="13" t="s">
        <v>88</v>
      </c>
      <c r="F26" s="13" t="s">
        <v>56</v>
      </c>
      <c r="G26" s="9">
        <v>692.66</v>
      </c>
      <c r="H26" s="9">
        <v>12</v>
      </c>
      <c r="I26" s="9"/>
      <c r="J26" s="9">
        <f t="shared" si="1"/>
        <v>0</v>
      </c>
    </row>
    <row r="27" spans="1:10" ht="28.8" outlineLevel="2" x14ac:dyDescent="0.3">
      <c r="A27" s="13" t="s">
        <v>91</v>
      </c>
      <c r="B27" s="14" t="s">
        <v>0</v>
      </c>
      <c r="C27" s="14" t="s">
        <v>0</v>
      </c>
      <c r="D27" s="14" t="s">
        <v>0</v>
      </c>
      <c r="E27" s="13" t="s">
        <v>90</v>
      </c>
      <c r="F27" s="13" t="s">
        <v>56</v>
      </c>
      <c r="G27" s="9">
        <v>692.66</v>
      </c>
      <c r="H27" s="9">
        <v>1</v>
      </c>
      <c r="I27" s="9"/>
      <c r="J27" s="9">
        <f t="shared" si="1"/>
        <v>0</v>
      </c>
    </row>
    <row r="28" spans="1:10" ht="43.2" outlineLevel="2" x14ac:dyDescent="0.3">
      <c r="A28" s="13" t="s">
        <v>93</v>
      </c>
      <c r="B28" s="14" t="s">
        <v>0</v>
      </c>
      <c r="C28" s="14" t="s">
        <v>0</v>
      </c>
      <c r="D28" s="14" t="s">
        <v>0</v>
      </c>
      <c r="E28" s="13" t="s">
        <v>92</v>
      </c>
      <c r="F28" s="13" t="s">
        <v>70</v>
      </c>
      <c r="G28" s="9">
        <v>69.400000000000006</v>
      </c>
      <c r="H28" s="9">
        <v>1</v>
      </c>
      <c r="I28" s="9"/>
      <c r="J28" s="9">
        <f t="shared" si="1"/>
        <v>0</v>
      </c>
    </row>
    <row r="29" spans="1:10" ht="43.2" outlineLevel="2" x14ac:dyDescent="0.3">
      <c r="A29" s="13" t="s">
        <v>95</v>
      </c>
      <c r="B29" s="14" t="s">
        <v>0</v>
      </c>
      <c r="C29" s="14" t="s">
        <v>0</v>
      </c>
      <c r="D29" s="14" t="s">
        <v>0</v>
      </c>
      <c r="E29" s="13" t="s">
        <v>94</v>
      </c>
      <c r="F29" s="13" t="s">
        <v>70</v>
      </c>
      <c r="G29" s="9">
        <v>18</v>
      </c>
      <c r="H29" s="9">
        <v>1</v>
      </c>
      <c r="I29" s="9"/>
      <c r="J29" s="9">
        <f t="shared" si="1"/>
        <v>0</v>
      </c>
    </row>
    <row r="30" spans="1:10" outlineLevel="1" x14ac:dyDescent="0.3">
      <c r="A30" s="10" t="s">
        <v>21</v>
      </c>
      <c r="B30" s="7" t="s">
        <v>0</v>
      </c>
      <c r="C30" s="7" t="s">
        <v>0</v>
      </c>
      <c r="D30" s="7" t="s">
        <v>0</v>
      </c>
      <c r="E30" s="10" t="s">
        <v>37</v>
      </c>
      <c r="F30" s="7" t="s">
        <v>0</v>
      </c>
      <c r="G30" s="7" t="s">
        <v>0</v>
      </c>
      <c r="H30" s="7" t="s">
        <v>0</v>
      </c>
      <c r="I30" s="7" t="s">
        <v>0</v>
      </c>
      <c r="J30" s="15">
        <f>SUM(J31:J34)</f>
        <v>0</v>
      </c>
    </row>
    <row r="31" spans="1:10" ht="28.8" outlineLevel="2" x14ac:dyDescent="0.3">
      <c r="A31" s="13" t="s">
        <v>97</v>
      </c>
      <c r="B31" s="14" t="s">
        <v>0</v>
      </c>
      <c r="C31" s="14" t="s">
        <v>0</v>
      </c>
      <c r="D31" s="14" t="s">
        <v>0</v>
      </c>
      <c r="E31" s="13" t="s">
        <v>96</v>
      </c>
      <c r="F31" s="13" t="s">
        <v>98</v>
      </c>
      <c r="G31" s="9">
        <v>0.02</v>
      </c>
      <c r="H31" s="9">
        <v>1</v>
      </c>
      <c r="I31" s="9"/>
      <c r="J31" s="9">
        <f>ROUND(G31*I31, 2)</f>
        <v>0</v>
      </c>
    </row>
    <row r="32" spans="1:10" ht="43.2" outlineLevel="2" x14ac:dyDescent="0.3">
      <c r="A32" s="13" t="s">
        <v>100</v>
      </c>
      <c r="B32" s="14" t="s">
        <v>0</v>
      </c>
      <c r="C32" s="14" t="s">
        <v>0</v>
      </c>
      <c r="D32" s="14" t="s">
        <v>0</v>
      </c>
      <c r="E32" s="13" t="s">
        <v>99</v>
      </c>
      <c r="F32" s="13" t="s">
        <v>98</v>
      </c>
      <c r="G32" s="9">
        <v>0.02</v>
      </c>
      <c r="H32" s="9">
        <v>4</v>
      </c>
      <c r="I32" s="9"/>
      <c r="J32" s="9">
        <f>ROUND(G32*I32, 2)</f>
        <v>0</v>
      </c>
    </row>
    <row r="33" spans="1:10" ht="28.8" outlineLevel="2" x14ac:dyDescent="0.3">
      <c r="A33" s="13" t="s">
        <v>102</v>
      </c>
      <c r="B33" s="14" t="s">
        <v>0</v>
      </c>
      <c r="C33" s="14" t="s">
        <v>0</v>
      </c>
      <c r="D33" s="14" t="s">
        <v>0</v>
      </c>
      <c r="E33" s="13" t="s">
        <v>101</v>
      </c>
      <c r="F33" s="13" t="s">
        <v>56</v>
      </c>
      <c r="G33" s="9">
        <v>121.7</v>
      </c>
      <c r="H33" s="9">
        <v>1</v>
      </c>
      <c r="I33" s="9"/>
      <c r="J33" s="9">
        <f>ROUND(G33*I33, 2)</f>
        <v>0</v>
      </c>
    </row>
    <row r="34" spans="1:10" ht="28.8" outlineLevel="2" x14ac:dyDescent="0.3">
      <c r="A34" s="13" t="s">
        <v>104</v>
      </c>
      <c r="B34" s="14" t="s">
        <v>0</v>
      </c>
      <c r="C34" s="14" t="s">
        <v>0</v>
      </c>
      <c r="D34" s="14" t="s">
        <v>0</v>
      </c>
      <c r="E34" s="13" t="s">
        <v>103</v>
      </c>
      <c r="F34" s="13" t="s">
        <v>56</v>
      </c>
      <c r="G34" s="9">
        <v>121.7</v>
      </c>
      <c r="H34" s="9">
        <v>1</v>
      </c>
      <c r="I34" s="9"/>
      <c r="J34" s="9">
        <f>ROUND(G34*I34, 2)</f>
        <v>0</v>
      </c>
    </row>
    <row r="35" spans="1:10" outlineLevel="1" x14ac:dyDescent="0.3">
      <c r="A35" s="10" t="s">
        <v>22</v>
      </c>
      <c r="B35" s="7" t="s">
        <v>0</v>
      </c>
      <c r="C35" s="7" t="s">
        <v>0</v>
      </c>
      <c r="D35" s="7" t="s">
        <v>0</v>
      </c>
      <c r="E35" s="10" t="s">
        <v>39</v>
      </c>
      <c r="F35" s="7" t="s">
        <v>0</v>
      </c>
      <c r="G35" s="7" t="s">
        <v>0</v>
      </c>
      <c r="H35" s="7" t="s">
        <v>0</v>
      </c>
      <c r="I35" s="7" t="s">
        <v>0</v>
      </c>
      <c r="J35" s="15">
        <f>SUM(J36:J50)</f>
        <v>0</v>
      </c>
    </row>
    <row r="36" spans="1:10" ht="43.2" outlineLevel="2" x14ac:dyDescent="0.3">
      <c r="A36" s="13" t="s">
        <v>106</v>
      </c>
      <c r="B36" s="14" t="s">
        <v>0</v>
      </c>
      <c r="C36" s="14" t="s">
        <v>0</v>
      </c>
      <c r="D36" s="14" t="s">
        <v>0</v>
      </c>
      <c r="E36" s="13" t="s">
        <v>105</v>
      </c>
      <c r="F36" s="13" t="s">
        <v>77</v>
      </c>
      <c r="G36" s="9">
        <v>378.67</v>
      </c>
      <c r="H36" s="9">
        <v>0.8</v>
      </c>
      <c r="I36" s="9"/>
      <c r="J36" s="9">
        <f t="shared" ref="J36:J50" si="2">ROUND(G36*I36, 2)</f>
        <v>0</v>
      </c>
    </row>
    <row r="37" spans="1:10" ht="43.2" outlineLevel="2" x14ac:dyDescent="0.3">
      <c r="A37" s="13" t="s">
        <v>108</v>
      </c>
      <c r="B37" s="14" t="s">
        <v>0</v>
      </c>
      <c r="C37" s="14" t="s">
        <v>0</v>
      </c>
      <c r="D37" s="14" t="s">
        <v>0</v>
      </c>
      <c r="E37" s="13" t="s">
        <v>107</v>
      </c>
      <c r="F37" s="13" t="s">
        <v>77</v>
      </c>
      <c r="G37" s="9">
        <v>378.67</v>
      </c>
      <c r="H37" s="9">
        <v>0.2</v>
      </c>
      <c r="I37" s="9"/>
      <c r="J37" s="9">
        <f t="shared" si="2"/>
        <v>0</v>
      </c>
    </row>
    <row r="38" spans="1:10" ht="43.2" outlineLevel="2" x14ac:dyDescent="0.3">
      <c r="A38" s="13" t="s">
        <v>110</v>
      </c>
      <c r="B38" s="14" t="s">
        <v>0</v>
      </c>
      <c r="C38" s="14" t="s">
        <v>0</v>
      </c>
      <c r="D38" s="14" t="s">
        <v>0</v>
      </c>
      <c r="E38" s="13" t="s">
        <v>109</v>
      </c>
      <c r="F38" s="13" t="s">
        <v>56</v>
      </c>
      <c r="G38" s="9">
        <v>631.12</v>
      </c>
      <c r="H38" s="9">
        <v>1</v>
      </c>
      <c r="I38" s="9"/>
      <c r="J38" s="9">
        <f t="shared" si="2"/>
        <v>0</v>
      </c>
    </row>
    <row r="39" spans="1:10" ht="28.8" outlineLevel="2" x14ac:dyDescent="0.3">
      <c r="A39" s="13" t="s">
        <v>112</v>
      </c>
      <c r="B39" s="14" t="s">
        <v>0</v>
      </c>
      <c r="C39" s="14" t="s">
        <v>0</v>
      </c>
      <c r="D39" s="14" t="s">
        <v>0</v>
      </c>
      <c r="E39" s="13" t="s">
        <v>111</v>
      </c>
      <c r="F39" s="13" t="s">
        <v>77</v>
      </c>
      <c r="G39" s="9">
        <v>13.52</v>
      </c>
      <c r="H39" s="9">
        <v>1</v>
      </c>
      <c r="I39" s="9"/>
      <c r="J39" s="9">
        <f t="shared" si="2"/>
        <v>0</v>
      </c>
    </row>
    <row r="40" spans="1:10" ht="28.8" outlineLevel="2" x14ac:dyDescent="0.3">
      <c r="A40" s="13" t="s">
        <v>114</v>
      </c>
      <c r="B40" s="14" t="s">
        <v>0</v>
      </c>
      <c r="C40" s="14" t="s">
        <v>0</v>
      </c>
      <c r="D40" s="14" t="s">
        <v>0</v>
      </c>
      <c r="E40" s="13" t="s">
        <v>113</v>
      </c>
      <c r="F40" s="13" t="s">
        <v>70</v>
      </c>
      <c r="G40" s="9">
        <v>112.7</v>
      </c>
      <c r="H40" s="9">
        <v>1</v>
      </c>
      <c r="I40" s="9"/>
      <c r="J40" s="9">
        <f t="shared" si="2"/>
        <v>0</v>
      </c>
    </row>
    <row r="41" spans="1:10" ht="43.2" outlineLevel="2" x14ac:dyDescent="0.3">
      <c r="A41" s="13" t="s">
        <v>116</v>
      </c>
      <c r="B41" s="14" t="s">
        <v>0</v>
      </c>
      <c r="C41" s="14" t="s">
        <v>0</v>
      </c>
      <c r="D41" s="14" t="s">
        <v>0</v>
      </c>
      <c r="E41" s="13" t="s">
        <v>115</v>
      </c>
      <c r="F41" s="13" t="s">
        <v>117</v>
      </c>
      <c r="G41" s="9">
        <v>4</v>
      </c>
      <c r="H41" s="9">
        <v>1</v>
      </c>
      <c r="I41" s="9"/>
      <c r="J41" s="9">
        <f t="shared" si="2"/>
        <v>0</v>
      </c>
    </row>
    <row r="42" spans="1:10" ht="28.8" outlineLevel="2" x14ac:dyDescent="0.3">
      <c r="A42" s="13" t="s">
        <v>119</v>
      </c>
      <c r="B42" s="14" t="s">
        <v>0</v>
      </c>
      <c r="C42" s="14" t="s">
        <v>0</v>
      </c>
      <c r="D42" s="14" t="s">
        <v>0</v>
      </c>
      <c r="E42" s="13" t="s">
        <v>118</v>
      </c>
      <c r="F42" s="13" t="s">
        <v>120</v>
      </c>
      <c r="G42" s="9">
        <v>2</v>
      </c>
      <c r="H42" s="9">
        <v>1</v>
      </c>
      <c r="I42" s="9"/>
      <c r="J42" s="9">
        <f t="shared" si="2"/>
        <v>0</v>
      </c>
    </row>
    <row r="43" spans="1:10" ht="28.8" outlineLevel="2" x14ac:dyDescent="0.3">
      <c r="A43" s="13" t="s">
        <v>122</v>
      </c>
      <c r="B43" s="14" t="s">
        <v>0</v>
      </c>
      <c r="C43" s="14" t="s">
        <v>0</v>
      </c>
      <c r="D43" s="14" t="s">
        <v>0</v>
      </c>
      <c r="E43" s="13" t="s">
        <v>121</v>
      </c>
      <c r="F43" s="13" t="s">
        <v>123</v>
      </c>
      <c r="G43" s="9">
        <v>1</v>
      </c>
      <c r="H43" s="9">
        <v>1</v>
      </c>
      <c r="I43" s="9"/>
      <c r="J43" s="9">
        <f t="shared" si="2"/>
        <v>0</v>
      </c>
    </row>
    <row r="44" spans="1:10" ht="28.8" outlineLevel="2" x14ac:dyDescent="0.3">
      <c r="A44" s="13" t="s">
        <v>125</v>
      </c>
      <c r="B44" s="14" t="s">
        <v>0</v>
      </c>
      <c r="C44" s="14" t="s">
        <v>0</v>
      </c>
      <c r="D44" s="14" t="s">
        <v>0</v>
      </c>
      <c r="E44" s="13" t="s">
        <v>124</v>
      </c>
      <c r="F44" s="13" t="s">
        <v>77</v>
      </c>
      <c r="G44" s="9">
        <v>40.57</v>
      </c>
      <c r="H44" s="9">
        <v>1</v>
      </c>
      <c r="I44" s="9"/>
      <c r="J44" s="9">
        <f t="shared" si="2"/>
        <v>0</v>
      </c>
    </row>
    <row r="45" spans="1:10" ht="43.2" outlineLevel="2" x14ac:dyDescent="0.3">
      <c r="A45" s="13" t="s">
        <v>127</v>
      </c>
      <c r="B45" s="14" t="s">
        <v>0</v>
      </c>
      <c r="C45" s="14" t="s">
        <v>0</v>
      </c>
      <c r="D45" s="14" t="s">
        <v>0</v>
      </c>
      <c r="E45" s="13" t="s">
        <v>126</v>
      </c>
      <c r="F45" s="13" t="s">
        <v>77</v>
      </c>
      <c r="G45" s="9">
        <v>324.58</v>
      </c>
      <c r="H45" s="9">
        <v>0.2</v>
      </c>
      <c r="I45" s="9"/>
      <c r="J45" s="9">
        <f t="shared" si="2"/>
        <v>0</v>
      </c>
    </row>
    <row r="46" spans="1:10" ht="28.8" outlineLevel="2" x14ac:dyDescent="0.3">
      <c r="A46" s="13" t="s">
        <v>129</v>
      </c>
      <c r="B46" s="14" t="s">
        <v>0</v>
      </c>
      <c r="C46" s="14" t="s">
        <v>0</v>
      </c>
      <c r="D46" s="14" t="s">
        <v>0</v>
      </c>
      <c r="E46" s="13" t="s">
        <v>128</v>
      </c>
      <c r="F46" s="13" t="s">
        <v>77</v>
      </c>
      <c r="G46" s="9">
        <v>324.58</v>
      </c>
      <c r="H46" s="9">
        <v>0.8</v>
      </c>
      <c r="I46" s="9"/>
      <c r="J46" s="9">
        <f t="shared" si="2"/>
        <v>0</v>
      </c>
    </row>
    <row r="47" spans="1:10" ht="28.8" outlineLevel="2" x14ac:dyDescent="0.3">
      <c r="A47" s="13" t="s">
        <v>131</v>
      </c>
      <c r="B47" s="14" t="s">
        <v>0</v>
      </c>
      <c r="C47" s="14" t="s">
        <v>0</v>
      </c>
      <c r="D47" s="14" t="s">
        <v>0</v>
      </c>
      <c r="E47" s="13" t="s">
        <v>130</v>
      </c>
      <c r="F47" s="13" t="s">
        <v>77</v>
      </c>
      <c r="G47" s="9">
        <v>324.58</v>
      </c>
      <c r="H47" s="9">
        <v>1</v>
      </c>
      <c r="I47" s="9"/>
      <c r="J47" s="9">
        <f t="shared" si="2"/>
        <v>0</v>
      </c>
    </row>
    <row r="48" spans="1:10" ht="28.8" outlineLevel="2" x14ac:dyDescent="0.3">
      <c r="A48" s="13" t="s">
        <v>133</v>
      </c>
      <c r="B48" s="14" t="s">
        <v>0</v>
      </c>
      <c r="C48" s="14" t="s">
        <v>0</v>
      </c>
      <c r="D48" s="14" t="s">
        <v>0</v>
      </c>
      <c r="E48" s="13" t="s">
        <v>132</v>
      </c>
      <c r="F48" s="13" t="s">
        <v>77</v>
      </c>
      <c r="G48" s="9">
        <v>54.1</v>
      </c>
      <c r="H48" s="9">
        <v>1</v>
      </c>
      <c r="I48" s="9"/>
      <c r="J48" s="9">
        <f t="shared" si="2"/>
        <v>0</v>
      </c>
    </row>
    <row r="49" spans="1:10" ht="28.8" outlineLevel="2" x14ac:dyDescent="0.3">
      <c r="A49" s="13" t="s">
        <v>135</v>
      </c>
      <c r="B49" s="14" t="s">
        <v>0</v>
      </c>
      <c r="C49" s="14" t="s">
        <v>0</v>
      </c>
      <c r="D49" s="14" t="s">
        <v>0</v>
      </c>
      <c r="E49" s="13" t="s">
        <v>134</v>
      </c>
      <c r="F49" s="13" t="s">
        <v>77</v>
      </c>
      <c r="G49" s="9">
        <v>54.1</v>
      </c>
      <c r="H49" s="9">
        <v>19</v>
      </c>
      <c r="I49" s="9"/>
      <c r="J49" s="9">
        <f t="shared" si="2"/>
        <v>0</v>
      </c>
    </row>
    <row r="50" spans="1:10" outlineLevel="2" x14ac:dyDescent="0.3">
      <c r="A50" s="13" t="s">
        <v>137</v>
      </c>
      <c r="B50" s="14" t="s">
        <v>0</v>
      </c>
      <c r="C50" s="14" t="s">
        <v>0</v>
      </c>
      <c r="D50" s="14" t="s">
        <v>0</v>
      </c>
      <c r="E50" s="13" t="s">
        <v>136</v>
      </c>
      <c r="F50" s="13" t="s">
        <v>77</v>
      </c>
      <c r="G50" s="9">
        <v>54.1</v>
      </c>
      <c r="H50" s="9">
        <v>1</v>
      </c>
      <c r="I50" s="9"/>
      <c r="J50" s="9">
        <f t="shared" si="2"/>
        <v>0</v>
      </c>
    </row>
    <row r="51" spans="1:10" outlineLevel="1" x14ac:dyDescent="0.3">
      <c r="A51" s="10" t="s">
        <v>23</v>
      </c>
      <c r="B51" s="7" t="s">
        <v>0</v>
      </c>
      <c r="C51" s="7" t="s">
        <v>0</v>
      </c>
      <c r="D51" s="7" t="s">
        <v>0</v>
      </c>
      <c r="E51" s="10" t="s">
        <v>41</v>
      </c>
      <c r="F51" s="7" t="s">
        <v>0</v>
      </c>
      <c r="G51" s="7" t="s">
        <v>0</v>
      </c>
      <c r="H51" s="7" t="s">
        <v>0</v>
      </c>
      <c r="I51" s="7" t="s">
        <v>0</v>
      </c>
      <c r="J51" s="15">
        <f>SUM(J52:J68)</f>
        <v>0</v>
      </c>
    </row>
    <row r="52" spans="1:10" ht="43.2" outlineLevel="2" x14ac:dyDescent="0.3">
      <c r="A52" s="13" t="s">
        <v>138</v>
      </c>
      <c r="B52" s="14" t="s">
        <v>0</v>
      </c>
      <c r="C52" s="14" t="s">
        <v>0</v>
      </c>
      <c r="D52" s="14" t="s">
        <v>0</v>
      </c>
      <c r="E52" s="13" t="s">
        <v>105</v>
      </c>
      <c r="F52" s="13" t="s">
        <v>77</v>
      </c>
      <c r="G52" s="9">
        <v>88.7</v>
      </c>
      <c r="H52" s="9">
        <v>0.8</v>
      </c>
      <c r="I52" s="9"/>
      <c r="J52" s="9">
        <f t="shared" ref="J52:J68" si="3">ROUND(G52*I52, 2)</f>
        <v>0</v>
      </c>
    </row>
    <row r="53" spans="1:10" ht="43.2" outlineLevel="2" x14ac:dyDescent="0.3">
      <c r="A53" s="13" t="s">
        <v>140</v>
      </c>
      <c r="B53" s="14" t="s">
        <v>0</v>
      </c>
      <c r="C53" s="14" t="s">
        <v>0</v>
      </c>
      <c r="D53" s="14" t="s">
        <v>0</v>
      </c>
      <c r="E53" s="13" t="s">
        <v>139</v>
      </c>
      <c r="F53" s="13" t="s">
        <v>77</v>
      </c>
      <c r="G53" s="9">
        <v>88.7</v>
      </c>
      <c r="H53" s="9">
        <v>0.2</v>
      </c>
      <c r="I53" s="9"/>
      <c r="J53" s="9">
        <f t="shared" si="3"/>
        <v>0</v>
      </c>
    </row>
    <row r="54" spans="1:10" ht="43.2" outlineLevel="2" x14ac:dyDescent="0.3">
      <c r="A54" s="13" t="s">
        <v>142</v>
      </c>
      <c r="B54" s="14" t="s">
        <v>0</v>
      </c>
      <c r="C54" s="14" t="s">
        <v>0</v>
      </c>
      <c r="D54" s="14" t="s">
        <v>0</v>
      </c>
      <c r="E54" s="13" t="s">
        <v>141</v>
      </c>
      <c r="F54" s="13" t="s">
        <v>56</v>
      </c>
      <c r="G54" s="9">
        <v>147.83000000000001</v>
      </c>
      <c r="H54" s="9">
        <v>1</v>
      </c>
      <c r="I54" s="9"/>
      <c r="J54" s="9">
        <f t="shared" si="3"/>
        <v>0</v>
      </c>
    </row>
    <row r="55" spans="1:10" ht="28.8" outlineLevel="2" x14ac:dyDescent="0.3">
      <c r="A55" s="13" t="s">
        <v>143</v>
      </c>
      <c r="B55" s="14" t="s">
        <v>0</v>
      </c>
      <c r="C55" s="14" t="s">
        <v>0</v>
      </c>
      <c r="D55" s="14" t="s">
        <v>0</v>
      </c>
      <c r="E55" s="13" t="s">
        <v>111</v>
      </c>
      <c r="F55" s="13" t="s">
        <v>77</v>
      </c>
      <c r="G55" s="9">
        <v>5.54</v>
      </c>
      <c r="H55" s="9">
        <v>1</v>
      </c>
      <c r="I55" s="9"/>
      <c r="J55" s="9">
        <f t="shared" si="3"/>
        <v>0</v>
      </c>
    </row>
    <row r="56" spans="1:10" ht="28.8" outlineLevel="2" x14ac:dyDescent="0.3">
      <c r="A56" s="13" t="s">
        <v>145</v>
      </c>
      <c r="B56" s="14" t="s">
        <v>0</v>
      </c>
      <c r="C56" s="14" t="s">
        <v>0</v>
      </c>
      <c r="D56" s="14" t="s">
        <v>0</v>
      </c>
      <c r="E56" s="13" t="s">
        <v>144</v>
      </c>
      <c r="F56" s="13" t="s">
        <v>70</v>
      </c>
      <c r="G56" s="9">
        <v>46.2</v>
      </c>
      <c r="H56" s="9">
        <v>1</v>
      </c>
      <c r="I56" s="9"/>
      <c r="J56" s="9">
        <f t="shared" si="3"/>
        <v>0</v>
      </c>
    </row>
    <row r="57" spans="1:10" ht="28.8" outlineLevel="2" x14ac:dyDescent="0.3">
      <c r="A57" s="13" t="s">
        <v>147</v>
      </c>
      <c r="B57" s="14" t="s">
        <v>0</v>
      </c>
      <c r="C57" s="14" t="s">
        <v>0</v>
      </c>
      <c r="D57" s="14" t="s">
        <v>0</v>
      </c>
      <c r="E57" s="13" t="s">
        <v>146</v>
      </c>
      <c r="F57" s="13" t="s">
        <v>117</v>
      </c>
      <c r="G57" s="9">
        <v>4</v>
      </c>
      <c r="H57" s="9">
        <v>1</v>
      </c>
      <c r="I57" s="9"/>
      <c r="J57" s="9">
        <f t="shared" si="3"/>
        <v>0</v>
      </c>
    </row>
    <row r="58" spans="1:10" ht="28.8" outlineLevel="2" x14ac:dyDescent="0.3">
      <c r="A58" s="13" t="s">
        <v>148</v>
      </c>
      <c r="B58" s="14" t="s">
        <v>0</v>
      </c>
      <c r="C58" s="14" t="s">
        <v>0</v>
      </c>
      <c r="D58" s="14" t="s">
        <v>0</v>
      </c>
      <c r="E58" s="13" t="s">
        <v>124</v>
      </c>
      <c r="F58" s="13" t="s">
        <v>77</v>
      </c>
      <c r="G58" s="9">
        <v>16.63</v>
      </c>
      <c r="H58" s="9">
        <v>1</v>
      </c>
      <c r="I58" s="9"/>
      <c r="J58" s="9">
        <f t="shared" si="3"/>
        <v>0</v>
      </c>
    </row>
    <row r="59" spans="1:10" outlineLevel="2" x14ac:dyDescent="0.3">
      <c r="A59" s="13" t="s">
        <v>150</v>
      </c>
      <c r="B59" s="14" t="s">
        <v>0</v>
      </c>
      <c r="C59" s="14" t="s">
        <v>0</v>
      </c>
      <c r="D59" s="14" t="s">
        <v>0</v>
      </c>
      <c r="E59" s="13" t="s">
        <v>149</v>
      </c>
      <c r="F59" s="13" t="s">
        <v>70</v>
      </c>
      <c r="G59" s="9">
        <v>46.2</v>
      </c>
      <c r="H59" s="9">
        <v>1</v>
      </c>
      <c r="I59" s="9"/>
      <c r="J59" s="9">
        <f t="shared" si="3"/>
        <v>0</v>
      </c>
    </row>
    <row r="60" spans="1:10" ht="43.2" outlineLevel="2" x14ac:dyDescent="0.3">
      <c r="A60" s="13" t="s">
        <v>152</v>
      </c>
      <c r="B60" s="14" t="s">
        <v>0</v>
      </c>
      <c r="C60" s="14" t="s">
        <v>0</v>
      </c>
      <c r="D60" s="14" t="s">
        <v>0</v>
      </c>
      <c r="E60" s="13" t="s">
        <v>151</v>
      </c>
      <c r="F60" s="13" t="s">
        <v>77</v>
      </c>
      <c r="G60" s="9">
        <v>66.53</v>
      </c>
      <c r="H60" s="9">
        <v>0.2</v>
      </c>
      <c r="I60" s="9"/>
      <c r="J60" s="9">
        <f t="shared" si="3"/>
        <v>0</v>
      </c>
    </row>
    <row r="61" spans="1:10" ht="43.2" outlineLevel="2" x14ac:dyDescent="0.3">
      <c r="A61" s="13" t="s">
        <v>154</v>
      </c>
      <c r="B61" s="14" t="s">
        <v>0</v>
      </c>
      <c r="C61" s="14" t="s">
        <v>0</v>
      </c>
      <c r="D61" s="14" t="s">
        <v>0</v>
      </c>
      <c r="E61" s="13" t="s">
        <v>153</v>
      </c>
      <c r="F61" s="13" t="s">
        <v>77</v>
      </c>
      <c r="G61" s="9">
        <v>66.53</v>
      </c>
      <c r="H61" s="9">
        <v>0.8</v>
      </c>
      <c r="I61" s="9"/>
      <c r="J61" s="9">
        <f t="shared" si="3"/>
        <v>0</v>
      </c>
    </row>
    <row r="62" spans="1:10" ht="28.8" outlineLevel="2" x14ac:dyDescent="0.3">
      <c r="A62" s="13" t="s">
        <v>155</v>
      </c>
      <c r="B62" s="14" t="s">
        <v>0</v>
      </c>
      <c r="C62" s="14" t="s">
        <v>0</v>
      </c>
      <c r="D62" s="14" t="s">
        <v>0</v>
      </c>
      <c r="E62" s="13" t="s">
        <v>130</v>
      </c>
      <c r="F62" s="13" t="s">
        <v>77</v>
      </c>
      <c r="G62" s="9">
        <v>66.53</v>
      </c>
      <c r="H62" s="9">
        <v>1</v>
      </c>
      <c r="I62" s="9"/>
      <c r="J62" s="9">
        <f t="shared" si="3"/>
        <v>0</v>
      </c>
    </row>
    <row r="63" spans="1:10" ht="28.8" outlineLevel="2" x14ac:dyDescent="0.3">
      <c r="A63" s="13" t="s">
        <v>156</v>
      </c>
      <c r="B63" s="14" t="s">
        <v>0</v>
      </c>
      <c r="C63" s="14" t="s">
        <v>0</v>
      </c>
      <c r="D63" s="14" t="s">
        <v>0</v>
      </c>
      <c r="E63" s="13" t="s">
        <v>132</v>
      </c>
      <c r="F63" s="13" t="s">
        <v>77</v>
      </c>
      <c r="G63" s="9">
        <v>22.17</v>
      </c>
      <c r="H63" s="9">
        <v>1</v>
      </c>
      <c r="I63" s="9"/>
      <c r="J63" s="9">
        <f t="shared" si="3"/>
        <v>0</v>
      </c>
    </row>
    <row r="64" spans="1:10" ht="28.8" outlineLevel="2" x14ac:dyDescent="0.3">
      <c r="A64" s="13" t="s">
        <v>157</v>
      </c>
      <c r="B64" s="14" t="s">
        <v>0</v>
      </c>
      <c r="C64" s="14" t="s">
        <v>0</v>
      </c>
      <c r="D64" s="14" t="s">
        <v>0</v>
      </c>
      <c r="E64" s="13" t="s">
        <v>134</v>
      </c>
      <c r="F64" s="13" t="s">
        <v>77</v>
      </c>
      <c r="G64" s="9">
        <v>22.17</v>
      </c>
      <c r="H64" s="9">
        <v>19</v>
      </c>
      <c r="I64" s="9"/>
      <c r="J64" s="9">
        <f t="shared" si="3"/>
        <v>0</v>
      </c>
    </row>
    <row r="65" spans="1:10" outlineLevel="2" x14ac:dyDescent="0.3">
      <c r="A65" s="13" t="s">
        <v>158</v>
      </c>
      <c r="B65" s="14" t="s">
        <v>0</v>
      </c>
      <c r="C65" s="14" t="s">
        <v>0</v>
      </c>
      <c r="D65" s="14" t="s">
        <v>0</v>
      </c>
      <c r="E65" s="13" t="s">
        <v>136</v>
      </c>
      <c r="F65" s="13" t="s">
        <v>77</v>
      </c>
      <c r="G65" s="9">
        <v>22.17</v>
      </c>
      <c r="H65" s="9">
        <v>1</v>
      </c>
      <c r="I65" s="9"/>
      <c r="J65" s="9">
        <f t="shared" si="3"/>
        <v>0</v>
      </c>
    </row>
    <row r="66" spans="1:10" ht="28.8" outlineLevel="2" x14ac:dyDescent="0.3">
      <c r="A66" s="13" t="s">
        <v>160</v>
      </c>
      <c r="B66" s="14" t="s">
        <v>0</v>
      </c>
      <c r="C66" s="14" t="s">
        <v>0</v>
      </c>
      <c r="D66" s="14" t="s">
        <v>0</v>
      </c>
      <c r="E66" s="13" t="s">
        <v>159</v>
      </c>
      <c r="F66" s="13" t="s">
        <v>123</v>
      </c>
      <c r="G66" s="9">
        <v>1</v>
      </c>
      <c r="H66" s="9">
        <v>1</v>
      </c>
      <c r="I66" s="9"/>
      <c r="J66" s="9">
        <f t="shared" si="3"/>
        <v>0</v>
      </c>
    </row>
    <row r="67" spans="1:10" outlineLevel="2" x14ac:dyDescent="0.3">
      <c r="A67" s="13" t="s">
        <v>162</v>
      </c>
      <c r="B67" s="14" t="s">
        <v>0</v>
      </c>
      <c r="C67" s="14" t="s">
        <v>0</v>
      </c>
      <c r="D67" s="14" t="s">
        <v>0</v>
      </c>
      <c r="E67" s="13" t="s">
        <v>161</v>
      </c>
      <c r="F67" s="13" t="s">
        <v>123</v>
      </c>
      <c r="G67" s="9">
        <v>1</v>
      </c>
      <c r="H67" s="9">
        <v>2</v>
      </c>
      <c r="I67" s="9"/>
      <c r="J67" s="9">
        <f t="shared" si="3"/>
        <v>0</v>
      </c>
    </row>
    <row r="68" spans="1:10" ht="28.8" outlineLevel="2" x14ac:dyDescent="0.3">
      <c r="A68" s="13" t="s">
        <v>164</v>
      </c>
      <c r="B68" s="14" t="s">
        <v>0</v>
      </c>
      <c r="C68" s="14" t="s">
        <v>0</v>
      </c>
      <c r="D68" s="14" t="s">
        <v>0</v>
      </c>
      <c r="E68" s="13" t="s">
        <v>163</v>
      </c>
      <c r="F68" s="13" t="s">
        <v>123</v>
      </c>
      <c r="G68" s="9">
        <v>1</v>
      </c>
      <c r="H68" s="9">
        <v>1</v>
      </c>
      <c r="I68" s="9"/>
      <c r="J68" s="9">
        <f t="shared" si="3"/>
        <v>0</v>
      </c>
    </row>
    <row r="69" spans="1:10" outlineLevel="1" x14ac:dyDescent="0.3">
      <c r="A69" s="10" t="s">
        <v>24</v>
      </c>
      <c r="B69" s="7" t="s">
        <v>0</v>
      </c>
      <c r="C69" s="7" t="s">
        <v>0</v>
      </c>
      <c r="D69" s="7" t="s">
        <v>0</v>
      </c>
      <c r="E69" s="10" t="s">
        <v>43</v>
      </c>
      <c r="F69" s="7" t="s">
        <v>0</v>
      </c>
      <c r="G69" s="7" t="s">
        <v>0</v>
      </c>
      <c r="H69" s="7" t="s">
        <v>0</v>
      </c>
      <c r="I69" s="7" t="s">
        <v>0</v>
      </c>
      <c r="J69" s="15">
        <f>SUM(J70:J84)</f>
        <v>0</v>
      </c>
    </row>
    <row r="70" spans="1:10" ht="43.2" outlineLevel="2" x14ac:dyDescent="0.3">
      <c r="A70" s="13" t="s">
        <v>165</v>
      </c>
      <c r="B70" s="14" t="s">
        <v>0</v>
      </c>
      <c r="C70" s="14" t="s">
        <v>0</v>
      </c>
      <c r="D70" s="14" t="s">
        <v>0</v>
      </c>
      <c r="E70" s="13" t="s">
        <v>105</v>
      </c>
      <c r="F70" s="13" t="s">
        <v>77</v>
      </c>
      <c r="G70" s="9">
        <v>145.37</v>
      </c>
      <c r="H70" s="9">
        <v>0.8</v>
      </c>
      <c r="I70" s="9"/>
      <c r="J70" s="9">
        <f t="shared" ref="J70:J84" si="4">ROUND(G70*I70, 2)</f>
        <v>0</v>
      </c>
    </row>
    <row r="71" spans="1:10" ht="43.2" outlineLevel="2" x14ac:dyDescent="0.3">
      <c r="A71" s="13" t="s">
        <v>167</v>
      </c>
      <c r="B71" s="14" t="s">
        <v>0</v>
      </c>
      <c r="C71" s="14" t="s">
        <v>0</v>
      </c>
      <c r="D71" s="14" t="s">
        <v>0</v>
      </c>
      <c r="E71" s="13" t="s">
        <v>166</v>
      </c>
      <c r="F71" s="13" t="s">
        <v>77</v>
      </c>
      <c r="G71" s="9">
        <v>145.37</v>
      </c>
      <c r="H71" s="9">
        <v>0.2</v>
      </c>
      <c r="I71" s="9"/>
      <c r="J71" s="9">
        <f t="shared" si="4"/>
        <v>0</v>
      </c>
    </row>
    <row r="72" spans="1:10" ht="43.2" outlineLevel="2" x14ac:dyDescent="0.3">
      <c r="A72" s="13" t="s">
        <v>169</v>
      </c>
      <c r="B72" s="14" t="s">
        <v>0</v>
      </c>
      <c r="C72" s="14" t="s">
        <v>0</v>
      </c>
      <c r="D72" s="14" t="s">
        <v>0</v>
      </c>
      <c r="E72" s="13" t="s">
        <v>168</v>
      </c>
      <c r="F72" s="13" t="s">
        <v>56</v>
      </c>
      <c r="G72" s="9">
        <v>242.28</v>
      </c>
      <c r="H72" s="9">
        <v>1</v>
      </c>
      <c r="I72" s="9"/>
      <c r="J72" s="9">
        <f t="shared" si="4"/>
        <v>0</v>
      </c>
    </row>
    <row r="73" spans="1:10" ht="28.8" outlineLevel="2" x14ac:dyDescent="0.3">
      <c r="A73" s="13" t="s">
        <v>170</v>
      </c>
      <c r="B73" s="14" t="s">
        <v>0</v>
      </c>
      <c r="C73" s="14" t="s">
        <v>0</v>
      </c>
      <c r="D73" s="14" t="s">
        <v>0</v>
      </c>
      <c r="E73" s="13" t="s">
        <v>111</v>
      </c>
      <c r="F73" s="13" t="s">
        <v>77</v>
      </c>
      <c r="G73" s="9">
        <v>15.52</v>
      </c>
      <c r="H73" s="9">
        <v>1</v>
      </c>
      <c r="I73" s="9"/>
      <c r="J73" s="9">
        <f t="shared" si="4"/>
        <v>0</v>
      </c>
    </row>
    <row r="74" spans="1:10" ht="28.8" outlineLevel="2" x14ac:dyDescent="0.3">
      <c r="A74" s="13" t="s">
        <v>171</v>
      </c>
      <c r="B74" s="14" t="s">
        <v>0</v>
      </c>
      <c r="C74" s="14" t="s">
        <v>0</v>
      </c>
      <c r="D74" s="14" t="s">
        <v>0</v>
      </c>
      <c r="E74" s="13" t="s">
        <v>113</v>
      </c>
      <c r="F74" s="13" t="s">
        <v>70</v>
      </c>
      <c r="G74" s="9">
        <v>63.8</v>
      </c>
      <c r="H74" s="9">
        <v>1</v>
      </c>
      <c r="I74" s="9"/>
      <c r="J74" s="9">
        <f t="shared" si="4"/>
        <v>0</v>
      </c>
    </row>
    <row r="75" spans="1:10" ht="28.8" outlineLevel="2" x14ac:dyDescent="0.3">
      <c r="A75" s="13" t="s">
        <v>173</v>
      </c>
      <c r="B75" s="14" t="s">
        <v>0</v>
      </c>
      <c r="C75" s="14" t="s">
        <v>0</v>
      </c>
      <c r="D75" s="14" t="s">
        <v>0</v>
      </c>
      <c r="E75" s="13" t="s">
        <v>172</v>
      </c>
      <c r="F75" s="13" t="s">
        <v>70</v>
      </c>
      <c r="G75" s="9">
        <v>3.5</v>
      </c>
      <c r="H75" s="9">
        <v>1</v>
      </c>
      <c r="I75" s="9"/>
      <c r="J75" s="9">
        <f t="shared" si="4"/>
        <v>0</v>
      </c>
    </row>
    <row r="76" spans="1:10" ht="43.2" outlineLevel="2" x14ac:dyDescent="0.3">
      <c r="A76" s="13" t="s">
        <v>174</v>
      </c>
      <c r="B76" s="14" t="s">
        <v>0</v>
      </c>
      <c r="C76" s="14" t="s">
        <v>0</v>
      </c>
      <c r="D76" s="14" t="s">
        <v>0</v>
      </c>
      <c r="E76" s="13" t="s">
        <v>115</v>
      </c>
      <c r="F76" s="13" t="s">
        <v>117</v>
      </c>
      <c r="G76" s="9">
        <v>5</v>
      </c>
      <c r="H76" s="9">
        <v>1</v>
      </c>
      <c r="I76" s="9"/>
      <c r="J76" s="9">
        <f t="shared" si="4"/>
        <v>0</v>
      </c>
    </row>
    <row r="77" spans="1:10" ht="28.8" outlineLevel="2" x14ac:dyDescent="0.3">
      <c r="A77" s="13" t="s">
        <v>175</v>
      </c>
      <c r="B77" s="14" t="s">
        <v>0</v>
      </c>
      <c r="C77" s="14" t="s">
        <v>0</v>
      </c>
      <c r="D77" s="14" t="s">
        <v>0</v>
      </c>
      <c r="E77" s="13" t="s">
        <v>118</v>
      </c>
      <c r="F77" s="13" t="s">
        <v>120</v>
      </c>
      <c r="G77" s="9">
        <v>14</v>
      </c>
      <c r="H77" s="9">
        <v>1</v>
      </c>
      <c r="I77" s="9"/>
      <c r="J77" s="9">
        <f t="shared" si="4"/>
        <v>0</v>
      </c>
    </row>
    <row r="78" spans="1:10" ht="28.8" outlineLevel="2" x14ac:dyDescent="0.3">
      <c r="A78" s="13" t="s">
        <v>176</v>
      </c>
      <c r="B78" s="14" t="s">
        <v>0</v>
      </c>
      <c r="C78" s="14" t="s">
        <v>0</v>
      </c>
      <c r="D78" s="14" t="s">
        <v>0</v>
      </c>
      <c r="E78" s="13" t="s">
        <v>124</v>
      </c>
      <c r="F78" s="13" t="s">
        <v>77</v>
      </c>
      <c r="G78" s="9">
        <v>46.55</v>
      </c>
      <c r="H78" s="9">
        <v>1</v>
      </c>
      <c r="I78" s="9"/>
      <c r="J78" s="9">
        <f t="shared" si="4"/>
        <v>0</v>
      </c>
    </row>
    <row r="79" spans="1:10" ht="43.2" outlineLevel="2" x14ac:dyDescent="0.3">
      <c r="A79" s="13" t="s">
        <v>177</v>
      </c>
      <c r="B79" s="14" t="s">
        <v>0</v>
      </c>
      <c r="C79" s="14" t="s">
        <v>0</v>
      </c>
      <c r="D79" s="14" t="s">
        <v>0</v>
      </c>
      <c r="E79" s="13" t="s">
        <v>126</v>
      </c>
      <c r="F79" s="13" t="s">
        <v>77</v>
      </c>
      <c r="G79" s="9">
        <v>83.3</v>
      </c>
      <c r="H79" s="9">
        <v>0.2</v>
      </c>
      <c r="I79" s="9"/>
      <c r="J79" s="9">
        <f t="shared" si="4"/>
        <v>0</v>
      </c>
    </row>
    <row r="80" spans="1:10" ht="28.8" outlineLevel="2" x14ac:dyDescent="0.3">
      <c r="A80" s="13" t="s">
        <v>178</v>
      </c>
      <c r="B80" s="14" t="s">
        <v>0</v>
      </c>
      <c r="C80" s="14" t="s">
        <v>0</v>
      </c>
      <c r="D80" s="14" t="s">
        <v>0</v>
      </c>
      <c r="E80" s="13" t="s">
        <v>128</v>
      </c>
      <c r="F80" s="13" t="s">
        <v>77</v>
      </c>
      <c r="G80" s="9">
        <v>83.3</v>
      </c>
      <c r="H80" s="9">
        <v>0.8</v>
      </c>
      <c r="I80" s="9"/>
      <c r="J80" s="9">
        <f t="shared" si="4"/>
        <v>0</v>
      </c>
    </row>
    <row r="81" spans="1:10" ht="28.8" outlineLevel="2" x14ac:dyDescent="0.3">
      <c r="A81" s="13" t="s">
        <v>179</v>
      </c>
      <c r="B81" s="14" t="s">
        <v>0</v>
      </c>
      <c r="C81" s="14" t="s">
        <v>0</v>
      </c>
      <c r="D81" s="14" t="s">
        <v>0</v>
      </c>
      <c r="E81" s="13" t="s">
        <v>130</v>
      </c>
      <c r="F81" s="13" t="s">
        <v>77</v>
      </c>
      <c r="G81" s="9">
        <v>83.3</v>
      </c>
      <c r="H81" s="9">
        <v>1</v>
      </c>
      <c r="I81" s="9"/>
      <c r="J81" s="9">
        <f t="shared" si="4"/>
        <v>0</v>
      </c>
    </row>
    <row r="82" spans="1:10" ht="28.8" outlineLevel="2" x14ac:dyDescent="0.3">
      <c r="A82" s="13" t="s">
        <v>180</v>
      </c>
      <c r="B82" s="14" t="s">
        <v>0</v>
      </c>
      <c r="C82" s="14" t="s">
        <v>0</v>
      </c>
      <c r="D82" s="14" t="s">
        <v>0</v>
      </c>
      <c r="E82" s="13" t="s">
        <v>132</v>
      </c>
      <c r="F82" s="13" t="s">
        <v>77</v>
      </c>
      <c r="G82" s="9">
        <v>62.06</v>
      </c>
      <c r="H82" s="9">
        <v>1</v>
      </c>
      <c r="I82" s="9"/>
      <c r="J82" s="9">
        <f t="shared" si="4"/>
        <v>0</v>
      </c>
    </row>
    <row r="83" spans="1:10" ht="28.8" outlineLevel="2" x14ac:dyDescent="0.3">
      <c r="A83" s="13" t="s">
        <v>181</v>
      </c>
      <c r="B83" s="14" t="s">
        <v>0</v>
      </c>
      <c r="C83" s="14" t="s">
        <v>0</v>
      </c>
      <c r="D83" s="14" t="s">
        <v>0</v>
      </c>
      <c r="E83" s="13" t="s">
        <v>134</v>
      </c>
      <c r="F83" s="13" t="s">
        <v>77</v>
      </c>
      <c r="G83" s="9">
        <v>62.06</v>
      </c>
      <c r="H83" s="9">
        <v>19</v>
      </c>
      <c r="I83" s="9"/>
      <c r="J83" s="9">
        <f t="shared" si="4"/>
        <v>0</v>
      </c>
    </row>
    <row r="84" spans="1:10" outlineLevel="2" x14ac:dyDescent="0.3">
      <c r="A84" s="13" t="s">
        <v>182</v>
      </c>
      <c r="B84" s="14" t="s">
        <v>0</v>
      </c>
      <c r="C84" s="14" t="s">
        <v>0</v>
      </c>
      <c r="D84" s="14" t="s">
        <v>0</v>
      </c>
      <c r="E84" s="13" t="s">
        <v>136</v>
      </c>
      <c r="F84" s="13" t="s">
        <v>77</v>
      </c>
      <c r="G84" s="9">
        <v>62.06</v>
      </c>
      <c r="H84" s="9">
        <v>1</v>
      </c>
      <c r="I84" s="9"/>
      <c r="J84" s="9">
        <f t="shared" si="4"/>
        <v>0</v>
      </c>
    </row>
    <row r="85" spans="1:10" outlineLevel="1" x14ac:dyDescent="0.3">
      <c r="A85" s="10" t="s">
        <v>25</v>
      </c>
      <c r="B85" s="7" t="s">
        <v>0</v>
      </c>
      <c r="C85" s="7" t="s">
        <v>0</v>
      </c>
      <c r="D85" s="7" t="s">
        <v>0</v>
      </c>
      <c r="E85" s="10" t="s">
        <v>45</v>
      </c>
      <c r="F85" s="7" t="s">
        <v>0</v>
      </c>
      <c r="G85" s="7" t="s">
        <v>0</v>
      </c>
      <c r="H85" s="7" t="s">
        <v>0</v>
      </c>
      <c r="I85" s="7" t="s">
        <v>0</v>
      </c>
      <c r="J85" s="15">
        <f>SUM(J86:J97)</f>
        <v>0</v>
      </c>
    </row>
    <row r="86" spans="1:10" ht="28.8" outlineLevel="2" x14ac:dyDescent="0.3">
      <c r="A86" s="13" t="s">
        <v>184</v>
      </c>
      <c r="B86" s="14" t="s">
        <v>0</v>
      </c>
      <c r="C86" s="14" t="s">
        <v>0</v>
      </c>
      <c r="D86" s="14" t="s">
        <v>0</v>
      </c>
      <c r="E86" s="13" t="s">
        <v>183</v>
      </c>
      <c r="F86" s="13" t="s">
        <v>117</v>
      </c>
      <c r="G86" s="9">
        <v>1</v>
      </c>
      <c r="H86" s="9">
        <v>1</v>
      </c>
      <c r="I86" s="9"/>
      <c r="J86" s="9">
        <f t="shared" ref="J86:J114" si="5">ROUND(G86*I86, 2)</f>
        <v>0</v>
      </c>
    </row>
    <row r="87" spans="1:10" ht="28.8" outlineLevel="2" x14ac:dyDescent="0.3">
      <c r="A87" s="13" t="s">
        <v>186</v>
      </c>
      <c r="B87" s="14" t="s">
        <v>0</v>
      </c>
      <c r="C87" s="14" t="s">
        <v>0</v>
      </c>
      <c r="D87" s="14" t="s">
        <v>0</v>
      </c>
      <c r="E87" s="13" t="s">
        <v>185</v>
      </c>
      <c r="F87" s="13" t="s">
        <v>117</v>
      </c>
      <c r="G87" s="9">
        <v>1</v>
      </c>
      <c r="H87" s="9">
        <v>1</v>
      </c>
      <c r="I87" s="9"/>
      <c r="J87" s="9">
        <f t="shared" si="5"/>
        <v>0</v>
      </c>
    </row>
    <row r="88" spans="1:10" ht="28.8" outlineLevel="2" x14ac:dyDescent="0.3">
      <c r="A88" s="13" t="s">
        <v>188</v>
      </c>
      <c r="B88" s="14" t="s">
        <v>0</v>
      </c>
      <c r="C88" s="14" t="s">
        <v>0</v>
      </c>
      <c r="D88" s="14" t="s">
        <v>0</v>
      </c>
      <c r="E88" s="13" t="s">
        <v>187</v>
      </c>
      <c r="F88" s="13" t="s">
        <v>117</v>
      </c>
      <c r="G88" s="9">
        <v>3</v>
      </c>
      <c r="H88" s="9">
        <v>1</v>
      </c>
      <c r="I88" s="9"/>
      <c r="J88" s="9">
        <f t="shared" si="5"/>
        <v>0</v>
      </c>
    </row>
    <row r="89" spans="1:10" outlineLevel="2" x14ac:dyDescent="0.3">
      <c r="A89" s="13" t="s">
        <v>190</v>
      </c>
      <c r="B89" s="14" t="s">
        <v>0</v>
      </c>
      <c r="C89" s="14" t="s">
        <v>0</v>
      </c>
      <c r="D89" s="14" t="s">
        <v>0</v>
      </c>
      <c r="E89" s="13" t="s">
        <v>189</v>
      </c>
      <c r="F89" s="13" t="s">
        <v>117</v>
      </c>
      <c r="G89" s="9">
        <v>1</v>
      </c>
      <c r="H89" s="9">
        <v>1</v>
      </c>
      <c r="I89" s="9"/>
      <c r="J89" s="9">
        <f t="shared" si="5"/>
        <v>0</v>
      </c>
    </row>
    <row r="90" spans="1:10" ht="43.2" outlineLevel="2" x14ac:dyDescent="0.3">
      <c r="A90" s="13" t="s">
        <v>192</v>
      </c>
      <c r="B90" s="14" t="s">
        <v>0</v>
      </c>
      <c r="C90" s="14" t="s">
        <v>0</v>
      </c>
      <c r="D90" s="14" t="s">
        <v>0</v>
      </c>
      <c r="E90" s="13" t="s">
        <v>191</v>
      </c>
      <c r="F90" s="13" t="s">
        <v>117</v>
      </c>
      <c r="G90" s="9">
        <v>1</v>
      </c>
      <c r="H90" s="9">
        <v>1</v>
      </c>
      <c r="I90" s="9"/>
      <c r="J90" s="9">
        <f t="shared" si="5"/>
        <v>0</v>
      </c>
    </row>
    <row r="91" spans="1:10" outlineLevel="2" x14ac:dyDescent="0.3">
      <c r="A91" s="13" t="s">
        <v>194</v>
      </c>
      <c r="B91" s="14" t="s">
        <v>0</v>
      </c>
      <c r="C91" s="14" t="s">
        <v>0</v>
      </c>
      <c r="D91" s="14" t="s">
        <v>0</v>
      </c>
      <c r="E91" s="13" t="s">
        <v>193</v>
      </c>
      <c r="F91" s="13" t="s">
        <v>117</v>
      </c>
      <c r="G91" s="9">
        <v>5</v>
      </c>
      <c r="H91" s="9">
        <v>1</v>
      </c>
      <c r="I91" s="9"/>
      <c r="J91" s="9">
        <f t="shared" si="5"/>
        <v>0</v>
      </c>
    </row>
    <row r="92" spans="1:10" ht="43.2" outlineLevel="2" x14ac:dyDescent="0.3">
      <c r="A92" s="13" t="s">
        <v>196</v>
      </c>
      <c r="B92" s="14" t="s">
        <v>0</v>
      </c>
      <c r="C92" s="14" t="s">
        <v>0</v>
      </c>
      <c r="D92" s="14" t="s">
        <v>0</v>
      </c>
      <c r="E92" s="13" t="s">
        <v>195</v>
      </c>
      <c r="F92" s="13" t="s">
        <v>70</v>
      </c>
      <c r="G92" s="9">
        <v>6</v>
      </c>
      <c r="H92" s="9">
        <v>1</v>
      </c>
      <c r="I92" s="9"/>
      <c r="J92" s="9">
        <f t="shared" si="5"/>
        <v>0</v>
      </c>
    </row>
    <row r="93" spans="1:10" outlineLevel="2" x14ac:dyDescent="0.3">
      <c r="A93" s="13" t="s">
        <v>197</v>
      </c>
      <c r="B93" s="14" t="s">
        <v>0</v>
      </c>
      <c r="C93" s="14" t="s">
        <v>0</v>
      </c>
      <c r="D93" s="14" t="s">
        <v>0</v>
      </c>
      <c r="E93" s="13" t="s">
        <v>210</v>
      </c>
      <c r="F93" s="13" t="s">
        <v>70</v>
      </c>
      <c r="G93" s="9">
        <v>80</v>
      </c>
      <c r="H93" s="9">
        <v>1</v>
      </c>
      <c r="I93" s="9"/>
      <c r="J93" s="9">
        <f t="shared" si="5"/>
        <v>0</v>
      </c>
    </row>
    <row r="94" spans="1:10" ht="28.8" outlineLevel="2" x14ac:dyDescent="0.3">
      <c r="A94" s="13" t="s">
        <v>199</v>
      </c>
      <c r="B94" s="14" t="s">
        <v>0</v>
      </c>
      <c r="C94" s="14" t="s">
        <v>0</v>
      </c>
      <c r="D94" s="14" t="s">
        <v>0</v>
      </c>
      <c r="E94" s="13" t="s">
        <v>198</v>
      </c>
      <c r="F94" s="13" t="s">
        <v>70</v>
      </c>
      <c r="G94" s="9">
        <v>5</v>
      </c>
      <c r="H94" s="9">
        <v>2</v>
      </c>
      <c r="I94" s="9"/>
      <c r="J94" s="9">
        <f t="shared" si="5"/>
        <v>0</v>
      </c>
    </row>
    <row r="95" spans="1:10" ht="28.8" outlineLevel="2" x14ac:dyDescent="0.3">
      <c r="A95" s="13" t="s">
        <v>201</v>
      </c>
      <c r="B95" s="14" t="s">
        <v>0</v>
      </c>
      <c r="C95" s="14" t="s">
        <v>0</v>
      </c>
      <c r="D95" s="14" t="s">
        <v>0</v>
      </c>
      <c r="E95" s="13" t="s">
        <v>200</v>
      </c>
      <c r="F95" s="13" t="s">
        <v>70</v>
      </c>
      <c r="G95" s="9">
        <v>5</v>
      </c>
      <c r="H95" s="9">
        <v>1</v>
      </c>
      <c r="I95" s="9"/>
      <c r="J95" s="9">
        <f t="shared" si="5"/>
        <v>0</v>
      </c>
    </row>
    <row r="96" spans="1:10" outlineLevel="2" x14ac:dyDescent="0.3">
      <c r="A96" s="13" t="s">
        <v>203</v>
      </c>
      <c r="B96" s="14" t="s">
        <v>0</v>
      </c>
      <c r="C96" s="14" t="s">
        <v>0</v>
      </c>
      <c r="D96" s="14" t="s">
        <v>0</v>
      </c>
      <c r="E96" s="13" t="s">
        <v>202</v>
      </c>
      <c r="F96" s="13" t="s">
        <v>77</v>
      </c>
      <c r="G96" s="9">
        <v>3</v>
      </c>
      <c r="H96" s="9">
        <v>1</v>
      </c>
      <c r="I96" s="9"/>
      <c r="J96" s="9">
        <f t="shared" si="5"/>
        <v>0</v>
      </c>
    </row>
    <row r="97" spans="1:10" ht="28.8" outlineLevel="2" x14ac:dyDescent="0.3">
      <c r="A97" s="13" t="s">
        <v>205</v>
      </c>
      <c r="B97" s="14" t="s">
        <v>0</v>
      </c>
      <c r="C97" s="14" t="s">
        <v>0</v>
      </c>
      <c r="D97" s="14" t="s">
        <v>0</v>
      </c>
      <c r="E97" s="13" t="s">
        <v>204</v>
      </c>
      <c r="F97" s="13" t="s">
        <v>117</v>
      </c>
      <c r="G97" s="9">
        <v>1</v>
      </c>
      <c r="H97" s="9">
        <v>1</v>
      </c>
      <c r="I97" s="9"/>
      <c r="J97" s="9">
        <f t="shared" si="5"/>
        <v>0</v>
      </c>
    </row>
    <row r="98" spans="1:10" x14ac:dyDescent="0.3">
      <c r="A98" s="10" t="s">
        <v>26</v>
      </c>
      <c r="B98" s="7" t="s">
        <v>0</v>
      </c>
      <c r="C98" s="7" t="s">
        <v>0</v>
      </c>
      <c r="D98" s="7" t="s">
        <v>0</v>
      </c>
      <c r="E98" s="10" t="s">
        <v>212</v>
      </c>
      <c r="F98" s="7" t="s">
        <v>0</v>
      </c>
      <c r="G98" s="7" t="s">
        <v>0</v>
      </c>
      <c r="H98" s="7" t="s">
        <v>0</v>
      </c>
      <c r="I98" s="18"/>
      <c r="J98" s="19">
        <f>SUM(J99:J114)</f>
        <v>0</v>
      </c>
    </row>
    <row r="99" spans="1:10" ht="43.2" x14ac:dyDescent="0.3">
      <c r="A99" s="13" t="s">
        <v>213</v>
      </c>
      <c r="B99" s="14" t="s">
        <v>0</v>
      </c>
      <c r="C99" s="14" t="s">
        <v>0</v>
      </c>
      <c r="D99" s="14" t="s">
        <v>0</v>
      </c>
      <c r="E99" s="13" t="s">
        <v>105</v>
      </c>
      <c r="F99" s="13" t="s">
        <v>77</v>
      </c>
      <c r="G99" s="17">
        <v>82.8</v>
      </c>
      <c r="H99" s="9">
        <v>0.8</v>
      </c>
      <c r="I99" s="9"/>
      <c r="J99" s="9">
        <f t="shared" si="5"/>
        <v>0</v>
      </c>
    </row>
    <row r="100" spans="1:10" ht="43.2" x14ac:dyDescent="0.3">
      <c r="A100" s="13" t="s">
        <v>214</v>
      </c>
      <c r="B100" s="14" t="s">
        <v>0</v>
      </c>
      <c r="C100" s="14" t="s">
        <v>0</v>
      </c>
      <c r="D100" s="14" t="s">
        <v>0</v>
      </c>
      <c r="E100" s="13" t="s">
        <v>215</v>
      </c>
      <c r="F100" s="13" t="s">
        <v>77</v>
      </c>
      <c r="G100" s="17">
        <v>82.8</v>
      </c>
      <c r="H100" s="9">
        <v>0.2</v>
      </c>
      <c r="I100" s="9"/>
      <c r="J100" s="9">
        <f t="shared" si="5"/>
        <v>0</v>
      </c>
    </row>
    <row r="101" spans="1:10" ht="28.8" x14ac:dyDescent="0.3">
      <c r="A101" s="13" t="s">
        <v>216</v>
      </c>
      <c r="B101" s="14" t="s">
        <v>0</v>
      </c>
      <c r="C101" s="14" t="s">
        <v>0</v>
      </c>
      <c r="D101" s="14" t="s">
        <v>0</v>
      </c>
      <c r="E101" s="13" t="s">
        <v>111</v>
      </c>
      <c r="F101" s="13" t="s">
        <v>77</v>
      </c>
      <c r="G101" s="17">
        <v>5.52</v>
      </c>
      <c r="H101" s="9">
        <v>1</v>
      </c>
      <c r="I101" s="9"/>
      <c r="J101" s="9">
        <f t="shared" si="5"/>
        <v>0</v>
      </c>
    </row>
    <row r="102" spans="1:10" ht="28.8" x14ac:dyDescent="0.3">
      <c r="A102" s="13" t="s">
        <v>217</v>
      </c>
      <c r="B102" s="14" t="s">
        <v>0</v>
      </c>
      <c r="C102" s="14" t="s">
        <v>0</v>
      </c>
      <c r="D102" s="14" t="s">
        <v>0</v>
      </c>
      <c r="E102" s="13" t="s">
        <v>218</v>
      </c>
      <c r="F102" s="13" t="s">
        <v>70</v>
      </c>
      <c r="G102" s="17">
        <v>46</v>
      </c>
      <c r="H102" s="9">
        <v>1</v>
      </c>
      <c r="I102" s="9"/>
      <c r="J102" s="9">
        <f t="shared" si="5"/>
        <v>0</v>
      </c>
    </row>
    <row r="103" spans="1:10" ht="28.8" x14ac:dyDescent="0.3">
      <c r="A103" s="13" t="s">
        <v>219</v>
      </c>
      <c r="B103" s="14" t="s">
        <v>0</v>
      </c>
      <c r="C103" s="14" t="s">
        <v>0</v>
      </c>
      <c r="D103" s="14" t="s">
        <v>0</v>
      </c>
      <c r="E103" s="13" t="s">
        <v>220</v>
      </c>
      <c r="F103" s="13" t="s">
        <v>117</v>
      </c>
      <c r="G103" s="17">
        <v>4</v>
      </c>
      <c r="H103" s="9">
        <v>1</v>
      </c>
      <c r="I103" s="9"/>
      <c r="J103" s="9">
        <f t="shared" si="5"/>
        <v>0</v>
      </c>
    </row>
    <row r="104" spans="1:10" ht="28.8" x14ac:dyDescent="0.3">
      <c r="A104" s="13" t="s">
        <v>221</v>
      </c>
      <c r="B104" s="14" t="s">
        <v>0</v>
      </c>
      <c r="C104" s="14" t="s">
        <v>0</v>
      </c>
      <c r="D104" s="14" t="s">
        <v>0</v>
      </c>
      <c r="E104" s="13" t="s">
        <v>222</v>
      </c>
      <c r="F104" s="13" t="s">
        <v>70</v>
      </c>
      <c r="G104" s="17">
        <v>1</v>
      </c>
      <c r="H104" s="9">
        <v>1</v>
      </c>
      <c r="I104" s="9"/>
      <c r="J104" s="9">
        <f t="shared" si="5"/>
        <v>0</v>
      </c>
    </row>
    <row r="105" spans="1:10" x14ac:dyDescent="0.3">
      <c r="A105" s="13" t="s">
        <v>223</v>
      </c>
      <c r="B105" s="14" t="s">
        <v>0</v>
      </c>
      <c r="C105" s="14" t="s">
        <v>0</v>
      </c>
      <c r="D105" s="14" t="s">
        <v>0</v>
      </c>
      <c r="E105" s="13" t="s">
        <v>224</v>
      </c>
      <c r="F105" s="13" t="s">
        <v>117</v>
      </c>
      <c r="G105" s="17">
        <v>1</v>
      </c>
      <c r="H105" s="9">
        <v>1</v>
      </c>
      <c r="I105" s="9"/>
      <c r="J105" s="9">
        <f t="shared" si="5"/>
        <v>0</v>
      </c>
    </row>
    <row r="106" spans="1:10" x14ac:dyDescent="0.3">
      <c r="A106" s="13" t="s">
        <v>225</v>
      </c>
      <c r="B106" s="14" t="s">
        <v>0</v>
      </c>
      <c r="C106" s="14" t="s">
        <v>0</v>
      </c>
      <c r="D106" s="14" t="s">
        <v>0</v>
      </c>
      <c r="E106" s="13" t="s">
        <v>226</v>
      </c>
      <c r="F106" s="13" t="s">
        <v>70</v>
      </c>
      <c r="G106" s="17">
        <v>46</v>
      </c>
      <c r="H106" s="9">
        <v>1</v>
      </c>
      <c r="I106" s="9"/>
      <c r="J106" s="9">
        <f t="shared" si="5"/>
        <v>0</v>
      </c>
    </row>
    <row r="107" spans="1:10" ht="28.8" x14ac:dyDescent="0.3">
      <c r="A107" s="13" t="s">
        <v>227</v>
      </c>
      <c r="B107" s="14" t="s">
        <v>0</v>
      </c>
      <c r="C107" s="14" t="s">
        <v>0</v>
      </c>
      <c r="D107" s="14" t="s">
        <v>0</v>
      </c>
      <c r="E107" s="13" t="s">
        <v>124</v>
      </c>
      <c r="F107" s="13" t="s">
        <v>77</v>
      </c>
      <c r="G107" s="17">
        <v>16.559999999999999</v>
      </c>
      <c r="H107" s="9">
        <v>1</v>
      </c>
      <c r="I107" s="9"/>
      <c r="J107" s="9">
        <f t="shared" si="5"/>
        <v>0</v>
      </c>
    </row>
    <row r="108" spans="1:10" ht="43.2" x14ac:dyDescent="0.3">
      <c r="A108" s="13" t="s">
        <v>228</v>
      </c>
      <c r="B108" s="14" t="s">
        <v>0</v>
      </c>
      <c r="C108" s="14" t="s">
        <v>0</v>
      </c>
      <c r="D108" s="14" t="s">
        <v>0</v>
      </c>
      <c r="E108" s="13" t="s">
        <v>151</v>
      </c>
      <c r="F108" s="13" t="s">
        <v>77</v>
      </c>
      <c r="G108" s="17">
        <v>60.72</v>
      </c>
      <c r="H108" s="9">
        <v>0.2</v>
      </c>
      <c r="I108" s="9"/>
      <c r="J108" s="9">
        <f t="shared" si="5"/>
        <v>0</v>
      </c>
    </row>
    <row r="109" spans="1:10" ht="43.2" x14ac:dyDescent="0.3">
      <c r="A109" s="13" t="s">
        <v>229</v>
      </c>
      <c r="B109" s="14" t="s">
        <v>0</v>
      </c>
      <c r="C109" s="14" t="s">
        <v>0</v>
      </c>
      <c r="D109" s="14" t="s">
        <v>0</v>
      </c>
      <c r="E109" s="13" t="s">
        <v>230</v>
      </c>
      <c r="F109" s="13" t="s">
        <v>77</v>
      </c>
      <c r="G109" s="17">
        <v>60.72</v>
      </c>
      <c r="H109" s="9">
        <v>0.8</v>
      </c>
      <c r="I109" s="9"/>
      <c r="J109" s="9">
        <f t="shared" si="5"/>
        <v>0</v>
      </c>
    </row>
    <row r="110" spans="1:10" ht="28.8" x14ac:dyDescent="0.3">
      <c r="A110" s="13" t="s">
        <v>231</v>
      </c>
      <c r="B110" s="14" t="s">
        <v>0</v>
      </c>
      <c r="C110" s="14" t="s">
        <v>0</v>
      </c>
      <c r="D110" s="14" t="s">
        <v>0</v>
      </c>
      <c r="E110" s="13" t="s">
        <v>232</v>
      </c>
      <c r="F110" s="13" t="s">
        <v>77</v>
      </c>
      <c r="G110" s="17">
        <v>60.72</v>
      </c>
      <c r="H110" s="9">
        <v>1</v>
      </c>
      <c r="I110" s="9"/>
      <c r="J110" s="9">
        <f t="shared" si="5"/>
        <v>0</v>
      </c>
    </row>
    <row r="111" spans="1:10" ht="28.8" x14ac:dyDescent="0.3">
      <c r="A111" s="13" t="s">
        <v>233</v>
      </c>
      <c r="B111" s="14" t="s">
        <v>0</v>
      </c>
      <c r="C111" s="14" t="s">
        <v>0</v>
      </c>
      <c r="D111" s="14" t="s">
        <v>0</v>
      </c>
      <c r="E111" s="13" t="s">
        <v>132</v>
      </c>
      <c r="F111" s="13" t="s">
        <v>77</v>
      </c>
      <c r="G111" s="17">
        <v>22.08</v>
      </c>
      <c r="H111" s="9">
        <v>1</v>
      </c>
      <c r="I111" s="9"/>
      <c r="J111" s="9">
        <f t="shared" si="5"/>
        <v>0</v>
      </c>
    </row>
    <row r="112" spans="1:10" ht="28.8" x14ac:dyDescent="0.3">
      <c r="A112" s="13" t="s">
        <v>234</v>
      </c>
      <c r="B112" s="14" t="s">
        <v>0</v>
      </c>
      <c r="C112" s="14" t="s">
        <v>0</v>
      </c>
      <c r="D112" s="14" t="s">
        <v>0</v>
      </c>
      <c r="E112" s="13" t="s">
        <v>134</v>
      </c>
      <c r="F112" s="13" t="s">
        <v>77</v>
      </c>
      <c r="G112" s="17">
        <v>22.08</v>
      </c>
      <c r="H112" s="9">
        <v>19</v>
      </c>
      <c r="I112" s="9"/>
      <c r="J112" s="9">
        <f t="shared" si="5"/>
        <v>0</v>
      </c>
    </row>
    <row r="113" spans="1:10" x14ac:dyDescent="0.3">
      <c r="A113" s="13" t="s">
        <v>235</v>
      </c>
      <c r="B113" s="14" t="s">
        <v>0</v>
      </c>
      <c r="C113" s="14" t="s">
        <v>0</v>
      </c>
      <c r="D113" s="14" t="s">
        <v>0</v>
      </c>
      <c r="E113" s="13" t="s">
        <v>136</v>
      </c>
      <c r="F113" s="13" t="s">
        <v>77</v>
      </c>
      <c r="G113" s="17">
        <v>22.08</v>
      </c>
      <c r="H113" s="9">
        <v>1</v>
      </c>
      <c r="I113" s="9"/>
      <c r="J113" s="9">
        <f t="shared" si="5"/>
        <v>0</v>
      </c>
    </row>
    <row r="114" spans="1:10" ht="28.8" x14ac:dyDescent="0.3">
      <c r="A114" s="13" t="s">
        <v>236</v>
      </c>
      <c r="B114" s="14" t="s">
        <v>0</v>
      </c>
      <c r="C114" s="14" t="s">
        <v>0</v>
      </c>
      <c r="D114" s="14" t="s">
        <v>0</v>
      </c>
      <c r="E114" s="13" t="s">
        <v>237</v>
      </c>
      <c r="F114" s="13" t="s">
        <v>70</v>
      </c>
      <c r="G114" s="17">
        <v>46</v>
      </c>
      <c r="H114" s="9">
        <v>1</v>
      </c>
      <c r="I114" s="9"/>
      <c r="J114" s="9">
        <f t="shared" si="5"/>
        <v>0</v>
      </c>
    </row>
  </sheetData>
  <mergeCells count="5">
    <mergeCell ref="A1:J1"/>
    <mergeCell ref="A2:B2"/>
    <mergeCell ref="C2:J2"/>
    <mergeCell ref="A3:B3"/>
    <mergeCell ref="C3:J3"/>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KARTA TYTUŁOWA</vt:lpstr>
      <vt:lpstr>ZBIORCZE ZESTAWIENIE KOSZTÓW</vt:lpstr>
      <vt:lpstr>MYJNIA - bez dostawy i montażu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Dawid Karpiński</dc:creator>
  <cp:lastModifiedBy>Dawid Karpiński</cp:lastModifiedBy>
  <dcterms:created xsi:type="dcterms:W3CDTF">2024-09-11T12:13:22Z</dcterms:created>
  <dcterms:modified xsi:type="dcterms:W3CDTF">2024-09-18T13:08:19Z</dcterms:modified>
</cp:coreProperties>
</file>