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wojciech.makowski/Desktop/AUTO_BZ/ADMINISTRACJA/BUDOWA B-L/STRATEGOR/SMART - WNIOSEK/ZAPYTANIA OFERTOWE/GW/"/>
    </mc:Choice>
  </mc:AlternateContent>
  <xr:revisionPtr revIDLastSave="0" documentId="13_ncr:1_{D34CDAB4-2A05-E64D-9459-14409A318A34}" xr6:coauthVersionLast="47" xr6:coauthVersionMax="47" xr10:uidLastSave="{00000000-0000-0000-0000-000000000000}"/>
  <bookViews>
    <workbookView xWindow="0" yWindow="660" windowWidth="29920" windowHeight="18680" tabRatio="663" xr2:uid="{00000000-000D-0000-FFFF-FFFF00000000}"/>
  </bookViews>
  <sheets>
    <sheet name="Zał nr 2 ZIMNY AUTO Blacharnia " sheetId="1" r:id="rId1"/>
  </sheets>
  <definedNames>
    <definedName name="_xlnm.Print_Area" localSheetId="0">'Zał nr 2 ZIMNY AUTO Blacharnia '!$B$1:$F$736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8" i="1" l="1"/>
  <c r="J721" i="1"/>
  <c r="J10" i="1"/>
  <c r="J11" i="1"/>
  <c r="J12" i="1"/>
  <c r="J213" i="1"/>
  <c r="J168" i="1"/>
  <c r="J209" i="1"/>
  <c r="J674" i="1" l="1"/>
  <c r="I673" i="1" s="1"/>
  <c r="J720" i="1"/>
  <c r="J525" i="1"/>
  <c r="J453" i="1"/>
  <c r="J454" i="1"/>
  <c r="J480" i="1"/>
  <c r="J479" i="1"/>
  <c r="J478" i="1"/>
  <c r="J477" i="1"/>
  <c r="J436" i="1"/>
  <c r="J435" i="1"/>
  <c r="J369" i="1"/>
  <c r="J361" i="1"/>
  <c r="J360" i="1"/>
  <c r="J359" i="1"/>
  <c r="J358" i="1"/>
  <c r="J357" i="1"/>
  <c r="J356" i="1"/>
  <c r="J355" i="1"/>
  <c r="J354" i="1"/>
  <c r="J353" i="1"/>
  <c r="J352" i="1"/>
  <c r="J351" i="1"/>
  <c r="J350" i="1"/>
  <c r="J349" i="1"/>
  <c r="J348" i="1"/>
  <c r="J347" i="1"/>
  <c r="I346" i="1" s="1"/>
  <c r="J378" i="1"/>
  <c r="J401" i="1"/>
  <c r="J636" i="1"/>
  <c r="J331" i="1"/>
  <c r="J595" i="1"/>
  <c r="J579" i="1"/>
  <c r="J585" i="1"/>
  <c r="J538" i="1"/>
  <c r="J550" i="1"/>
  <c r="J560" i="1"/>
  <c r="J694" i="1"/>
  <c r="J695" i="1"/>
  <c r="J696" i="1"/>
  <c r="J693" i="1"/>
  <c r="J692" i="1"/>
  <c r="J691" i="1"/>
  <c r="J573" i="1"/>
  <c r="J295" i="1"/>
  <c r="J294" i="1"/>
  <c r="J293" i="1"/>
  <c r="J187" i="1"/>
  <c r="J265" i="1"/>
  <c r="J267" i="1"/>
  <c r="J269" i="1"/>
  <c r="J271" i="1"/>
  <c r="J270" i="1"/>
  <c r="J268" i="1"/>
  <c r="J266" i="1"/>
  <c r="J264" i="1"/>
  <c r="J263" i="1"/>
  <c r="J262" i="1"/>
  <c r="J261" i="1"/>
  <c r="J260" i="1"/>
  <c r="J229" i="1"/>
  <c r="J230" i="1"/>
  <c r="I476" i="1" l="1"/>
  <c r="I434" i="1"/>
  <c r="I259" i="1"/>
  <c r="J711" i="1"/>
  <c r="J710" i="1"/>
  <c r="J709" i="1"/>
  <c r="J708" i="1"/>
  <c r="J706" i="1"/>
  <c r="J705" i="1"/>
  <c r="J704" i="1"/>
  <c r="J703" i="1"/>
  <c r="J699" i="1"/>
  <c r="J698" i="1"/>
  <c r="J714" i="1"/>
  <c r="J713" i="1"/>
  <c r="I712" i="1" s="1"/>
  <c r="J701" i="1"/>
  <c r="J700" i="1"/>
  <c r="J553" i="1"/>
  <c r="J551" i="1"/>
  <c r="J532" i="1"/>
  <c r="J533" i="1"/>
  <c r="I707" i="1" l="1"/>
  <c r="I702" i="1"/>
  <c r="I697" i="1"/>
  <c r="J557" i="1"/>
  <c r="I690" i="1"/>
  <c r="H653" i="1"/>
  <c r="J127" i="1"/>
  <c r="J128" i="1"/>
  <c r="J129" i="1"/>
  <c r="J515" i="1"/>
  <c r="J516" i="1"/>
  <c r="J517" i="1"/>
  <c r="J514" i="1"/>
  <c r="J504" i="1"/>
  <c r="J503" i="1"/>
  <c r="J502" i="1"/>
  <c r="J501" i="1"/>
  <c r="J500" i="1"/>
  <c r="J499" i="1"/>
  <c r="J498" i="1"/>
  <c r="J466" i="1"/>
  <c r="J457" i="1"/>
  <c r="J455" i="1"/>
  <c r="J451" i="1"/>
  <c r="J450" i="1"/>
  <c r="J449" i="1"/>
  <c r="J448" i="1"/>
  <c r="J447" i="1"/>
  <c r="J446" i="1"/>
  <c r="J445" i="1"/>
  <c r="J444" i="1"/>
  <c r="J443" i="1"/>
  <c r="J442" i="1"/>
  <c r="J441" i="1"/>
  <c r="J440" i="1"/>
  <c r="J439" i="1"/>
  <c r="J438" i="1"/>
  <c r="J452" i="1"/>
  <c r="J426" i="1"/>
  <c r="J425" i="1"/>
  <c r="J424" i="1"/>
  <c r="J410" i="1"/>
  <c r="J411" i="1"/>
  <c r="J412" i="1"/>
  <c r="J413" i="1"/>
  <c r="J414" i="1"/>
  <c r="J415" i="1"/>
  <c r="J416" i="1"/>
  <c r="J417" i="1"/>
  <c r="J647" i="1"/>
  <c r="J646" i="1"/>
  <c r="J648" i="1"/>
  <c r="J649" i="1"/>
  <c r="J634" i="1"/>
  <c r="J632" i="1"/>
  <c r="J633" i="1"/>
  <c r="J637" i="1"/>
  <c r="J635" i="1"/>
  <c r="G631" i="1"/>
  <c r="J642" i="1"/>
  <c r="J625" i="1"/>
  <c r="J689" i="1" l="1"/>
  <c r="I513" i="1"/>
  <c r="I631" i="1"/>
  <c r="J619" i="1" l="1"/>
  <c r="J545" i="1"/>
  <c r="J364" i="1" l="1"/>
  <c r="J377" i="1"/>
  <c r="J343" i="1"/>
  <c r="J339" i="1"/>
  <c r="J218" i="1"/>
  <c r="J661" i="1"/>
  <c r="J186" i="1"/>
  <c r="J166" i="1"/>
  <c r="J164" i="1"/>
  <c r="J163" i="1"/>
  <c r="J162" i="1"/>
  <c r="J161" i="1"/>
  <c r="J158" i="1"/>
  <c r="J157" i="1"/>
  <c r="J154" i="1"/>
  <c r="J153" i="1"/>
  <c r="J167" i="1"/>
  <c r="J165" i="1"/>
  <c r="J159" i="1"/>
  <c r="J156" i="1"/>
  <c r="J155" i="1"/>
  <c r="J81" i="1"/>
  <c r="J82" i="1"/>
  <c r="J84" i="1"/>
  <c r="J85" i="1"/>
  <c r="J102" i="1"/>
  <c r="J103" i="1"/>
  <c r="J107" i="1"/>
  <c r="J108" i="1"/>
  <c r="J109" i="1"/>
  <c r="J110" i="1"/>
  <c r="J111" i="1"/>
  <c r="J112" i="1"/>
  <c r="J113" i="1"/>
  <c r="J114" i="1"/>
  <c r="J120" i="1"/>
  <c r="J121" i="1"/>
  <c r="J122" i="1"/>
  <c r="J123" i="1"/>
  <c r="J124" i="1"/>
  <c r="J125" i="1"/>
  <c r="J126" i="1"/>
  <c r="J119" i="1"/>
  <c r="J118" i="1"/>
  <c r="J117" i="1"/>
  <c r="J116" i="1"/>
  <c r="J115" i="1"/>
  <c r="J106" i="1"/>
  <c r="J105" i="1"/>
  <c r="J104" i="1"/>
  <c r="J101" i="1"/>
  <c r="J100" i="1"/>
  <c r="J99" i="1"/>
  <c r="J98" i="1"/>
  <c r="J97" i="1"/>
  <c r="J96" i="1"/>
  <c r="J95" i="1"/>
  <c r="J94" i="1"/>
  <c r="J93" i="1"/>
  <c r="J92" i="1"/>
  <c r="J91" i="1"/>
  <c r="J90" i="1"/>
  <c r="J89" i="1"/>
  <c r="J88" i="1"/>
  <c r="J87" i="1"/>
  <c r="J86" i="1"/>
  <c r="J83" i="1"/>
  <c r="J80" i="1"/>
  <c r="J685" i="1"/>
  <c r="J684" i="1"/>
  <c r="J24" i="1"/>
  <c r="J558" i="1"/>
  <c r="J541" i="1"/>
  <c r="J546" i="1"/>
  <c r="J540" i="1"/>
  <c r="J608" i="1"/>
  <c r="J597" i="1"/>
  <c r="J596" i="1"/>
  <c r="J594" i="1"/>
  <c r="J593" i="1"/>
  <c r="J592" i="1"/>
  <c r="J591" i="1"/>
  <c r="J590" i="1"/>
  <c r="J589" i="1"/>
  <c r="J588" i="1"/>
  <c r="J607" i="1"/>
  <c r="J606" i="1"/>
  <c r="J605" i="1"/>
  <c r="J604" i="1"/>
  <c r="J603" i="1"/>
  <c r="J602" i="1"/>
  <c r="J601" i="1"/>
  <c r="J600" i="1"/>
  <c r="J599" i="1"/>
  <c r="J575" i="1"/>
  <c r="J574" i="1"/>
  <c r="J572" i="1"/>
  <c r="J571" i="1"/>
  <c r="J570" i="1"/>
  <c r="J569" i="1"/>
  <c r="J586" i="1"/>
  <c r="J584" i="1"/>
  <c r="J583" i="1"/>
  <c r="J582" i="1"/>
  <c r="J581" i="1"/>
  <c r="J580" i="1"/>
  <c r="J578" i="1"/>
  <c r="J577" i="1"/>
  <c r="J565" i="1"/>
  <c r="J564" i="1"/>
  <c r="J563" i="1"/>
  <c r="J562" i="1"/>
  <c r="J561" i="1"/>
  <c r="J559" i="1"/>
  <c r="J555" i="1"/>
  <c r="J554" i="1"/>
  <c r="J552" i="1"/>
  <c r="J549" i="1"/>
  <c r="J547" i="1"/>
  <c r="J544" i="1"/>
  <c r="J543" i="1"/>
  <c r="J542" i="1"/>
  <c r="J537" i="1"/>
  <c r="I536" i="1" s="1"/>
  <c r="J535" i="1"/>
  <c r="J534" i="1"/>
  <c r="J20" i="1" l="1"/>
  <c r="I531" i="1"/>
  <c r="J530" i="1"/>
  <c r="J152" i="1"/>
  <c r="J567" i="1"/>
  <c r="I548" i="1"/>
  <c r="I568" i="1"/>
  <c r="I587" i="1"/>
  <c r="I598" i="1"/>
  <c r="I539" i="1"/>
  <c r="I556" i="1"/>
  <c r="I576" i="1"/>
  <c r="J521" i="1"/>
  <c r="J520" i="1"/>
  <c r="J519" i="1"/>
  <c r="J509" i="1"/>
  <c r="J320" i="1"/>
  <c r="J332" i="1"/>
  <c r="I518" i="1" l="1"/>
  <c r="J316" i="1"/>
  <c r="J317" i="1"/>
  <c r="J318" i="1"/>
  <c r="J319" i="1"/>
  <c r="J321" i="1"/>
  <c r="J322" i="1"/>
  <c r="J323" i="1"/>
  <c r="J324" i="1"/>
  <c r="J325" i="1"/>
  <c r="J326" i="1"/>
  <c r="J327" i="1"/>
  <c r="J328" i="1"/>
  <c r="J329" i="1"/>
  <c r="J330" i="1"/>
  <c r="J333" i="1"/>
  <c r="J335" i="1"/>
  <c r="J336" i="1"/>
  <c r="J337" i="1"/>
  <c r="J338" i="1"/>
  <c r="J340" i="1"/>
  <c r="J341" i="1"/>
  <c r="J342" i="1"/>
  <c r="J344" i="1"/>
  <c r="J345" i="1"/>
  <c r="J363" i="1"/>
  <c r="J365" i="1"/>
  <c r="J366" i="1"/>
  <c r="J367" i="1"/>
  <c r="J368" i="1"/>
  <c r="J370" i="1"/>
  <c r="J371" i="1"/>
  <c r="J372" i="1"/>
  <c r="J373" i="1"/>
  <c r="J374" i="1"/>
  <c r="J375" i="1"/>
  <c r="J379" i="1"/>
  <c r="I376" i="1" s="1"/>
  <c r="J381" i="1"/>
  <c r="J382" i="1"/>
  <c r="J383" i="1"/>
  <c r="J385" i="1"/>
  <c r="J386" i="1"/>
  <c r="J387" i="1"/>
  <c r="J388" i="1"/>
  <c r="J389" i="1"/>
  <c r="J390" i="1"/>
  <c r="J391" i="1"/>
  <c r="J392" i="1"/>
  <c r="J393" i="1"/>
  <c r="J394" i="1"/>
  <c r="J395" i="1"/>
  <c r="J396" i="1"/>
  <c r="J397" i="1"/>
  <c r="J398" i="1"/>
  <c r="J399" i="1"/>
  <c r="J400" i="1"/>
  <c r="J402" i="1"/>
  <c r="J403" i="1"/>
  <c r="J404" i="1"/>
  <c r="J405" i="1"/>
  <c r="J315" i="1"/>
  <c r="J8" i="1"/>
  <c r="J17" i="1"/>
  <c r="J14" i="1"/>
  <c r="J273" i="1"/>
  <c r="J170" i="1"/>
  <c r="J151" i="1"/>
  <c r="J150" i="1"/>
  <c r="J149" i="1"/>
  <c r="J245" i="1"/>
  <c r="J255" i="1"/>
  <c r="J256" i="1"/>
  <c r="J257" i="1"/>
  <c r="J258" i="1"/>
  <c r="J242" i="1"/>
  <c r="J219" i="1"/>
  <c r="J138" i="1"/>
  <c r="J76" i="1"/>
  <c r="J75" i="1"/>
  <c r="J74" i="1"/>
  <c r="J73" i="1"/>
  <c r="J78" i="1"/>
  <c r="J77" i="1"/>
  <c r="J72" i="1"/>
  <c r="J56" i="1"/>
  <c r="J54" i="1"/>
  <c r="J52" i="1"/>
  <c r="J51" i="1"/>
  <c r="J50" i="1"/>
  <c r="J49" i="1"/>
  <c r="J48" i="1"/>
  <c r="J47" i="1"/>
  <c r="J46" i="1"/>
  <c r="J33" i="1"/>
  <c r="J32" i="1"/>
  <c r="J31" i="1"/>
  <c r="J30" i="1"/>
  <c r="J29" i="1"/>
  <c r="J28" i="1"/>
  <c r="J27" i="1"/>
  <c r="J26" i="1"/>
  <c r="J43" i="1"/>
  <c r="J79" i="1"/>
  <c r="J71" i="1"/>
  <c r="J70" i="1"/>
  <c r="J69" i="1"/>
  <c r="J68" i="1"/>
  <c r="J67" i="1"/>
  <c r="J66" i="1"/>
  <c r="J65" i="1"/>
  <c r="J64" i="1"/>
  <c r="J63" i="1"/>
  <c r="J62" i="1"/>
  <c r="J61" i="1"/>
  <c r="J60" i="1"/>
  <c r="J59" i="1"/>
  <c r="J58" i="1"/>
  <c r="J57" i="1"/>
  <c r="J55" i="1"/>
  <c r="J53" i="1"/>
  <c r="J45" i="1"/>
  <c r="J44" i="1"/>
  <c r="J42" i="1"/>
  <c r="J41" i="1"/>
  <c r="J40" i="1"/>
  <c r="J39" i="1"/>
  <c r="J38" i="1"/>
  <c r="J37" i="1"/>
  <c r="J36" i="1"/>
  <c r="J35" i="1"/>
  <c r="J34" i="1"/>
  <c r="I25" i="1" l="1"/>
  <c r="I384" i="1"/>
  <c r="I362" i="1"/>
  <c r="J174" i="1"/>
  <c r="I173" i="1" s="1"/>
  <c r="I314" i="1"/>
  <c r="J16" i="1" l="1"/>
  <c r="J15" i="1"/>
  <c r="I13" i="1" l="1"/>
  <c r="J686" i="1"/>
  <c r="J683" i="1"/>
  <c r="J682" i="1"/>
  <c r="J145" i="1"/>
  <c r="J207" i="1"/>
  <c r="J252" i="1"/>
  <c r="J251" i="1"/>
  <c r="J184" i="1"/>
  <c r="J185" i="1"/>
  <c r="J687" i="1" l="1"/>
  <c r="I681" i="1" s="1"/>
  <c r="J675" i="1" l="1"/>
  <c r="J639" i="1"/>
  <c r="J645" i="1"/>
  <c r="J644" i="1"/>
  <c r="J643" i="1"/>
  <c r="J641" i="1"/>
  <c r="J640" i="1"/>
  <c r="J630" i="1"/>
  <c r="J629" i="1"/>
  <c r="J628" i="1"/>
  <c r="J9" i="1"/>
  <c r="J618" i="1"/>
  <c r="J617" i="1"/>
  <c r="J616" i="1"/>
  <c r="I638" i="1" l="1"/>
  <c r="J612" i="1"/>
  <c r="J613" i="1"/>
  <c r="J614" i="1"/>
  <c r="J615" i="1"/>
  <c r="J620" i="1"/>
  <c r="H301" i="1"/>
  <c r="H296" i="1"/>
  <c r="I611" i="1" l="1"/>
  <c r="J300" i="1"/>
  <c r="J299" i="1"/>
  <c r="J734" i="1"/>
  <c r="J733" i="1"/>
  <c r="J732" i="1"/>
  <c r="J731" i="1"/>
  <c r="J730" i="1"/>
  <c r="J729" i="1"/>
  <c r="J728" i="1"/>
  <c r="J727" i="1"/>
  <c r="J726" i="1"/>
  <c r="J723" i="1"/>
  <c r="J722" i="1"/>
  <c r="J719" i="1"/>
  <c r="J718" i="1"/>
  <c r="J717" i="1"/>
  <c r="J680" i="1"/>
  <c r="J679" i="1"/>
  <c r="J678" i="1"/>
  <c r="J677" i="1"/>
  <c r="J672" i="1"/>
  <c r="J669" i="1"/>
  <c r="J668" i="1"/>
  <c r="J667" i="1"/>
  <c r="J665" i="1"/>
  <c r="J664" i="1"/>
  <c r="J662" i="1"/>
  <c r="J660" i="1"/>
  <c r="J659" i="1"/>
  <c r="J658" i="1"/>
  <c r="J657" i="1"/>
  <c r="J656" i="1"/>
  <c r="J655" i="1"/>
  <c r="J654" i="1"/>
  <c r="J650" i="1"/>
  <c r="J627" i="1"/>
  <c r="J626" i="1"/>
  <c r="J624" i="1"/>
  <c r="J623" i="1"/>
  <c r="J622" i="1"/>
  <c r="J528" i="1"/>
  <c r="J527" i="1"/>
  <c r="J526" i="1"/>
  <c r="J524" i="1"/>
  <c r="J522" i="1"/>
  <c r="J512" i="1"/>
  <c r="J511" i="1"/>
  <c r="J508" i="1"/>
  <c r="J507" i="1"/>
  <c r="J506" i="1"/>
  <c r="J505" i="1"/>
  <c r="J495" i="1"/>
  <c r="J494" i="1"/>
  <c r="J493" i="1"/>
  <c r="J489" i="1"/>
  <c r="J488" i="1"/>
  <c r="J485" i="1"/>
  <c r="J484" i="1"/>
  <c r="J483" i="1"/>
  <c r="J482" i="1"/>
  <c r="J481" i="1"/>
  <c r="J475" i="1"/>
  <c r="J474" i="1"/>
  <c r="J472" i="1"/>
  <c r="J471" i="1"/>
  <c r="J470" i="1"/>
  <c r="J468" i="1"/>
  <c r="J467" i="1"/>
  <c r="J465" i="1"/>
  <c r="J461" i="1"/>
  <c r="J460" i="1"/>
  <c r="J459" i="1"/>
  <c r="J458" i="1"/>
  <c r="J456" i="1"/>
  <c r="I437" i="1" s="1"/>
  <c r="J433" i="1"/>
  <c r="J432" i="1"/>
  <c r="J431" i="1"/>
  <c r="J430" i="1"/>
  <c r="J428" i="1"/>
  <c r="J427" i="1"/>
  <c r="J422" i="1"/>
  <c r="J421" i="1"/>
  <c r="J420" i="1"/>
  <c r="J418" i="1"/>
  <c r="J409" i="1"/>
  <c r="H408" i="1"/>
  <c r="J384" i="1"/>
  <c r="I380" i="1"/>
  <c r="J380" i="1" s="1"/>
  <c r="J346" i="1"/>
  <c r="I334" i="1"/>
  <c r="J334" i="1" s="1"/>
  <c r="J311" i="1"/>
  <c r="J310" i="1"/>
  <c r="I309" i="1" s="1"/>
  <c r="J308" i="1"/>
  <c r="I307" i="1" s="1"/>
  <c r="J306" i="1"/>
  <c r="J305" i="1"/>
  <c r="J304" i="1"/>
  <c r="J303" i="1"/>
  <c r="J302" i="1"/>
  <c r="I301" i="1" s="1"/>
  <c r="J298" i="1"/>
  <c r="J297" i="1"/>
  <c r="J292" i="1"/>
  <c r="I291" i="1" s="1"/>
  <c r="J290" i="1"/>
  <c r="J289" i="1"/>
  <c r="J287" i="1"/>
  <c r="J285" i="1"/>
  <c r="J284" i="1"/>
  <c r="J282" i="1"/>
  <c r="J280" i="1"/>
  <c r="J279" i="1"/>
  <c r="J278" i="1"/>
  <c r="J277" i="1"/>
  <c r="J276" i="1"/>
  <c r="J274" i="1"/>
  <c r="J254" i="1"/>
  <c r="I253" i="1" s="1"/>
  <c r="J250" i="1"/>
  <c r="I249" i="1" s="1"/>
  <c r="J248" i="1"/>
  <c r="J246" i="1"/>
  <c r="J244" i="1"/>
  <c r="J243" i="1"/>
  <c r="J240" i="1"/>
  <c r="J239" i="1"/>
  <c r="J238" i="1"/>
  <c r="J237" i="1"/>
  <c r="J236" i="1"/>
  <c r="J235" i="1"/>
  <c r="J234" i="1"/>
  <c r="G233" i="1"/>
  <c r="J232" i="1"/>
  <c r="H231" i="1"/>
  <c r="J228" i="1"/>
  <c r="I227" i="1" s="1"/>
  <c r="J224" i="1"/>
  <c r="J223" i="1"/>
  <c r="J222" i="1"/>
  <c r="J221" i="1"/>
  <c r="J220" i="1"/>
  <c r="J217" i="1"/>
  <c r="J216" i="1"/>
  <c r="J214" i="1"/>
  <c r="J212" i="1"/>
  <c r="J210" i="1"/>
  <c r="I208" i="1" s="1"/>
  <c r="J206" i="1"/>
  <c r="J205" i="1"/>
  <c r="I204" i="1" s="1"/>
  <c r="J203" i="1"/>
  <c r="J202" i="1"/>
  <c r="J201" i="1"/>
  <c r="J197" i="1"/>
  <c r="J196" i="1"/>
  <c r="J195" i="1"/>
  <c r="J194" i="1"/>
  <c r="J192" i="1"/>
  <c r="J190" i="1"/>
  <c r="J189" i="1"/>
  <c r="J183" i="1"/>
  <c r="J181" i="1"/>
  <c r="J178" i="1"/>
  <c r="J179" i="1"/>
  <c r="J176" i="1"/>
  <c r="J175" i="1"/>
  <c r="J172" i="1"/>
  <c r="J171" i="1"/>
  <c r="J147" i="1"/>
  <c r="J146" i="1"/>
  <c r="J143" i="1"/>
  <c r="J141" i="1"/>
  <c r="J140" i="1"/>
  <c r="J139" i="1"/>
  <c r="J137" i="1"/>
  <c r="J135" i="1"/>
  <c r="J133" i="1"/>
  <c r="J132" i="1"/>
  <c r="J130" i="1"/>
  <c r="J23" i="1"/>
  <c r="I22" i="1" s="1"/>
  <c r="J21" i="1"/>
  <c r="J19" i="1"/>
  <c r="J7" i="1"/>
  <c r="I148" i="1" l="1"/>
  <c r="I188" i="1"/>
  <c r="I296" i="1"/>
  <c r="I177" i="1"/>
  <c r="I423" i="1"/>
  <c r="I408" i="1"/>
  <c r="J610" i="1"/>
  <c r="J313" i="1"/>
  <c r="I241" i="1"/>
  <c r="I215" i="1"/>
  <c r="I621" i="1"/>
  <c r="I6" i="1"/>
  <c r="I142" i="1"/>
  <c r="I18" i="1"/>
  <c r="I136" i="1"/>
  <c r="I182" i="1"/>
  <c r="I473" i="1"/>
  <c r="I510" i="1"/>
  <c r="J671" i="1"/>
  <c r="I676" i="1"/>
  <c r="J716" i="1"/>
  <c r="I283" i="1"/>
  <c r="J407" i="1"/>
  <c r="I497" i="1"/>
  <c r="I134" i="1"/>
  <c r="I233" i="1"/>
  <c r="I281" i="1"/>
  <c r="I286" i="1"/>
  <c r="I464" i="1"/>
  <c r="I663" i="1"/>
  <c r="I191" i="1"/>
  <c r="I247" i="1"/>
  <c r="J307" i="1"/>
  <c r="I419" i="1"/>
  <c r="I429" i="1"/>
  <c r="J652" i="1"/>
  <c r="I144" i="1"/>
  <c r="I211" i="1"/>
  <c r="I231" i="1"/>
  <c r="I666" i="1"/>
  <c r="I275" i="1"/>
  <c r="I523" i="1"/>
  <c r="I653" i="1"/>
  <c r="G653" i="1" s="1"/>
  <c r="I131" i="1"/>
  <c r="I200" i="1"/>
  <c r="I272" i="1"/>
  <c r="I288" i="1"/>
  <c r="J463" i="1"/>
  <c r="I469" i="1"/>
  <c r="J487" i="1"/>
  <c r="I492" i="1"/>
  <c r="J199" i="1"/>
  <c r="J5" i="1"/>
  <c r="J491" i="1"/>
  <c r="J226" i="1" l="1"/>
  <c r="J736" i="1" s="1"/>
  <c r="J2" i="1" l="1"/>
</calcChain>
</file>

<file path=xl/sharedStrings.xml><?xml version="1.0" encoding="utf-8"?>
<sst xmlns="http://schemas.openxmlformats.org/spreadsheetml/2006/main" count="1968" uniqueCount="1047">
  <si>
    <t>Lp.</t>
  </si>
  <si>
    <t>Lpp</t>
  </si>
  <si>
    <t>Lpp.</t>
  </si>
  <si>
    <t>Wyszczególnienie etapów robót</t>
  </si>
  <si>
    <t>Doprecyzowanie zakresu i standardu wykonania. Ograniczenia lub rozszerzenie zakresu w stosunku do dokumentacji technicznej stanowiącej Załącznik Nr 1 do umowy o wykonawstwo</t>
  </si>
  <si>
    <t>Wyszczególnienie elementów robót</t>
  </si>
  <si>
    <t>Jedn.</t>
  </si>
  <si>
    <t>Ilość</t>
  </si>
  <si>
    <t>Cena jedn.</t>
  </si>
  <si>
    <t>Wartość robót</t>
  </si>
  <si>
    <t>Uściślenia materiałowe, Producenci, rodzaj zastosowanego materiału, jeżeli inny niż w dokumentacji</t>
  </si>
  <si>
    <t>Roboty budowlane-stan surowy otwarty</t>
  </si>
  <si>
    <t>Roboty ziemne przygotowawcze-zdjęcie humusu z wywozem, zdjęcie warstw ziemi z wywozem</t>
  </si>
  <si>
    <t>m3</t>
  </si>
  <si>
    <t>kpl.</t>
  </si>
  <si>
    <t>Wg opisu w projekcie wykonawczym konstrukcji. Do rozliczenia na bieżąco powykonawczo</t>
  </si>
  <si>
    <t>Uzupełnianie gruntów nienośnych  piaskiem stabilizowanym cementem</t>
  </si>
  <si>
    <t>Wykopy pod stopy i ławy fundamentowe z wywozem poza teren budowy</t>
  </si>
  <si>
    <t>Wykopy pod stopy</t>
  </si>
  <si>
    <t>Wykopy pod ławy</t>
  </si>
  <si>
    <t>mb</t>
  </si>
  <si>
    <t>Fundamentowanie</t>
  </si>
  <si>
    <t>Beton W8</t>
  </si>
  <si>
    <t>kg</t>
  </si>
  <si>
    <t>m2</t>
  </si>
  <si>
    <t xml:space="preserve">Fundamenty pod podnośniki </t>
  </si>
  <si>
    <t>Rury przepustowe dla podnośników</t>
  </si>
  <si>
    <t xml:space="preserve">Ściany fundamentowe </t>
  </si>
  <si>
    <t>Izolacja powłokowa bitumiczna lub papa termozgrzewalna</t>
  </si>
  <si>
    <t xml:space="preserve">Izolacje termiczne ścian fundamentowych ze styroduru </t>
  </si>
  <si>
    <t>Zasypanie wykopów, obsypanie fundamentów, stóp fundamentowych piaskiem z zagęszczeniem</t>
  </si>
  <si>
    <t xml:space="preserve">Ściany murowane konstrukcyjne całego budynku wraz z rdzeniami z bloczków SILKA </t>
  </si>
  <si>
    <t>Stal zbrojeniowa do wszystkich elementów żelbetowych</t>
  </si>
  <si>
    <t>ton</t>
  </si>
  <si>
    <t>Konstrukcja stalowa</t>
  </si>
  <si>
    <t>Uwaga wszystkie elementy konstrukcyjne zewnętrzne ze stali ocynkowanej</t>
  </si>
  <si>
    <t>Pozostałe elementy konstrukcyjne stalowe</t>
  </si>
  <si>
    <t>kpl</t>
  </si>
  <si>
    <t>Malowanie konstrukcji antykorozyjnie -farbami podkładowymi i nawierzchniowymi Grubość powłoki zgodna z Polską Normą</t>
  </si>
  <si>
    <t>Malowanie głównej konstrukcji nośnej dźwigary, słupy stalowe, -farbami podkładowymi i ogniochronnymi do wymaganego stopnia odporności ogniowej R</t>
  </si>
  <si>
    <t>Elementy stalowe osadzane w elementach żelbetowych-marki, kotwy, gniazda, haki i pt.. (połączenia z elementami stalowymi)</t>
  </si>
  <si>
    <t>Montaż wywietrzaków dachowych, podstawy dachowe wraz z obróbkami, kominki wentylacyjne-przejścia przez dach kanałami wentylacyjnymi _wentylacja grawitacyjna</t>
  </si>
  <si>
    <t>Montaż świetlików dachowych , klap dymowych i okien dachowych</t>
  </si>
  <si>
    <t>szt.</t>
  </si>
  <si>
    <t>Wykonanie konstrukcji koryt odwadniających  z płyt OSB</t>
  </si>
  <si>
    <t>Dach-Izolacja cieplne  z  wełny mineralnej, izolacje przeciwwodne dachu</t>
  </si>
  <si>
    <t xml:space="preserve">Da.1 </t>
  </si>
  <si>
    <t xml:space="preserve">Obróbki blacharskie dachu, kominów, orynnowania i rury spustowych itp. </t>
  </si>
  <si>
    <t>Odwodnienie dachu</t>
  </si>
  <si>
    <t>W wycenie robót W-K ująć</t>
  </si>
  <si>
    <t>Montaż uchwytów serwisowych na dachu do  lin asekuracyjnych</t>
  </si>
  <si>
    <t>elementy stalowe ocynkowane</t>
  </si>
  <si>
    <t>Dr-1</t>
  </si>
  <si>
    <t>Przepusty przez dach-obróbki kanałów wentylacji mechanicznej, obróbka konstrukcji wsporczej pod kanały wentylacyjne</t>
  </si>
  <si>
    <t>Połączenia zbrojenia elementów z obwodami uziemienia elektrycznego, osadzenie bednarki uziemienia</t>
  </si>
  <si>
    <t>Roboty budowlane-stan surowy zamknięty</t>
  </si>
  <si>
    <t xml:space="preserve">Montaż drzwi zewnętrznych </t>
  </si>
  <si>
    <t>S.06</t>
  </si>
  <si>
    <t>S.07</t>
  </si>
  <si>
    <t xml:space="preserve">Montaż bram segmentowych zewnętrznych z napędem </t>
  </si>
  <si>
    <t>Montaż stolarki  okiennej zewnętrznej</t>
  </si>
  <si>
    <t>O.01</t>
  </si>
  <si>
    <t>Montaż żaluzji ściennych-czerpnie</t>
  </si>
  <si>
    <t>Elewacja budynku-ściany części nadziemnej -wykończenia zewnętrzne</t>
  </si>
  <si>
    <t>Montaż parapetów zewnętrznych z blachy stalowej powlekanej</t>
  </si>
  <si>
    <t>Zabudowy pasów nadrynnowych i podrynnowych, kominów, przepustów wentylacyjnych, gzymsów (OSB, membrany, obróbki blacharskie itd..)</t>
  </si>
  <si>
    <t>Montaż odboi drzwiowych zewnętrznych</t>
  </si>
  <si>
    <t>Roboty budowlane-stan wykończeniowy</t>
  </si>
  <si>
    <t>Balustrady wewnętrzne</t>
  </si>
  <si>
    <t>stal ocynk</t>
  </si>
  <si>
    <t>Podkłady betonowe, podsypka piaskowa</t>
  </si>
  <si>
    <t xml:space="preserve">Posadzki z izolacjami </t>
  </si>
  <si>
    <t>Po.1 
beton przemysłowy utwardzany powierzchniowo</t>
  </si>
  <si>
    <t>1a</t>
  </si>
  <si>
    <t>Po.1 
polerowanie betonu i impregnacja</t>
  </si>
  <si>
    <t>Po.2</t>
  </si>
  <si>
    <t>Po.3</t>
  </si>
  <si>
    <t>Progi z kątowników z blachy nierdzewnej w progach wszystkich bram i drzwi zewnętrznych  50 x 50 gr 5 mm</t>
  </si>
  <si>
    <t>Kątowniki ze stali nierdzewnej</t>
  </si>
  <si>
    <t>Ścianki działowe niekonstrukcyjne</t>
  </si>
  <si>
    <t>mocowania ze stali nierdzewnej</t>
  </si>
  <si>
    <t xml:space="preserve">Montaż bram segmentowych wewnętrznych z napędem </t>
  </si>
  <si>
    <t>Montaż drzwi wewnętrznych i p.poż (drzwi drewniane)</t>
  </si>
  <si>
    <t>Montaż drzwi wewnętrznych i p.poż (drzwi stalowe i aluminiowe)</t>
  </si>
  <si>
    <t>S.05</t>
  </si>
  <si>
    <t>S.08</t>
  </si>
  <si>
    <t>Montaż parapetów wewnętrznych</t>
  </si>
  <si>
    <t>Parapety z płytek w pomieszczeniach technicznych</t>
  </si>
  <si>
    <t>Tynki na ścianach i inne okładziny</t>
  </si>
  <si>
    <t>Wykonanie gładzi gipsowych na tynkach gipsowych, płytach GK-ściany i sufity i inne</t>
  </si>
  <si>
    <t>Żywica epoksydowa na ścianach</t>
  </si>
  <si>
    <t xml:space="preserve">Płytki ceramiczne na ścianach </t>
  </si>
  <si>
    <r>
      <t xml:space="preserve">Robocizna, kleje, fugi, folia w płynie, kątowniki itp.. (kleje rozlewne) </t>
    </r>
    <r>
      <rPr>
        <b/>
        <sz val="11"/>
        <rFont val="Arial CE"/>
        <family val="2"/>
        <charset val="238"/>
      </rPr>
      <t>uwaga w pomieszczeniach myjni fugi chemoodporne dwuskładnikowe</t>
    </r>
  </si>
  <si>
    <t>Folię w płynie stosujemy w pomieszczeniach mokrych: łazienki, natryski, myjnie. Dodatkowo należy w /w pomieszczeniach (myjnia i okolice natrysków) uwzględnić taśmy uszczelniające narożne i posadzka podłoga
W warsztacie nie wykonujemy w/w.</t>
  </si>
  <si>
    <r>
      <t>Płytki ceramiczne na ścianach -</t>
    </r>
    <r>
      <rPr>
        <b/>
        <sz val="11"/>
        <rFont val="Arial CE"/>
        <family val="2"/>
        <charset val="238"/>
      </rPr>
      <t>materiał (same płytki ceramiczne</t>
    </r>
    <r>
      <rPr>
        <sz val="11"/>
        <rFont val="Arial CE"/>
        <family val="2"/>
        <charset val="238"/>
      </rPr>
      <t xml:space="preserve"> z uwzględnieniem dodatków montażowych)</t>
    </r>
  </si>
  <si>
    <t>gres 1</t>
  </si>
  <si>
    <t>Montaż profili i  pozostałych listew systemowych</t>
  </si>
  <si>
    <t xml:space="preserve">Płytki ceramiczne na posadzkach </t>
  </si>
  <si>
    <r>
      <t xml:space="preserve">Płytki ceramiczne na posadzkach </t>
    </r>
    <r>
      <rPr>
        <b/>
        <sz val="11"/>
        <rFont val="Arial CE"/>
        <family val="2"/>
        <charset val="238"/>
      </rPr>
      <t>-materiał (same płytki ceramiczne</t>
    </r>
    <r>
      <rPr>
        <sz val="11"/>
        <rFont val="Arial CE"/>
        <family val="2"/>
        <charset val="238"/>
      </rPr>
      <t xml:space="preserve"> z uwzględnieniem dodatków montażowych)</t>
    </r>
  </si>
  <si>
    <r>
      <t xml:space="preserve">Montaż profili dylatacyjnych i pozostałych listew systemowych - Serwis </t>
    </r>
    <r>
      <rPr>
        <b/>
        <sz val="11"/>
        <rFont val="Arial CE"/>
        <family val="2"/>
        <charset val="238"/>
      </rPr>
      <t>robocizna +materiał</t>
    </r>
  </si>
  <si>
    <t>Dylatacja w postaci fugi wypełnionej masą elastyczną.</t>
  </si>
  <si>
    <t>Posadzka z żywicy epoksydowej w myjni</t>
  </si>
  <si>
    <t xml:space="preserve">Roboty malarskie wewnętrzne w całym budynku </t>
  </si>
  <si>
    <t>Malowanie sufitu w pom myjni specjalną farbą wodoodporną</t>
  </si>
  <si>
    <t xml:space="preserve">Sufity podwieszane </t>
  </si>
  <si>
    <t>Elementy zabudów z płyt OSB różne</t>
  </si>
  <si>
    <t>Wycieraczki systemowe w wejściach do obiektu zewnętrzne stalowe ocynkowane</t>
  </si>
  <si>
    <t>Montaż luster</t>
  </si>
  <si>
    <t>Roboty sanitarne wewnętrzne-instalacja 
W-K</t>
  </si>
  <si>
    <r>
      <t xml:space="preserve"> </t>
    </r>
    <r>
      <rPr>
        <b/>
        <sz val="11"/>
        <rFont val="Arial CE"/>
        <family val="2"/>
        <charset val="238"/>
      </rPr>
      <t xml:space="preserve">Wraz z wykonaniem niezbędnych bruzd i podkuć pod rury. </t>
    </r>
  </si>
  <si>
    <t>Ø160</t>
  </si>
  <si>
    <t>Ø110</t>
  </si>
  <si>
    <t>Rura kielichowa PP-HT</t>
  </si>
  <si>
    <t>Ø50</t>
  </si>
  <si>
    <t>Rura PP do skroplin zgrzewana</t>
  </si>
  <si>
    <t>Ø32</t>
  </si>
  <si>
    <t>DN100</t>
  </si>
  <si>
    <t>Rewizja - czyszczak</t>
  </si>
  <si>
    <t xml:space="preserve">Wywietrznik dachowy </t>
  </si>
  <si>
    <t>Ø160/110</t>
  </si>
  <si>
    <t>Podejścia odpływowe 50mm</t>
  </si>
  <si>
    <t>Podejścia odpływowe 110mm</t>
  </si>
  <si>
    <t>Zawór napowietrzający</t>
  </si>
  <si>
    <t>Wanna z blachy nierdzewnej z wpustem podłogowym punktowym odpływ Ø160, ruszt ze stali nierdzewnej, z syfonem i koszem osadczym</t>
  </si>
  <si>
    <t>Serwis</t>
  </si>
  <si>
    <t>Próby szczelności instalacji kanalizacyjnej i roboty towarzyszące</t>
  </si>
  <si>
    <t>Wpust dachowy Geberit  z kołnierzem mocującym DAF</t>
  </si>
  <si>
    <t xml:space="preserve">Podgrzewacz wpustu Geberit </t>
  </si>
  <si>
    <t>Izolacje termiczne rurociągów</t>
  </si>
  <si>
    <t>Rewizje na pionach</t>
  </si>
  <si>
    <t>Kompletne okablowanie dla grzania wpustów</t>
  </si>
  <si>
    <t>Centralka sterująca z czujnikami deszczu oblodzenia itd..</t>
  </si>
  <si>
    <t>Wraz z wykonaniem niezbędnych bruzd i podkuć pod rury.
Trasy rur  ostatecznie uzgodnić z Inspektorem Nadzoru. Kształtki w cenie jednostkowej</t>
  </si>
  <si>
    <t>Montaż zewnętrznych polewaczek ściennych z systemem odwadniającym</t>
  </si>
  <si>
    <t>Polewaczki kompaktowe z zabezpieczeniem przeciw zamarzaniu</t>
  </si>
  <si>
    <t>Kurek czerpalny z szybkozłączem do podłączenia węża</t>
  </si>
  <si>
    <t>Podejścia pod przybory. Montaż zaworów, zaworków pod baterie i pozostałej armatury regulacyjno-odcinającej</t>
  </si>
  <si>
    <t>Termostatyczny zawór cyrkul. MTCV -wer.B</t>
  </si>
  <si>
    <t>DN15</t>
  </si>
  <si>
    <t xml:space="preserve">Zawór kulowy </t>
  </si>
  <si>
    <t>DN20</t>
  </si>
  <si>
    <t>DN25</t>
  </si>
  <si>
    <t>Izolator przepływów zwrotnych na przyłączce do węża</t>
  </si>
  <si>
    <t>Izolator przepływów zwrotnych dla zlewów porządkowych</t>
  </si>
  <si>
    <t>Izolacja termiczna rurociągów wody zimnej ciepłej i cyrk.</t>
  </si>
  <si>
    <t>Wykonanie przejść P.Poż instalacyjnych (zabezpieczenie)</t>
  </si>
  <si>
    <t>Kanalizacja i rury wodociągowe</t>
  </si>
  <si>
    <t>Montaż stelaży geberit (lub równoważne) pod miski ustępowe i umywalki</t>
  </si>
  <si>
    <t>Stelaże pod miski ustępowe</t>
  </si>
  <si>
    <t>Stelaże pod pisuary</t>
  </si>
  <si>
    <t xml:space="preserve">Wyłączniki zasilane 220V.  W zakresie jest zamontowanie wyłączników na podczerwień. </t>
  </si>
  <si>
    <t>Stelaże pod umywalki</t>
  </si>
  <si>
    <t>Montaż urządzeń - biały osprzęt pozostałe elementy</t>
  </si>
  <si>
    <t>Część serwisowa</t>
  </si>
  <si>
    <t>Zlew z blachy kwasowej z syfonem -zlewy gospodarcze np. INTRA</t>
  </si>
  <si>
    <t>Zlewy w pomieszczeniach porządkowych montowane na wysokości 60cm bateria ścienna</t>
  </si>
  <si>
    <t>Bateria zlewowa z mieszaczem jednokolumnowa 2 stopnie</t>
  </si>
  <si>
    <t>Umywalka z blachy kwasowej</t>
  </si>
  <si>
    <t>Bateria umywalkowa z mieszaczem jednokolumnowa 2 stopnie</t>
  </si>
  <si>
    <t>Umywalka REKORD 55cm + półpostument REKORD + syfon standardowy</t>
  </si>
  <si>
    <t>Koło</t>
  </si>
  <si>
    <r>
      <t xml:space="preserve">Bateria umywalkowa </t>
    </r>
    <r>
      <rPr>
        <sz val="11"/>
        <rFont val="Arial"/>
        <family val="2"/>
        <charset val="238"/>
      </rPr>
      <t>BARYT + zawory kątowe 3/8’’ + wężyki elastyczne</t>
    </r>
  </si>
  <si>
    <r>
      <t>B</t>
    </r>
    <r>
      <rPr>
        <sz val="11"/>
        <rFont val="Arial"/>
        <family val="2"/>
        <charset val="238"/>
      </rPr>
      <t xml:space="preserve">rodzik prysznicowy Panda 90x90 + kabina wg rozwiązania producenta </t>
    </r>
    <r>
      <rPr>
        <sz val="11"/>
        <color indexed="8"/>
        <rFont val="Arial"/>
        <family val="2"/>
        <charset val="238"/>
      </rPr>
      <t xml:space="preserve">+ syfon brodzikowy </t>
    </r>
  </si>
  <si>
    <t>Kabiny natryskowe</t>
  </si>
  <si>
    <t>Do zamontowania zasłonki</t>
  </si>
  <si>
    <t xml:space="preserve">Bateria ścienna dla natrysków </t>
  </si>
  <si>
    <t>Szczegóły białego osprzętu wg zestawienia pomieszczeń w PW Architektura</t>
  </si>
  <si>
    <t>Bateria zlewowa stojąca + zawory kątowe 3/8’’ + wężyki elastyczne</t>
  </si>
  <si>
    <t xml:space="preserve">wg wymagań Inwestora    </t>
  </si>
  <si>
    <t>Pisuar NOVA PRO FELIX + syfon pisuarowy z odpływem poziomym lub pionowym + sitko ze stali nierdzewnej</t>
  </si>
  <si>
    <t>Zawór spłukujący do pisuaru</t>
  </si>
  <si>
    <t>Zawór zwykły na przycisk</t>
  </si>
  <si>
    <t>Pozostała armatura</t>
  </si>
  <si>
    <t>Zawór kątowy do podłączenia zmywarki</t>
  </si>
  <si>
    <t>Zawór czerpalny ze złączka do węża</t>
  </si>
  <si>
    <t>Zawór czerpalny – zawór kulowy dla myjni ręcznej oraz pom. przygotowania samochodów (woda zimna/woda ciepła)</t>
  </si>
  <si>
    <t>3/4"</t>
  </si>
  <si>
    <t>Próby, badania i sprawdzenia</t>
  </si>
  <si>
    <t xml:space="preserve">Roboty sanitarne wewnętrzne-instalacja C.O. </t>
  </si>
  <si>
    <t>Montaż rurociągów głównych CO CT (poziomy piony)</t>
  </si>
  <si>
    <t>Montaż pomp wtórnego obiegu zasilających nagrzewnice wentylacyjne, i zaworów trójdrogowych</t>
  </si>
  <si>
    <t>Pompa obiegowa centrali 3N/3W</t>
  </si>
  <si>
    <t xml:space="preserve">Grzejniki + zawory termostatyczne  </t>
  </si>
  <si>
    <t>Dla pomieszczeń mokrych, tj. toalet, umywalni, szatni itp. zaprojektowano grzejniki zabezpieczone przed korozją, w wersji ocynkowanej.</t>
  </si>
  <si>
    <t xml:space="preserve">Montaż głowic termostatycznych </t>
  </si>
  <si>
    <t>Montaż aparatów grzewczo-wentylacyjnych</t>
  </si>
  <si>
    <t xml:space="preserve">Montaż zaworów regulacyjnych STAD i armatury towarzyszącej </t>
  </si>
  <si>
    <t>Montaż automatyki (regulatory dla każdego agregatu z programowaniem tygodniowym</t>
  </si>
  <si>
    <t>Montaż pozostałej armatury</t>
  </si>
  <si>
    <t>Filtry siatkowe</t>
  </si>
  <si>
    <t>Odpowietrznik automatyczny</t>
  </si>
  <si>
    <t>Wykonanie przejść P.Poż instalacyjnych</t>
  </si>
  <si>
    <t>Dotyczy wszystkich przejść przez ścianę ogniową</t>
  </si>
  <si>
    <t>Czyszczenie i malowanie rurociągów</t>
  </si>
  <si>
    <t>Izolacje termiczne rurociągów z wełny mineralnej z płaszczem AL.</t>
  </si>
  <si>
    <t>Próby ciśnieniowe na zimno i na gorąco wraz z  regulacją-pozostałe sprawdzenia</t>
  </si>
  <si>
    <t>Próby ciśnieniowe na zimno i na gorąco wraz z   regulacją-ostateczny rozruch kotłowni, instrukcja obsługi kotłowni</t>
  </si>
  <si>
    <t xml:space="preserve">Roboty sanitarne wewnętrzne-instalacja wentylacji </t>
  </si>
  <si>
    <t>Centrala 2N/2W</t>
  </si>
  <si>
    <t>Centrala 3N/3W</t>
  </si>
  <si>
    <t>Montaż  wentylatorów dachowych z regulacją prędkości obrotowej i bez</t>
  </si>
  <si>
    <t>Montaż aparatów grzewczo-wentylacyjnych (aparaty z komorą zmieszania) dla pomieszczeń myjni z automatyką sterującą  AGW</t>
  </si>
  <si>
    <t>Montaż podstaw dachowych dla wentylatorów dachowych i dla przejść kanałów przez dach</t>
  </si>
  <si>
    <t>Montaż klap p.poż  typu EIS</t>
  </si>
  <si>
    <t>Klapy p.poż. z siłownikami 230V i wskaźniki krańcowego otwarcia zamknięcia</t>
  </si>
  <si>
    <t>Montaż przewodów wentylacyjnych -kanały nawiewne izolowane termicznie, przepustnic, klap pożarowych   i pozostałych elementów rozprowadzenia powietrza - kanały wewnętrzne (prefabrykacja wykonana w zakładzie)</t>
  </si>
  <si>
    <t>Kanały z blachy ocynkowanej</t>
  </si>
  <si>
    <t>Kanały z blachy nierdzewnej (dla pomieszczeń myjni)</t>
  </si>
  <si>
    <t>Montaż kratek, anemostatów, skrzynek rozprężnych,  czerpni, wyrzutni  i pozostałych elementów rozprowadzenia powietrza - kanały wewnętrzne (prefabrykacja wykonana w zakładzie)</t>
  </si>
  <si>
    <t>Montaż elementów hydraulicznych związanych z centralami (zawory trójdrogowe)</t>
  </si>
  <si>
    <t>Montaż okablowania</t>
  </si>
  <si>
    <t>Projekt  wykonawczy instalacji okablowania i automatyki po stronie wykonawcy</t>
  </si>
  <si>
    <t>Montaż  automatyki</t>
  </si>
  <si>
    <t>Izolacje termiczne kanałów z wełny mineralnej z płaszczem z folii aluminiowej</t>
  </si>
  <si>
    <t>Próby, pomiary, regulacja , uruchomienie instalacji wentylacji</t>
  </si>
  <si>
    <t>Roboty elektryczne wewnętrzne</t>
  </si>
  <si>
    <t>Roboty elektryczne-instalacje słabo-prądowe</t>
  </si>
  <si>
    <t>Roboty sanitarne zewnętrzne przyłącza i sieci zewnętrzne (na terenie działki)</t>
  </si>
  <si>
    <t xml:space="preserve">Wszystkie włazy na obciążenie  40T </t>
  </si>
  <si>
    <t>Kanalizacja sanitarnej  wewnętrzna na terenie (odcinki na terenie posesji) wraz ze studzienkami rewizyjnymi, włazy 40T  rury SN8</t>
  </si>
  <si>
    <t>Rury SN8- ścianka lita</t>
  </si>
  <si>
    <t>Kanalizacja deszczowa  wewnętrzna na terenie (odcinki na terenie posesji) wraz ze studzienkami rewizyjnymi, włazy 40T  rury SN8</t>
  </si>
  <si>
    <t>Roboty drogowe na terenie</t>
  </si>
  <si>
    <t>Drogi chodniki i parkingi wewnętrzne, parking zielony</t>
  </si>
  <si>
    <t>Korytowanie podstawowe- zdjęcie  warstwy ziemi z wywozem poza teren i utylizacją</t>
  </si>
  <si>
    <t>Krawężniki betonowe uliczny na ławie betonowej</t>
  </si>
  <si>
    <t>Obrzeża betonowe</t>
  </si>
  <si>
    <t>Kostka betonowa na podsypce CP - drogi, place, parkingi</t>
  </si>
  <si>
    <t xml:space="preserve">Odbojnice z rur stalowych  mocowanych w kostce dookoła budynku </t>
  </si>
  <si>
    <t>Koszenie</t>
  </si>
  <si>
    <t>Roboty budowlane zewnętrzne</t>
  </si>
  <si>
    <t xml:space="preserve">Ogrodzenie terenu prefabrykowane </t>
  </si>
  <si>
    <t xml:space="preserve">Szlaban </t>
  </si>
  <si>
    <t>Uwaga piloty z utrudnionym klonowaniem Master lub pin</t>
  </si>
  <si>
    <t>Roboty i koszty związane z utrzymaniem i organizacją placu budowy oraz oddaniem do użytkowania</t>
  </si>
  <si>
    <t>Woda na czas budowy</t>
  </si>
  <si>
    <t>Projekt warsztatowo -wykonawczy konstrukcji stalowej</t>
  </si>
  <si>
    <t xml:space="preserve">W zakresie GW Do ujęcia w cenie </t>
  </si>
  <si>
    <t>Dokumentacja powykonawcza rysunkowa i w wersji elektronicznej, instrukcja obsługi budynku wraz z instalacjami</t>
  </si>
  <si>
    <t>Przeprowadzenie niezbędnych szkoleń w zakresie obsługi budynku, instalacji i urządzeń</t>
  </si>
  <si>
    <t>Energia elektryczna na czas budowy</t>
  </si>
  <si>
    <t>W zakresie i cenie GW</t>
  </si>
  <si>
    <t>m-c</t>
  </si>
  <si>
    <t xml:space="preserve">Ubezpieczenie budowy </t>
  </si>
  <si>
    <t>Ubezpieczenie budowy dokona Inwestor</t>
  </si>
  <si>
    <t>Ochrona placu budowy</t>
  </si>
  <si>
    <t>Nadzór geologiczny nad robotami fundamentowymi</t>
  </si>
  <si>
    <t xml:space="preserve">Tymczasowe ogrodzenie placu budowy, </t>
  </si>
  <si>
    <t>Drogi technologiczne dla celów realizacji budowy z płyt drogowych</t>
  </si>
  <si>
    <t>Koszty obsługi stałej obsługi geodezyjnej w tym tyczenie obiektów i inwentaryzacje powykonawcze</t>
  </si>
  <si>
    <t>Inne koszty związane z wykonaniem przedmiotu umowy , koszty związane z zagospodarowaniem i utrzymaniem placu budowy, ogrodzenie placu budowy, wywóz śmieci, koszty korzystania z mediów dla celów budowy wg.wskazań liczników energii i wody, inne</t>
  </si>
  <si>
    <t>W zakresie i cenie GW
Prosimy o uwzględnienie pomieszczenia na cotygodniowe  narady koordynacyjne (2 kontenery połączone)
Uwzględniono  w cenie w poz. 18.16 koszty GW w zakresie:
- montażu podnośników, 
- udostępnienie wózka widłowego dla  rozładunku dostaw Inwestorskich. 
- betonowanie podnośnika na recepcji serwisu</t>
  </si>
  <si>
    <t>Razem z inwestycja</t>
  </si>
  <si>
    <t>Rewizje w sufitach podwieszanych GK 60x60 cm
Urządzenia wentylacyjne i klimatyzacyjne</t>
  </si>
  <si>
    <t>1b</t>
  </si>
  <si>
    <t>Wraz z wycieraczkami na podestach schodów zewnętrznych z korytem osadczym prefabrykowanym</t>
  </si>
  <si>
    <t>Podbudowy  z kruszywa łamanego stabilizowanego</t>
  </si>
  <si>
    <t>Drogi i parkingi</t>
  </si>
  <si>
    <t>Podkłady betonowe pod ławy i stopy</t>
  </si>
  <si>
    <t xml:space="preserve">
</t>
  </si>
  <si>
    <t>Montaż rur odwadniających w systemie PLUVIA</t>
  </si>
  <si>
    <r>
      <t xml:space="preserve">Wykonanie pasów między kondygnacyjnych </t>
    </r>
    <r>
      <rPr>
        <b/>
        <sz val="11"/>
        <color rgb="FFFF0000"/>
        <rFont val="Arial CE"/>
        <charset val="238"/>
      </rPr>
      <t>EI 30</t>
    </r>
  </si>
  <si>
    <t>Rury ze ścianką litą</t>
  </si>
  <si>
    <t>Malowanie  sufitów</t>
  </si>
  <si>
    <t>Wycieraczki 100 x 50</t>
  </si>
  <si>
    <t>Myjnie + pomieszczenie techniczne</t>
  </si>
  <si>
    <t>Drabiny stalowe ocynkowane wewnętrzne dla wejścia na dach</t>
  </si>
  <si>
    <t>Z bloczków betonowych</t>
  </si>
  <si>
    <t>Sw.1
-ściana wewnętrzna konstrukcyjna murowana z bloczków Silikatowych gr 24cm</t>
  </si>
  <si>
    <t>Podkłady betonowe, podsypka piaskowa- serwis  parter Po.1</t>
  </si>
  <si>
    <t>Wykonanie odwodnienia dachu w systemie PLUVIA wraz z korytem odwadniającym,  wpusty grzane  elektrycznie, w zakresie system sterowania grzania wpustów, wraz z niezbędnymi obróbkami na dachu. Energię elektryczną do szafki sterowniczej doprowadza podwykonawca robót elektrycznych. Montaż kompletnego orurowania z rur zgrzewanych doczołowo PEHD (system GEBERIT) wraz z rewizjami na pionach</t>
  </si>
  <si>
    <t>Instalacja wodociągowa z rur  PP glass</t>
  </si>
  <si>
    <t>Rura kielichowa PP-HT - podstropowo</t>
  </si>
  <si>
    <t>Rura żeliwna</t>
  </si>
  <si>
    <t>Szczegóły białego osprzętu wg zestawienia pomieszczeń w PW Architektura BARYT + natrysk punktowy</t>
  </si>
  <si>
    <t>Montaż kratek ściekowych w pomieszczeniach socjalnych 10x10cm dn. 50  i odwodnienie niecki  podnośnika</t>
  </si>
  <si>
    <t xml:space="preserve">Konstrukcja stalowa </t>
  </si>
  <si>
    <t>Boki wiaty z blachy trapezowej T35/0,7mm</t>
  </si>
  <si>
    <t>Odboje z rur stalowych ocynkowanych -pionowe</t>
  </si>
  <si>
    <t>Odboje z rur stalowych ocynkowanych wys. 0,5m poziome</t>
  </si>
  <si>
    <t>Kotwy stalowe pod słupy konstrukcji stalowej, zestawy kotwiące itd..</t>
  </si>
  <si>
    <t>Do uwzględnienia cała stal zbrojeniowa elementów żelbetowych i zbrojenie na przebicie</t>
  </si>
  <si>
    <t>Pompa obiegowa centrali 1N/1W</t>
  </si>
  <si>
    <t>Zawory regulacyjne typu STAD dn. 15 zamontowane na obejściu zaworu trójdrogowego-  nagrzewnice i centrale went.</t>
  </si>
  <si>
    <t>Zawór odcinający kątowy do grzejników z wbudowanym zaworem, typ RLV-KS, umożliwia odłączenie grzejnika przy pracy pozostałej części instalacji.</t>
  </si>
  <si>
    <t>Otulina NRO z wełny skalnej pokryta zbrojoną folią aluminiową z zakładką samoprzylepną</t>
  </si>
  <si>
    <t>Izolacje termiczne głównych ciągów wykonane z wełny mineralnej z płaszczem z folii AL.. Odcinki  w ściankach działowych otulina thermaflex grubość zgodna z warunkami technicznym
Otulina NRO z wełny skalnej pokryta zbrojoną folią aluminiową z zakładką samoprzylepną</t>
  </si>
  <si>
    <t xml:space="preserve">Rozprowadzenia rur podstropowe wraz z podejściami pod grzejniki, -Wraz z wykonaniem niezbędnych bruzd i podkuć pod rury. Podejścia pod grzejniki dolne kątowe ze ściany. Rurociągi z wielowarstwowych </t>
  </si>
  <si>
    <t>Podejścia pod grzejniki I RUROCIĄGI PODPOSADZKOWE</t>
  </si>
  <si>
    <t>Centrala 1N/1W</t>
  </si>
  <si>
    <t xml:space="preserve">W zakresie jest wykonanie kominków montażowych ciepłych z doszczelnieniem połaci dachowej pod montaż podstaw dachowych
Wyposażony w regulator prędkości obrotowej na podstawie dachowej tłumiącej
 Uwaga: - zastosować wyłączniki serwisowe przy wentylatorach montowanych na dachu. Wyłącznik przy wentylatorze. 
Wentylatory f-my Systemair </t>
  </si>
  <si>
    <t>Wycenić w instalacji CO</t>
  </si>
  <si>
    <t xml:space="preserve"> Nawiewniki i wywiewniki- proszę stosować nawiewniki i wywiewniki  dowolnego producenta. Należy zwrócić szczególną uwagę na to, że w części salonowej musza by zastosowane nawiewniki i wywiewniki  które maja wbudowana przepustnicę regulacyjną (chodzi o uniknięcie montażu dodatkowych rewizji dla przepustnic w sufitach GK._Na etapie realizacji elementy te będą podlegały akceptacji głównie pod względem estetycznym w części salonowej</t>
  </si>
  <si>
    <t>Rurociągi kanalizacji deszczowej ( sieci wewnętrzne -odcinki  na terenie posesji) wraz ze studzienkami rewizyjnymi , włazy 40T</t>
  </si>
  <si>
    <t>Przyłącze kanalizacji deszczowej -przykanaliki do wpustów drogowych  i przykanaliki pod rury deszczowe</t>
  </si>
  <si>
    <t>Montaż rur osłonowych PVC 300-415</t>
  </si>
  <si>
    <t>DN. 200  Rury ze ścianką litą</t>
  </si>
  <si>
    <t>DN. 250  rury ze ścianką litą</t>
  </si>
  <si>
    <t>Wykonanie przed ścianek, obudowy GK słupów, dźwigarów, agregatów wentylacyjnych i  innych elementów  płyta podwójna 2 x GK</t>
  </si>
  <si>
    <t>Poziomy kanalizacyjne pod posadzkowe (w gruncie i pod stropami), rewizje na  poziomach, podejścia pod piony, kratki, i kratki ściekowe w kanałach, rury 
PVC min. SN 8</t>
  </si>
  <si>
    <r>
      <t xml:space="preserve">Rozprowadzenie instalacji kanalizacji sanitarnej pod posadzkowo (poziomy kanalizacyjne)   </t>
    </r>
    <r>
      <rPr>
        <b/>
        <sz val="11"/>
        <rFont val="Arial"/>
        <family val="2"/>
        <charset val="238"/>
      </rPr>
      <t>rury SN8</t>
    </r>
  </si>
  <si>
    <t>Rodzaj białego osprzętu zgodnie z tabelą pomieszczeń z projektu architektury- przed zakupem uzgodnić z Inwestorem</t>
  </si>
  <si>
    <t>Miska ustępowa REKORD, wisząca, z odpływem poziomym + deska sedesowa biała, twarda z tworzyw sztucznych, wolno opadająca</t>
  </si>
  <si>
    <t>Rurociągi stalowe ocynkowane, złączki zaprasowane lub równoważne</t>
  </si>
  <si>
    <t xml:space="preserve">Wpusty drogowe </t>
  </si>
  <si>
    <t>Wyznaczenie miejsc parkingowych kostką w innym kolorze</t>
  </si>
  <si>
    <t>W cenie GW, uwzględniono w innych pozycjach.</t>
  </si>
  <si>
    <t>sprawdzenie</t>
  </si>
  <si>
    <t>Odboje słupowe przy bramach B.4, B.5 i B.6.</t>
  </si>
  <si>
    <r>
      <rPr>
        <b/>
        <sz val="9"/>
        <color rgb="FF000000"/>
        <rFont val="Arial"/>
        <family val="2"/>
        <charset val="238"/>
      </rPr>
      <t>Centrale Firmy KLIMOR
(W uwagach podać cenę central innych producentów)</t>
    </r>
    <r>
      <rPr>
        <b/>
        <sz val="9"/>
        <color indexed="8"/>
        <rFont val="Arial"/>
        <family val="2"/>
        <charset val="238"/>
      </rPr>
      <t xml:space="preserve">
Wszystkie wentylatory w centralach sterowane falownikami z możliwością płynnej regulacji obrotów
Tylko układy central mają mieć filtry, ale te są w standardzie dostarczane z centralami. Żadnych dodatkowych filtrów na wyciągach nie ma potrzeby montować.</t>
    </r>
  </si>
  <si>
    <t>Instalacja gazowa na terenie posesji</t>
  </si>
  <si>
    <t>Wykonanie przelewów awaryjnych</t>
  </si>
  <si>
    <t>C.01</t>
  </si>
  <si>
    <t>żelbetowy</t>
  </si>
  <si>
    <t>Rura PEHD dn. 160</t>
  </si>
  <si>
    <t>Rura PEHD dn. 110</t>
  </si>
  <si>
    <t>Roboty sanitarne wewnętrzne-instalacja gazowa</t>
  </si>
  <si>
    <t>rury bez szwu stalowe spawane</t>
  </si>
  <si>
    <t>Rurociągi dn.32</t>
  </si>
  <si>
    <t xml:space="preserve">Montaż  zaworów odcinających </t>
  </si>
  <si>
    <t>Montaż filtrów siatkowych</t>
  </si>
  <si>
    <t>Montaż zewnętrznych zaworów odcinających sterowanych modułem zabezpieczającym</t>
  </si>
  <si>
    <t>Montaż modułu sterująco-alarmowego wraz z sygnalizacją optyczno-akustyczną i okablowaniem elektrycznym (wersja modułu z zasilaniem awaryjnym akumulatorowym)  wraz z niezbędnym okablowaniem</t>
  </si>
  <si>
    <t>Czyszczenie i malowanie rur</t>
  </si>
  <si>
    <t>Montaż połączeń elastycznych</t>
  </si>
  <si>
    <t>Montaż manometrów wraz kurkami</t>
  </si>
  <si>
    <t>Próby i sprawdzenia całości instalacji gazowej</t>
  </si>
  <si>
    <t>S.09</t>
  </si>
  <si>
    <t>S.11</t>
  </si>
  <si>
    <t>Izolacje przeciwwodna pionowa i pozioma  ścian niecki podszybia windy</t>
  </si>
  <si>
    <t>Lasselsberger Ceramics - LB Object, seria Tarus Granit, kolor nordic 76S, format 29,8x29,8cm, układać na klej rozlewny, fuga SOPRO tytanowa 14</t>
  </si>
  <si>
    <t>D.05</t>
  </si>
  <si>
    <t>Wykonanie warstwy podbudowy pomocniczej z mieszanki związanej spoiwem hydraulicznym,  (drogi i Parkingi)klasa C5/6 &lt;10MPa</t>
  </si>
  <si>
    <t>20cm - materiał przygotowany w wytwórni i przywieziony na budowę Podbudowa cementowa klasa C5/6.</t>
  </si>
  <si>
    <t xml:space="preserve"> punktowe wysokość: 1200mm (po zamontowaniu 800mm), średnica: 150mm, grubość ścianki: 2mm. Wykończenie - ocynkowany, </t>
  </si>
  <si>
    <t>Fundamenty żelbetowe wraz z wykopem i zasypką</t>
  </si>
  <si>
    <t>Zawór dn. 50 MAG</t>
  </si>
  <si>
    <t>PE 63, wraz z taśmą ostrzegawcza i drutem sygnalizacyjnym</t>
  </si>
  <si>
    <r>
      <t xml:space="preserve">Montaż osadnika </t>
    </r>
    <r>
      <rPr>
        <b/>
        <sz val="11"/>
        <rFont val="Arial CE"/>
        <charset val="238"/>
      </rPr>
      <t>SRS</t>
    </r>
    <r>
      <rPr>
        <sz val="11"/>
        <rFont val="Arial CE"/>
        <family val="2"/>
        <charset val="238"/>
      </rPr>
      <t xml:space="preserve">  na kanalizacji sanitarnej  dla myjni wraz z włazem żeliwnym</t>
    </r>
  </si>
  <si>
    <t xml:space="preserve">AG
Aparat grzewczy wraz z automatyką
Aparat grzewczy Flowair LEO S1 z nagrzewnicą wodną, zaworem trójdrogowym, konsolą montażową i sterownikiem
</t>
  </si>
  <si>
    <t>Rura PEHD dn. 75</t>
  </si>
  <si>
    <r>
      <t xml:space="preserve">Rozprowadzenie instalacji kanalizacji deszczowej pod posadzkowo (poziomy kanalizacyjne)   </t>
    </r>
    <r>
      <rPr>
        <b/>
        <sz val="11"/>
        <rFont val="Arial"/>
        <family val="2"/>
        <charset val="238"/>
      </rPr>
      <t>rury PEHD zgrzewane</t>
    </r>
  </si>
  <si>
    <r>
      <rPr>
        <sz val="11"/>
        <rFont val="Arial CE"/>
        <charset val="238"/>
      </rPr>
      <t xml:space="preserve">dn. 160
</t>
    </r>
    <r>
      <rPr>
        <sz val="11"/>
        <color rgb="FFFF0000"/>
        <rFont val="Arial CE"/>
        <family val="2"/>
        <charset val="238"/>
      </rPr>
      <t>Uwaga proszę wycenić  wszystkie poziomy pod posadzkowe wykonane z rur dn. 160</t>
    </r>
  </si>
  <si>
    <t>Kształtki różne</t>
  </si>
  <si>
    <t>1WS</t>
  </si>
  <si>
    <t>2WT</t>
  </si>
  <si>
    <t>ceramika ścienna do H=2,10m Lasselsberger Ceramics, LB Object, seria Color One, format 14,8x19,8cm, kolor white, matowa, fuga SOPRO tytanowa 15</t>
  </si>
  <si>
    <t>Sufity podwieszane rastrowe modułowe 60x60cm wzór płyt Plain</t>
  </si>
  <si>
    <t>Tynki wewnętrzne  sufity - gipsowe maszynowe</t>
  </si>
  <si>
    <t>Tynki wewnętrzne  ściany - gipsowe maszynowe</t>
  </si>
  <si>
    <t>Obróbki blacharskie różne</t>
  </si>
  <si>
    <t xml:space="preserve">Elewacja budynku,  pozostałe elementy obróbek blacharskich </t>
  </si>
  <si>
    <t>Opaska wokół budynku  - opaska</t>
  </si>
  <si>
    <t xml:space="preserve">Tereny zielone </t>
  </si>
  <si>
    <t>Wpusty dachowe  wraz z korytem odwadniającym, wpusty grzane w systemie PLUVIA</t>
  </si>
  <si>
    <r>
      <t>W systemie PLUVIA
Policzyć tylko zamontowanie i obróbki wpustów -</t>
    </r>
    <r>
      <rPr>
        <b/>
        <sz val="11"/>
        <rFont val="Arial CE"/>
        <family val="2"/>
        <charset val="238"/>
      </rPr>
      <t>Pozostały zakres wraz z materiałem w instalacji W-K</t>
    </r>
  </si>
  <si>
    <t>Zebranie humusu</t>
  </si>
  <si>
    <t>Rozłożenie humusu i posianie trawy</t>
  </si>
  <si>
    <t>humus gr. 10cm</t>
  </si>
  <si>
    <t>Tynki wewnętrzne na ścianach- cementowo-wapienne -powierzchnie pod płytki ceramiczne i żywicę w myjni i pom. technicznym</t>
  </si>
  <si>
    <t>Konieczne wpięcie do  automatyki centralnej wentylacji</t>
  </si>
  <si>
    <t>Roboty elektryczne zewnętrzne - okablowanie zewnętrzne,  oświetlenie zewnętrzne</t>
  </si>
  <si>
    <t>Rura PCV 70mm – osadzona 40 cm poniżej 0,00.</t>
  </si>
  <si>
    <t>Wykończenie półmat.</t>
  </si>
  <si>
    <t>Umywalka ze stali nierdzewnej serwisowa kolankowa.</t>
  </si>
  <si>
    <t>Wełna gr. 40 mm.</t>
  </si>
  <si>
    <t>Malowanie ścian farbą emulsyjną biała</t>
  </si>
  <si>
    <t>Aluminium</t>
  </si>
  <si>
    <t>Chodzi o materiały pomocnicze przy wyrabianiu spadków przełamań spadków do wpustów odwadniających. Jeżeli technologia wykonania pokrycia dachu tego nie przewiduję proszę nie wyceniać</t>
  </si>
  <si>
    <t>Ściany żelbetowe pod żywicę bez tynkowania.</t>
  </si>
  <si>
    <t>Wszystkie przeszklenia z tworzywa sztucznego z powłoką DURATEC wysoce odporną na zarysowania</t>
  </si>
  <si>
    <t>Malowanie ścian farbą lamperyjną</t>
  </si>
  <si>
    <t xml:space="preserve">Wykonanie przed ścianek przy fasadzie , wykonanie obudów rur CO itd.
Słupów ani dźwigarów nie obudowujemy
Chodzi o uwzględnienie w wycenie drobnych elementów wykończeniowych, podkonstrukcji niezbędnych do realizacji robót wykończeniowych objętych dokumentacją projektową. </t>
  </si>
  <si>
    <t xml:space="preserve"> Chodzi o uwzględnienie w wycenie drobnych elementów wykończeniowych, podkonstrukcji niezbędnych do realizacji robót wykończeniowych objętych dokumentacją projektową. </t>
  </si>
  <si>
    <t>Izolacja powłokowa bitumiczna lub papa termozgrzewalna- lub beton W-8
 w zakres wchodzi wykonanie izolacji poziomych ścian fundamentowych murowanych 1 warstwa na poziomie wierzchu ławy 2 warstwa na poziomie "0"
(materiał papa lub folia)</t>
  </si>
  <si>
    <t>Wszystkie kanały nawiewne (odcinki przechodzące przez myjnię i 2m przed pomieszczeniem myjni oraz wszystkie  wywiewne musza być wykonane z blachy nierdzewnej</t>
  </si>
  <si>
    <t xml:space="preserve">Wszystkie włazy na obciążenie  40T
Pełna wymiana gruntu na odcinkach pod drogami i parkingami </t>
  </si>
  <si>
    <t>Ściany żelbetowe wg architektury, dookoła pomieszczenia myjni.
ściany pomieszczenia 1.23 również mogą być żelbetowe. Ściana murowana przed pokryciem żywica otynkowana.
Będą opracowane skorygowane rysunki dla ścian żelbetowych
Rysunki szczegółowe na etapie realizacji.</t>
  </si>
  <si>
    <t>Energię elektryczna opłata za zużycie będzie po stronie Inwestora</t>
  </si>
  <si>
    <t>Załącznik Nr 2 do umowy- Harmonogram rzeczowo finansowy- Blacharnia Lakiernia ZIMNY Auto Brzezińska 17 Łódź</t>
  </si>
  <si>
    <t>Kompletna z 2 szt. pompami i zasilaniem, średnica wewnętrzna 1,0 m</t>
  </si>
  <si>
    <t>odcinek zewnętrzny ziemny</t>
  </si>
  <si>
    <t>Wykonanie niezbędnych przekuć i napraw ścian i innych elementów</t>
  </si>
  <si>
    <t>Demontaż nawierzchni  z kostki wraz ze zdjęciem istniejącej podbudowy</t>
  </si>
  <si>
    <t>Wraz z częściową utylizacją, do pozostawienia i do wtórnego wykorzystania część podbudowy na nowe nawierzchnie</t>
  </si>
  <si>
    <t>Komplet prób i sprawdzeń dla wszystkich instalacji</t>
  </si>
  <si>
    <t>DN. 500 SN8 Kielichowe</t>
  </si>
  <si>
    <t>Betonowe prefabrykowane z rusztem żeliwnym</t>
  </si>
  <si>
    <t>Włączenia do istniejącej kanalizacji dn. 500</t>
  </si>
  <si>
    <t>Włączenia do istniejących studzienek kanalizacyjnych</t>
  </si>
  <si>
    <t xml:space="preserve">szt. </t>
  </si>
  <si>
    <t>Likwidacja istniejącego uzbrojenia - demontaże i zasypki z zagęszczeniem</t>
  </si>
  <si>
    <t>Fundament pod zbiornik gazowy wraz z instalacją uziemienia (wykopy zasypka komplet)</t>
  </si>
  <si>
    <t>Wykonanie uziemienia dla zbiornika gazu</t>
  </si>
  <si>
    <t>Zbiornik na gaz LPG z kompletnym osprzętem</t>
  </si>
  <si>
    <t>Szafka gazowa na kurek samozamykający i kurek gazowy
wraz z zaworami MAG i odcinającym</t>
  </si>
  <si>
    <t>Montaż przejścia PE stal</t>
  </si>
  <si>
    <t>Instalacja gazowa zewnętrzna (doziemna)  od zbiornika do szafki na kurek samozamykający
(wykopy, podsypka,  zasypka, taśma)</t>
  </si>
  <si>
    <t xml:space="preserve"> 4 800dm3   - zbiornik będzie zakupiony na własność Inwestora. </t>
  </si>
  <si>
    <t>Kruszywo betonowe- 25cm</t>
  </si>
  <si>
    <t>z kostki</t>
  </si>
  <si>
    <t>Wiata stalowa na odpady - przetwarzanie odpadów</t>
  </si>
  <si>
    <t>ZBROJENIE BELKI BZ.P.01</t>
  </si>
  <si>
    <t>ZBROJENIE BELKI BZ.P.02</t>
  </si>
  <si>
    <t xml:space="preserve">Ogólne uporządkowanie </t>
  </si>
  <si>
    <t>Wymiary 12 X 4 m - wg rysunku dachu</t>
  </si>
  <si>
    <t xml:space="preserve"> wykonanie przelewów awaryjnych 40x20cm.</t>
  </si>
  <si>
    <t>membrana 1,5 mm, wełna mineralna, folia (dach nad halą  serwisową)</t>
  </si>
  <si>
    <t xml:space="preserve"> - żelbetowa płyta posadzkowa gr.15cm
- płyty styroduru gr.12cm,
- papa asfaltowa dwuwarstwowo, klejona do podłoża
- warstwa spadkowa z betonu gr. min. 5cm
- konstrukcja dachu - płyta żelbetowa wg projektu konstrukcji</t>
  </si>
  <si>
    <t>Da.2 - Daszek nad węzłem
Do uwzględnienia wszystkie warstwy bez płyty konstrukcyjnej</t>
  </si>
  <si>
    <t>Obróbki, rury spustowe i orynnowanie daszku nad węzłem CO</t>
  </si>
  <si>
    <t xml:space="preserve">8 szt. słupków systemowych do mocowania lin asekuracyjnych </t>
  </si>
  <si>
    <t>Attyka - obudowy,  podkonstrukcje, obróbki</t>
  </si>
  <si>
    <t>A.2</t>
  </si>
  <si>
    <t>120x200  klatka schodowa</t>
  </si>
  <si>
    <t>90x200 Magazyn Farb</t>
  </si>
  <si>
    <t>120x200 węzeł</t>
  </si>
  <si>
    <t>B.11</t>
  </si>
  <si>
    <t>350 x350</t>
  </si>
  <si>
    <t>B.12</t>
  </si>
  <si>
    <t>B.14</t>
  </si>
  <si>
    <t>400 x400 Myjnia- Wykonanie specjalne wodoodporne   i chemoodporne z blachy nierdzewnej</t>
  </si>
  <si>
    <t>F.1</t>
  </si>
  <si>
    <t>400 x 300 Myjnia Wykonanie specjalne wodoodporne   i chemoodporne z blachy nierdzewnej</t>
  </si>
  <si>
    <t>B.13</t>
  </si>
  <si>
    <t xml:space="preserve">400 x 300 </t>
  </si>
  <si>
    <t>B.15</t>
  </si>
  <si>
    <t>250 x 250</t>
  </si>
  <si>
    <t>PW 284 - KW.</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</si>
  <si>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</si>
  <si>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</si>
  <si>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</si>
  <si>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</si>
  <si>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</si>
  <si>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</si>
  <si>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</si>
  <si>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</si>
  <si>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</si>
  <si>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</si>
  <si>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</si>
  <si>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</si>
  <si>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</si>
  <si>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</si>
  <si>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</si>
  <si>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</si>
  <si>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</si>
  <si>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</si>
  <si>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</si>
  <si>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</si>
  <si>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</si>
  <si>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</si>
  <si>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</si>
  <si>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</si>
  <si>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</si>
  <si>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</si>
  <si>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</si>
  <si>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</si>
  <si>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</si>
  <si>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</si>
  <si>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</si>
  <si>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</si>
  <si>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</si>
  <si>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</si>
  <si>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</si>
  <si>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</si>
  <si>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</si>
  <si>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</si>
  <si>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</si>
  <si>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</si>
  <si>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</si>
  <si>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</si>
  <si>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STOPA FUNDAMENTOWA FS.01</t>
  </si>
  <si>
    <t>STOPA FUNDAMENTOWA FS.02</t>
  </si>
  <si>
    <t>STOPA FUNDAMENTOWA FS.03</t>
  </si>
  <si>
    <t>STOPA FUNDAMENTOWA FS.04</t>
  </si>
  <si>
    <t>STOPA FUNDAMENTOWA FS.05</t>
  </si>
  <si>
    <t>STOPA FUNDAMENTOWA FS.06</t>
  </si>
  <si>
    <t>STOPA FUNDAMENTOWA FS.07</t>
  </si>
  <si>
    <t>STOPA FUNDAMENTOWA FS.08</t>
  </si>
  <si>
    <t>STOPA FUNDAMENTOWA FS.09</t>
  </si>
  <si>
    <t>STOPA FUNDAMENTOWA FS.10</t>
  </si>
  <si>
    <t>STOPA FUNDAMENTOWA FS.03.1</t>
  </si>
  <si>
    <t>STOPA FUNDAMENTOWA FS.06.1</t>
  </si>
  <si>
    <t>Wklejanie prętów w słupy</t>
  </si>
  <si>
    <t>ŁAWY FUNDAMENTOWE： FL.01 do FL.05</t>
  </si>
  <si>
    <t>FL.01</t>
  </si>
  <si>
    <t>FL.02</t>
  </si>
  <si>
    <t>FL.03</t>
  </si>
  <si>
    <t>FL.04</t>
  </si>
  <si>
    <t>FL.05</t>
  </si>
  <si>
    <t>PODWALINA FB.01 W OSI A／14-16  RYSUNEK GABARYTOWY</t>
  </si>
  <si>
    <t>PODWALINA FB.01 W OSI A／14-16  ZBROJENIE</t>
  </si>
  <si>
    <t>ŁAWA FUNDAMENTOWA FB.06  RYSUNEK GABARYTOWY</t>
  </si>
  <si>
    <t>ŁAWA FUNDAMENTOWA FB.06  ZBROJENIE</t>
  </si>
  <si>
    <t>PŁYTA FUNDAMENTOWA FP.01 RYSUNEK GABARYTOWY</t>
  </si>
  <si>
    <t>PŁYTA FUNDAMENTOWA FP.01 ZBROJENIE</t>
  </si>
  <si>
    <t>PŁYTA FUNDAMENTOWA FP.02 ZBROJENIE  [format A3]</t>
  </si>
  <si>
    <t>SŁUP SZ.P.01</t>
  </si>
  <si>
    <t>SŁUP SZ.P.02</t>
  </si>
  <si>
    <t>SŁUP SZ.P.03</t>
  </si>
  <si>
    <t>SŁUP SZ.P.04</t>
  </si>
  <si>
    <t>SŁUP SZ.P.05</t>
  </si>
  <si>
    <t>SŁUP SZ.P.06</t>
  </si>
  <si>
    <t>SŁUP SZ.P.07</t>
  </si>
  <si>
    <t>SŁUP SZ.P.08</t>
  </si>
  <si>
    <t>SŁUP SZ.P.09</t>
  </si>
  <si>
    <t>SŁUP SZ.P.10</t>
  </si>
  <si>
    <t>STROP NAD PARTEREM ZBROJENIE DOLNE</t>
  </si>
  <si>
    <t>STROP NAD PARTEREM ZBROJENIE GÓRNE</t>
  </si>
  <si>
    <t>Mur oporowy dla wiaty na odpady i zbiornik gazu</t>
  </si>
  <si>
    <t xml:space="preserve">Wykonanie z elementów prefabrykowanych typu L wraz z robotami ziemnymi
</t>
  </si>
  <si>
    <t>Podkłady betonowe pod stopy muru oporowego</t>
  </si>
  <si>
    <t>Montaż elementów prefabrykowanych żelbetowych muru oporowego</t>
  </si>
  <si>
    <t>Zasypka wykopu</t>
  </si>
  <si>
    <t>Zabicie ścianki szczelnej</t>
  </si>
  <si>
    <t>Demontaż ścianki po wykonaniu ścian żelbetowych</t>
  </si>
  <si>
    <t>Wariant z demontażem odzyskiem</t>
  </si>
  <si>
    <t>Elementy konstrukcyjne żelbetowe  monolityczne fundamentowanie</t>
  </si>
  <si>
    <t>Inne elementy żelbetowe</t>
  </si>
  <si>
    <t>Styrodur 12cm</t>
  </si>
  <si>
    <t>Beton W8
Stal zbrojeniowa do wyceny w odrębnej pozycji</t>
  </si>
  <si>
    <t>Izolacje przeciwwodna pionowa ścian fundamentowych do poziomu +0,10 licząc od terenu</t>
  </si>
  <si>
    <t xml:space="preserve">Pokrycie stalowe dachu -  dach Da.1 </t>
  </si>
  <si>
    <t>Sz.1
W układzie poziomym</t>
  </si>
  <si>
    <t>Sz.2
W układzie poziomym</t>
  </si>
  <si>
    <t>Elewacja budynku-tynk żywiczny mozaikowy
od zewnątrz ocieplona styrodurem gr.12cm (do poz. 1m poniżej terenu);
otynkowana do poz. ±0,00 (metoda lekka mokra) - tynk żywiczny, mozaikowy</t>
  </si>
  <si>
    <t>Sz.3
Tynk żywiczny</t>
  </si>
  <si>
    <t>Wyceniać bez warstw wykończeniowych
W poz. 3.3 wyceniamy same podłoża betonowe zacierane i utwardzane powierzchniowo. Elementy wykończeniowe wyceniamy - płytki, wykładziny dywanowe są w dalszych pozycjach</t>
  </si>
  <si>
    <t>Posadzka antystatyczna (pomieszczenia zagrożone wybuchem</t>
  </si>
  <si>
    <t>Po.4</t>
  </si>
  <si>
    <t>malowanie farbą do betonu istniejącego stropu</t>
  </si>
  <si>
    <t>Powierzchnia stropu zatarta na gładko</t>
  </si>
  <si>
    <t>płyty warstwowe z rdzeniem z PIR gr.5cm, montaż pionowy
w zakresie wykonanie podkonstrukcji stalowej</t>
  </si>
  <si>
    <t>Sw4
Ściana wewnętrzna działowa (oddzielenie lakierni)</t>
  </si>
  <si>
    <t>siatki zgrzewane w ramach z profili stalowych wraz z drzwiami i profilami konstrukcyjnymi wysokość 2,2m</t>
  </si>
  <si>
    <t>Sw1
Ściana wewnętrzna działowa (z bloczków silikatowych)</t>
  </si>
  <si>
    <t>gr. 12cm</t>
  </si>
  <si>
    <t xml:space="preserve">Zakres okuć i wyposażenia zgodnie ze specyfikacją
</t>
  </si>
  <si>
    <t>S.01</t>
  </si>
  <si>
    <t>90/200</t>
  </si>
  <si>
    <t>S.02</t>
  </si>
  <si>
    <t>S.03</t>
  </si>
  <si>
    <t>S.04</t>
  </si>
  <si>
    <t>80/200</t>
  </si>
  <si>
    <t>Konstrukcja stalowa niecek lakierniczych</t>
  </si>
  <si>
    <t>Kraty pomostowe niecek lakierniczych</t>
  </si>
  <si>
    <t>nie wyceniać</t>
  </si>
  <si>
    <t>marki , kotwy itd..</t>
  </si>
  <si>
    <t>Parapety  z blachy klatka schodowa</t>
  </si>
  <si>
    <t>Zakres zgodny z Projektem Aranżacji Wnętrz
W pomieszczeniach mokrych stosować folię w płynie, w pomieszczeniu myjni fugi epoksydowe
W pomieszczeniach 1.07 pod schodami, należy wykonać fartuch z płytek za zlewozmywakami</t>
  </si>
  <si>
    <t xml:space="preserve">kątowniki stalowe na narożniki wypukłe w płytkach ceramicznych
30x30mm
</t>
  </si>
  <si>
    <t xml:space="preserve">Zakres zgodny z Projektem Aranżacji Wnętrz
W pomieszczeniach mokrych stosować folię w płynie, </t>
  </si>
  <si>
    <t xml:space="preserve">Sufity podwieszane GK pełne wraz z wykonaniem dylatacji i listwami systemowymi płyta GK 2 x 12,5mm  </t>
  </si>
  <si>
    <t>Demontaż istniejącego prefabrykowanego muru oporowego</t>
  </si>
  <si>
    <t>Pokrycie stalowe dachu</t>
  </si>
  <si>
    <t xml:space="preserve">Montaż kratek ściekowych w pomieszczeniu węzła CO </t>
  </si>
  <si>
    <t>Kratka żeliwna</t>
  </si>
  <si>
    <t>Odwodnienie liniowe szer. 15 cm,  ruszt żeliwny, boki ze stali nierdzewnej, odpływ 2xØ160, klasa obciążenia D400 z syfonem i koszem osadczym</t>
  </si>
  <si>
    <t>dn1000 właz żeliwny</t>
  </si>
  <si>
    <t xml:space="preserve"> AGW Aparat grzewczy wraz z automatyką
Myjnia</t>
  </si>
  <si>
    <t>2W</t>
  </si>
  <si>
    <t>1WEx</t>
  </si>
  <si>
    <t xml:space="preserve">Montaż klap zaworów p.poż </t>
  </si>
  <si>
    <t>Nawiewniki dalekiego zasięgu</t>
  </si>
  <si>
    <t>z lamelami regulacyjnymi</t>
  </si>
  <si>
    <t>STROP NAD PARTEREM DOZBROJENIA</t>
  </si>
  <si>
    <t>NIECKA NC.1 RYSUNEK SZALUNKOWY</t>
  </si>
  <si>
    <t>NIECKA NC.1 RYSUNEK ZBROJENIOWY - ARKUSZ I</t>
  </si>
  <si>
    <t>NIECKA NC.1 RYSUNEK ZBROJENIOWY - ARKUSZ II</t>
  </si>
  <si>
    <t>NIECKA NC.2 RYSUNEK SZALUNKOWY</t>
  </si>
  <si>
    <t>NIECKA NC.2 RYSUNEK ZBROJENIOWY - ARKUSZ I</t>
  </si>
  <si>
    <t>NIECKA NC.2 RYSUNEK ZBROJENIOWY - ARKUSZ II</t>
  </si>
  <si>
    <t>NIECKA NC.3 RYSUNEK SZALUNKOWY</t>
  </si>
  <si>
    <t>NIECKA NC.3 RYSUNEK ZBROJENIOWY - ARKUSZ I</t>
  </si>
  <si>
    <t>NIECKA NC.3 RYSUNEK ZBROJENIOWY - ARKUSZ II</t>
  </si>
  <si>
    <t>NIECKA NC.4 RYSUNEK SZALUNKOWY</t>
  </si>
  <si>
    <t>NIECKA NC.4 RYSUNEK ZBROJENIOWY - ARKUSZ I</t>
  </si>
  <si>
    <t>NIECKA NC.4 RYSUNEK ZBROJENIOWY - ARKUSZ II</t>
  </si>
  <si>
    <t>ZBROJENIE BELKI BZ.P.03</t>
  </si>
  <si>
    <t>ZBROJENIE NADPROŻA NZ.P.01</t>
  </si>
  <si>
    <t>ZBROJENIE BELKI BZ.P.04</t>
  </si>
  <si>
    <t>ZBROJENIE NADPROŻA NZ.P.02 i NZ.P.04</t>
  </si>
  <si>
    <t>ZBROJENIE NADPROŻA NZ.P.03 i NZ.P.05</t>
  </si>
  <si>
    <t>ZBROJENIE NADPROŻA NZ.P.06</t>
  </si>
  <si>
    <t>ZBROJENIE WIEŃCÓW: WZ.1 do WZ.6</t>
  </si>
  <si>
    <t>ZBROJENIE WIEŃCÓW: WZ.7 do WZ.9</t>
  </si>
  <si>
    <t>ZBROJENIE SCHODÓW</t>
  </si>
  <si>
    <t>043</t>
  </si>
  <si>
    <t>044</t>
  </si>
  <si>
    <t>045</t>
  </si>
  <si>
    <t>046</t>
  </si>
  <si>
    <t>047</t>
  </si>
  <si>
    <t>048</t>
  </si>
  <si>
    <t>049</t>
  </si>
  <si>
    <t>050</t>
  </si>
  <si>
    <t>051</t>
  </si>
  <si>
    <t>052</t>
  </si>
  <si>
    <t>053</t>
  </si>
  <si>
    <t>054</t>
  </si>
  <si>
    <t>055</t>
  </si>
  <si>
    <t>056</t>
  </si>
  <si>
    <t>057</t>
  </si>
  <si>
    <t>058</t>
  </si>
  <si>
    <t>059</t>
  </si>
  <si>
    <t>060</t>
  </si>
  <si>
    <t>061</t>
  </si>
  <si>
    <t>062</t>
  </si>
  <si>
    <t>063</t>
  </si>
  <si>
    <t>064</t>
  </si>
  <si>
    <t>Oprzewodowanie całość budynku - podposadzkowo kable w peszlach</t>
  </si>
  <si>
    <t>Oprzewodowanie kable ogniowe</t>
  </si>
  <si>
    <t>Przewody sterownicze</t>
  </si>
  <si>
    <t xml:space="preserve">Instalacja odgromowa i połączeń wyrównawczych ściany kurtynowej i pozostałych elementów stalowych konstrukcji  i inne </t>
  </si>
  <si>
    <t>Uziom otokowy dookoła budynku z wykopem</t>
  </si>
  <si>
    <t xml:space="preserve">Instalacja odgromowa  -dach, sztyce </t>
  </si>
  <si>
    <t>Instalacja odgromowa  -dach,  siatka zwodów poziomych, zwody pionowe</t>
  </si>
  <si>
    <t>Osprzęt elektryczny w całym budynku (, gniazda, wyłączniki itp.)</t>
  </si>
  <si>
    <t>Gniazda standardowe</t>
  </si>
  <si>
    <t>Wypusty elektryczne dla bezpośredniego zasilania urządzeń</t>
  </si>
  <si>
    <t>Montaż opraw oświetleniowych, halogenów i pozostałego oświetlenia i osprzętu (w tym oświetlenie ewakuacyjne)</t>
  </si>
  <si>
    <t>A1</t>
  </si>
  <si>
    <t>C1</t>
  </si>
  <si>
    <t>C2</t>
  </si>
  <si>
    <t>D1</t>
  </si>
  <si>
    <t>Próby, pomiary, sprawdzenia</t>
  </si>
  <si>
    <t>mb.</t>
  </si>
  <si>
    <t>Montaż pozostałych elementów systemu</t>
  </si>
  <si>
    <t>Uruchomienie systemu, pomiary badania sprawdzenia</t>
  </si>
  <si>
    <t>Instalacja kontroli dostępu</t>
  </si>
  <si>
    <t xml:space="preserve">kpl. </t>
  </si>
  <si>
    <t>Przewód telekomunikacyjny typu UTP 4x2x0,5mm2 cat. 6</t>
  </si>
  <si>
    <t>Przewody kat. 6</t>
  </si>
  <si>
    <t>Przewód energetyczny giętki OMY 2x1mm2 300V/500V</t>
  </si>
  <si>
    <t>Badania, pomiary i sprawdzenia</t>
  </si>
  <si>
    <t>Ekspander wejść typu INT-E
Prod. Satel</t>
  </si>
  <si>
    <t>Manipulator LCD typu INT-KLCDR
Prod. Satel</t>
  </si>
  <si>
    <t>Czujka ruchu dualna PIR+MW typu Cobalt
Prod. Satel</t>
  </si>
  <si>
    <t>Zasilacz 230V/12VDC 1A, zewnętrzny, min. IP53</t>
  </si>
  <si>
    <t>Przewód telekomunikacyjny typu UTP 4x2x0,5mm2 cat.6</t>
  </si>
  <si>
    <t>Kabel typu YKYżo 3x2,5</t>
  </si>
  <si>
    <t>Koryta kablowe dla wszystkich instalacji niskoprądowych</t>
  </si>
  <si>
    <t>Podłączenia w zakresie GW 
Opłata za zużycie będzie po stronie Inwestora</t>
  </si>
  <si>
    <t xml:space="preserve">Przyłącze energetyczne na czas budowy </t>
  </si>
  <si>
    <t xml:space="preserve">Zasilanie  na czas budowy - okablowanie w ramach GW
</t>
  </si>
  <si>
    <t>Ogrzewanie budynku na czas budowy  -koszty energii cieplnej  i elektrycznej</t>
  </si>
  <si>
    <t>Energię cieplną i elektryczną opłata za zużycie będzie po stronie Inwestora</t>
  </si>
  <si>
    <t>Ubezpieczenie GW- Gwarancja należytego wykonania  – 10% oraz usunięcia wad i usterek – 5% w cenie GW od wartości kwoty na okres udzielonej gwarancji</t>
  </si>
  <si>
    <t>Połączenia wyrównawcze, węzeł, technologia,  instalacje, i inne elementy</t>
  </si>
  <si>
    <t>Bednarka uziemiająca pod posadzką w budynku</t>
  </si>
  <si>
    <t xml:space="preserve">ZBROJENIE ŚCIAN: SC.P.01 do SC.P.05  </t>
  </si>
  <si>
    <t xml:space="preserve">ZBROJENIE ŚCIANY SC.1.01  </t>
  </si>
  <si>
    <t>SŁUP SZ.P.11</t>
  </si>
  <si>
    <t>SŁUP SZ.P.12</t>
  </si>
  <si>
    <t>SŁUP SZ.P.13</t>
  </si>
  <si>
    <t>SŁUP SZ.P.14</t>
  </si>
  <si>
    <t>RDZEŃ RZ.1</t>
  </si>
  <si>
    <t>DETALE DLA ŚCIAN SC.P</t>
  </si>
  <si>
    <t>DETALE DLA ŚCIANY SC.1.01</t>
  </si>
  <si>
    <t>RDZENIE: RZ-7, RZ-8</t>
  </si>
  <si>
    <t>POSADOWIENIE ŚCIANY OPOROWEJ PREFABRYKOWANEJ</t>
  </si>
  <si>
    <t>PŁYTY POSADZKI: PP.1 ,PP.2</t>
  </si>
  <si>
    <t>NIECKA NC.1, NC.2: BELKA BS.1, SŁUPEK ST</t>
  </si>
  <si>
    <t>NIECKA NC.1, NC.2: OKUCIE OK.1.P</t>
  </si>
  <si>
    <t>NIECKA NC.1, NC.2: OKUCIE OK.1.L</t>
  </si>
  <si>
    <t>NIECKA NC.1, NC.2: OKUCIA OK.2, OK.3, OK.4</t>
  </si>
  <si>
    <t>NIECKA NC.3, NC.4: BELKA BS.2, SŁUPEK ST</t>
  </si>
  <si>
    <t>NIECKA NC.3, NC.4: OKUCIE OK.4.P</t>
  </si>
  <si>
    <t>NIECKA NC.3, NC.4: OKUCIE OK.4.L</t>
  </si>
  <si>
    <t>NIECKA NC.3, NC.4: OKUCIA OK.5, OK.6</t>
  </si>
  <si>
    <t>RDZEŃ RZ.2</t>
  </si>
  <si>
    <t>RDZEŃ RZ.3</t>
  </si>
  <si>
    <t>RDZEŃ RZ.4</t>
  </si>
  <si>
    <t>RDZEŃ RZ.5</t>
  </si>
  <si>
    <t>RDZEŃ RZ.6</t>
  </si>
  <si>
    <t>WIDOK 1-1 - RYGLÓWKA</t>
  </si>
  <si>
    <t>WIDOK 2-2 i 3-3 - RYGLÓWKA</t>
  </si>
  <si>
    <t>WIDOK ŚCIAN W OSI 16 i C - RYGLÓWKA</t>
  </si>
  <si>
    <t>ZESTAW KOTWIĄCY Zf-1</t>
  </si>
  <si>
    <t>ZESTAWY KOTWIĄCE Zk-1, Zk-2</t>
  </si>
  <si>
    <t>ZESTAW KOTWIĄCY Zk-3</t>
  </si>
  <si>
    <t>ZESTAWY KOTWIĄCE Zk-4, Zk-5</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</si>
  <si>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</si>
  <si>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</si>
  <si>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</si>
  <si>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</si>
  <si>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</si>
  <si>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</si>
  <si>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</si>
  <si>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</si>
  <si>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</si>
  <si>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</si>
  <si>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</si>
  <si>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</si>
  <si>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</si>
  <si>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</si>
  <si>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</si>
  <si>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</si>
  <si>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</si>
  <si>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</si>
  <si>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</si>
  <si>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</si>
  <si>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</si>
  <si>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</si>
  <si>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</si>
  <si>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</si>
  <si>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</si>
  <si>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</si>
  <si>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</si>
  <si>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</si>
  <si>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</si>
  <si>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</si>
  <si>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</si>
  <si>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</si>
  <si>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h=5m l=1,0m</t>
  </si>
  <si>
    <t>Płyta żelbetowa pod elementy muru oporowego</t>
  </si>
  <si>
    <t xml:space="preserve">Wycenić w robotach żelbetowych rys. KW.075
</t>
  </si>
  <si>
    <t>Folia izolacyjna zabezpieczająca mur oporowy przed przenikaniem wody i ziemi</t>
  </si>
  <si>
    <t>Zmniejszyć obmiar o zbrojone płyty posadzek PP1 i PP2 ujęte w robotach żelbetowych</t>
  </si>
  <si>
    <t>SCHEMAT FUNDAMENTÓW</t>
  </si>
  <si>
    <t>SCHEMAT ELEMENTÓW KONSTRUKCJI PARTERU</t>
  </si>
  <si>
    <t>SCHEMAT ELEMENTÓW KONSTRUKCJI PIĘTRA</t>
  </si>
  <si>
    <t>SCHEMAT ELEMENTÓW KONSTRUKCJI DACHU</t>
  </si>
  <si>
    <t>PRZEKRÓJ A-A</t>
  </si>
  <si>
    <t>PRZEKRÓJ B-B</t>
  </si>
  <si>
    <t>PRZEKRÓJ C-C</t>
  </si>
  <si>
    <t>PRZEKRÓJ D-D</t>
  </si>
  <si>
    <r>
      <t xml:space="preserve">konstrukcja stalowa do zabezpieczenia
</t>
    </r>
    <r>
      <rPr>
        <b/>
        <sz val="11"/>
        <rFont val="Arial CE"/>
        <charset val="238"/>
      </rPr>
      <t>Elementy stalowe należy zabezpieczyć poprzez malowanie do klas R30 odporności pożarowej. Temperatura krytyczna 550 stopni.</t>
    </r>
  </si>
  <si>
    <t>Konstrukcja stalowa dachu</t>
  </si>
  <si>
    <t>Okucia wokół niecek malowane. Kątowniki zatapiane w konstrukcję żelbetowa niecek</t>
  </si>
  <si>
    <t>i murów oporowych</t>
  </si>
  <si>
    <t>Demontaż istniejącej nawierzchni drogowej i terenów zielonych</t>
  </si>
  <si>
    <t>Larseny [m2] ścianki w całości</t>
  </si>
  <si>
    <t>Prace pomocnicze przy montażu podnośników</t>
  </si>
  <si>
    <t xml:space="preserve">blachą trapezową T1505 (wg projektu konstrukcji)
- dach Da.1 </t>
  </si>
  <si>
    <t>Dodatkowe wzmocnienie powierzchni dachu poprzez położenie dodatkowej membrany i blachy pod ciągi serwisowe dla technologii BLASTRON na dachu</t>
  </si>
  <si>
    <t xml:space="preserve">Pasy blachy ocynkowanej 0,7mm szerokości  1,2m , blacha - krawędzie zabezpieczone profilem typu U z tworzywa, dodatkowo na wierzchu warstwa membrany dogrzana do warstwy zasadniczej
</t>
  </si>
  <si>
    <t>Przepust przez dach dla kabli instalacji fotowoltaicznej</t>
  </si>
  <si>
    <t>systemowy dn. 100 z fajką do dołu</t>
  </si>
  <si>
    <t>Wszystkie elementy technologiczne oraz elementy krat pomostowych niecek lakierniczych i stanowisk przygotowania</t>
  </si>
  <si>
    <t>Wymiana gruntów nienośnych w obszarze fundamentów-wykopy, wywóz poza teren budowy- wykopy</t>
  </si>
  <si>
    <t>Uzupełnianie gruntów nienośnych  piaskiem z zagęszczeniem</t>
  </si>
  <si>
    <t>Schody przy rampie z kostki</t>
  </si>
  <si>
    <t xml:space="preserve"> z podmurówką żelbetowa prefabrykowaną, wszystkie elementy stalowe ocynkowane Do wykonania ogrodzenie od frontu (odp.2/12 rys) - do wykorzystania materiały z odzysku</t>
  </si>
  <si>
    <t>Sz.3
ocieplenie styrodurem</t>
  </si>
  <si>
    <t>dn. 56</t>
  </si>
  <si>
    <t>Rura PEHD dn. 50</t>
  </si>
  <si>
    <t>NRO</t>
  </si>
  <si>
    <t>Pozostałe materiały, kształtki uchwyty i inne</t>
  </si>
  <si>
    <t>dn. 110 tylko krótkie odcinki do 2m zalecane 160</t>
  </si>
  <si>
    <t>Studnia schładzająca betonowa  z  włazem żeliwnym</t>
  </si>
  <si>
    <t>Połączenie instalacji nowej z istniejąca w salonie oraz w nowym węźle cieplnym</t>
  </si>
  <si>
    <t>DN50</t>
  </si>
  <si>
    <t>Zlewozmywak dwukomorowy z ociekaczem wpuszczany w blat, z otworem na baterię stojącą + syfon standardowy</t>
  </si>
  <si>
    <t xml:space="preserve">SRS </t>
  </si>
  <si>
    <t>Rurociąg tłoczny  PE 75</t>
  </si>
  <si>
    <t>Montaż studzienki przepompowej na kanalizacji sanitarnej w formie studni żelbetowej dn. 1200 z włazem żeliwnym</t>
  </si>
  <si>
    <t>Zasilanie przepompowni</t>
  </si>
  <si>
    <t>Uziemienie zbiornika gazu zewnętrznego</t>
  </si>
  <si>
    <r>
      <t xml:space="preserve">Rurociągi kanalizacji sanitarnej i sieci wewnętrzne (odcinki na terenie posesji)  </t>
    </r>
    <r>
      <rPr>
        <b/>
        <sz val="11"/>
        <rFont val="Arial CE"/>
        <charset val="238"/>
      </rPr>
      <t>dn. 160</t>
    </r>
  </si>
  <si>
    <t>Montaż rur osłonowych przy przejściach przez fundamenty i ściany PVC 250 i dn. 100</t>
  </si>
  <si>
    <r>
      <t xml:space="preserve">Montaż osadnika </t>
    </r>
    <r>
      <rPr>
        <b/>
        <sz val="11"/>
        <rFont val="Arial CE"/>
        <charset val="238"/>
      </rPr>
      <t>SRO</t>
    </r>
    <r>
      <rPr>
        <sz val="11"/>
        <rFont val="Arial CE"/>
        <family val="2"/>
        <charset val="238"/>
      </rPr>
      <t xml:space="preserve">  na kanalizacji sanitarnej  dla myjni wraz z włazem żeliwnym  dn. 1.5</t>
    </r>
  </si>
  <si>
    <t>SRO  pojemność robocza 1,5 m3</t>
  </si>
  <si>
    <t>Włączenie kanalizacji tłocznej do istniejącej kanalizacji grawitacyjnej</t>
  </si>
  <si>
    <t>Rurociągi kanalizacji deszczowej ( sieci wewnętrzne -odcinki  na terenie posesji) i odcinek podposadzkowy wraz ze studzienkami rewizyjnymi , włazy 40T</t>
  </si>
  <si>
    <t>Montaż studzienek żelbetowych dn. 1500 z włazem żeliwnym -włazy 40T</t>
  </si>
  <si>
    <t>Parownik</t>
  </si>
  <si>
    <t>DN. 160  rury ze ścianką litą</t>
  </si>
  <si>
    <t>Drenaż opaskowy</t>
  </si>
  <si>
    <t>Roboty ziemne-pogłębienie wykopu pod drenaż</t>
  </si>
  <si>
    <t>Podłoża pod kanały ze żwiru płukanego - podsypka i obsypka rur</t>
  </si>
  <si>
    <t>Drenaż rurowy</t>
  </si>
  <si>
    <t>Studzienki rewizyjne</t>
  </si>
  <si>
    <t xml:space="preserve">Rurociągi kanalizacji </t>
  </si>
  <si>
    <t>Nasuwki i nawiertki</t>
  </si>
  <si>
    <t>Próby potwierdzone przez UDT i dostawcę gazu</t>
  </si>
  <si>
    <t>Zgłoszenie instalacji gazowej i zbiornika do UDT</t>
  </si>
  <si>
    <t>Wykonanie uziomu otokowego i połączenie z otokiem blacharni</t>
  </si>
  <si>
    <t>Wraz z pomiarem</t>
  </si>
  <si>
    <t>Montaż ochrony katodowej. Przewiduje się wykonanie ochrony katodowej zbiorników według opracowania Zakładu Usług Antykorozyjnych KOREKO z Gdańska.</t>
  </si>
  <si>
    <t>Montaż ochrony katodowej  trzy etapy: zgodnie z opisem technicznym
	montaż galwanicznych anod magnezowych,
	wykonanie połączeń wyrównawczych na zbiornikach,
	pomiar skuteczności ochrony katodowej,</t>
  </si>
  <si>
    <t>Rury z warstwą aluminium (PE-RT/Al/PE-RT) (dn 16 .. 63), Tmax = 90 °C, Pmax = 1,0 MPa (Trob = 80 °C). Typ połączeń - zaprasowanie promieniowe.</t>
  </si>
  <si>
    <t>Rury ze stali węglowej (1.0034), zewnętrznie ocynkowane, cienkościenne precyzyjne ze szwem wzdłużnym  (dn 12 .. 108) ,Tmax = 135 °C, Pmax = 1,6 MPa. Typ połączeń – zaprasowanie promieniowe.</t>
  </si>
  <si>
    <t>Rury KAN-therm Steel ze stali węglowej (1.0034), zewnętrznie ocynkowane, cienkościenne precyzyjne ze szwem wzdłużnym  (dn 12 .. 108) ,Tmax = 135 °C, Pmax = 1,6 MPa. Typ połączeń – zaprasowanie promieniowe.</t>
  </si>
  <si>
    <t>20x2</t>
  </si>
  <si>
    <t>16x2</t>
  </si>
  <si>
    <t>88x2.0</t>
  </si>
  <si>
    <t>54x1.5</t>
  </si>
  <si>
    <t>35x1.5</t>
  </si>
  <si>
    <t>28x1.5</t>
  </si>
  <si>
    <t>18x1.2</t>
  </si>
  <si>
    <t>15x1.2</t>
  </si>
  <si>
    <t>22x1.5</t>
  </si>
  <si>
    <t>Pompa obiegowa centrali 2N</t>
  </si>
  <si>
    <t>Grzejnik stalowy płytowy COSMO kompaktowy, typ 22K, wysokość H = 900 mm.</t>
  </si>
  <si>
    <t>Grzejnik stalowy płytowy, COSMO zaworowy, typ 22KV, wysokość H = 900 mm, z wbudowanym zaworem termostatycznym Danfoss nr 013G0361 z precyzyjną nastawą wstępną.</t>
  </si>
  <si>
    <t>CN-22K-90 L=600mm</t>
  </si>
  <si>
    <t>CN-22KV2-90  L=600mm</t>
  </si>
  <si>
    <t>CN-22KV2-90 L=400mm</t>
  </si>
  <si>
    <t>Aparat grzewczo-wentylacyjny z nagrzewnicą wodną wraz z: 
-	-zawór trójdrogowy SRQ3d ½
-	-konsola obrotowa
-	moduł sterujący
-	czujnik naścienny  pomiaru temperatury
-przewody elastyczne
Dodatkowo sterownik z wyświetlaczem dotykowym, obsługa do 31 urządzeń – 1 szt.</t>
  </si>
  <si>
    <t xml:space="preserve">Aparat grzewczy z nagrzewnicą wodną wraz z: 
-	-zawór trójdrogowy SRQ3d ½
-	-konsola obrotowa
-	moduł sterujący
-	czujnik naścienny  pomiaru temperatury
-przewody elastyczne
Dodatkowo sterownik z wyświetlaczem dotykowym, obsługa do 31 urządzeń – 1 szt. </t>
  </si>
  <si>
    <t>Aparat grzewczo-wentylacyjny 
wraz z automatyką 
Aparat w wykonaniu antykorozyjnym (np. w obudowie nierdzewnej i z epoksydowaną nagrzewnicą) 
(urządzenie wg projektu wentylacji)</t>
  </si>
  <si>
    <t>Zawór odcinający prosty, z możliwością spustu wody, typ RLV, montowany na gałązkach powrotnych grzejników, umożliwia odłączenie grzejnika przy pracy pozostałej części instalacji.</t>
  </si>
  <si>
    <t>Zawór kulowy mufowy</t>
  </si>
  <si>
    <t>Ręczny zawór równoważący z płynną nastawą wstępną, typ LENO TM MSV-O, gwint wewnętrzny.</t>
  </si>
  <si>
    <t>Zawór termostatyczny prosty z nastawą wstępną, typ RA-N, wykonanie standardowe (z nyplami standardowymi).</t>
  </si>
  <si>
    <t>DN32</t>
  </si>
  <si>
    <t>Zawory trójdrogowe dla aparatów grzewczych</t>
  </si>
  <si>
    <t>Dn. 20 i Dn 15</t>
  </si>
  <si>
    <t>Dn. 50</t>
  </si>
  <si>
    <t>Dn. 15</t>
  </si>
  <si>
    <t>Wykonanie połączeń instalacji CO z nowym i ze starym węzłem</t>
  </si>
  <si>
    <t>Rurociągi dn.65</t>
  </si>
  <si>
    <t>Instalacja gazowa wewnętrzna wraz z podejściem pod agregaty lakiernicze  wraz z armaturą odcinająco zabezpieczającą filtr</t>
  </si>
  <si>
    <t>Rurociągi dn.250- kolektor gazu</t>
  </si>
  <si>
    <t>Rurociągi dn.80</t>
  </si>
  <si>
    <t>Zawór dn. 65</t>
  </si>
  <si>
    <t>Zawór dn. 80</t>
  </si>
  <si>
    <t>Dn65</t>
  </si>
  <si>
    <t>Wycenić w robotach gazowych zewnętrznych</t>
  </si>
  <si>
    <t>Montaż skrzynek gazowych z wyposażeniem</t>
  </si>
  <si>
    <t>W zakres wchodzi pełne okablowanie elektryczne i niskoprądowe  dotyczy wszystkich central, wentylatorów dachowych, fancoili, czujników w pomieszczeniach itd..
Automatyka centralna dla wszystkich central i agregatów grzewczych z możliwością centralnego monitorowania z zewnętrz. Sterownik ekranem dotykowym, grafiki. Możliwość sterowania z komputera zdalnego
Zakres zgodny ze specyfikacją automatyki
Praca centrali 2N zsynchonizowana z praca stanowisk przygotowawczych czyli opcja pracy lato zima + uwzględnienie ilości powietrza nawiewanego od stopni pacy stanowisk 3 stopnie</t>
  </si>
  <si>
    <t>Dostawa z centralami</t>
  </si>
  <si>
    <t>Montaż central wentylacyjnych - wszystkie centrale z falownikami - płynna regulacja obrotów</t>
  </si>
  <si>
    <t xml:space="preserve">
Aparat w wykonaniu antykorozyjnym (np. w obudowie nierdzewnej i z epoksydowaną nagrzewnicą)</t>
  </si>
  <si>
    <t>wentylator dachowy wytłumiony akustycznie
f-my Systemair 
typ DVCI 355-P
z podstawą dachową tłumiącą 
1550m3/h</t>
  </si>
  <si>
    <t>wentylator dachowy wytłumiony akustycznie
f-my Systemair  typ DVCI 190-P EC
z podstawą dachową tłumiącą
70 m3/h</t>
  </si>
  <si>
    <t>wentylator dachowy wytłumiony akustycznie
f-my Systemair  typ DVCI 190-P EC
z podstawą dachową tłumiącą
50 m3/h</t>
  </si>
  <si>
    <t>wentylator dachowy wytłumiony akustycznie
f-my Systemair typ DVCI 190-P EC
z podstawą dachową tłumiącą
320 m3/h</t>
  </si>
  <si>
    <t>3WT</t>
  </si>
  <si>
    <t>2WEx</t>
  </si>
  <si>
    <t>wentylator kanałowy
f-my Systemair 
typ K125 EC Sileo
260 m3/h</t>
  </si>
  <si>
    <t>wentylator dachowy przeciwwybuchowy
f-my Systemair 
typ DV-EX 355D4
600m3/h</t>
  </si>
  <si>
    <t>Montaż   pozostałych  urządzeń i dodatków akcesorii</t>
  </si>
  <si>
    <t>Montaż przepustnic regulacyjnych z nastawa ręczną</t>
  </si>
  <si>
    <t>dn.315</t>
  </si>
  <si>
    <t xml:space="preserve">pozostałe </t>
  </si>
  <si>
    <t>Prostokątne</t>
  </si>
  <si>
    <t>Montaż przepustnic regulacyjnych z siłownikami</t>
  </si>
  <si>
    <t>W pom EX w wykonaniu EX</t>
  </si>
  <si>
    <t>Montaż przepustnic regulacyjnych na kanałach, przepustnice z siłownikami montowane w ścianach i w kanałach</t>
  </si>
  <si>
    <t>Obejmuje wykonanie dokumentacji powykonawczej .</t>
  </si>
  <si>
    <t>Rejestracja urządzeń ciśnieniowych oraz wind platform w UDT-.. Które podlegają zgodnie z rozporządzeniem</t>
  </si>
  <si>
    <t>Tylko przygotowanie podłoża stropu pod płytki</t>
  </si>
  <si>
    <t xml:space="preserve">Montaż stolarki okiennej wewnętrznej   </t>
  </si>
  <si>
    <r>
      <t xml:space="preserve">1WT
</t>
    </r>
    <r>
      <rPr>
        <b/>
        <sz val="11"/>
        <color rgb="FFFF0000"/>
        <rFont val="Arial"/>
        <family val="2"/>
        <charset val="238"/>
      </rPr>
      <t>Podstawa dachowa i wentylator wykonany z materiałów nierdzewnych</t>
    </r>
  </si>
  <si>
    <t>097</t>
  </si>
  <si>
    <t>098</t>
  </si>
  <si>
    <t>099</t>
  </si>
  <si>
    <t>Stopa fundamentowa Fws-1</t>
  </si>
  <si>
    <t>KONSRUKCJA WIATY-RZUTY</t>
  </si>
  <si>
    <t>KONSRUKCJA WIATY- PRZEKROJE</t>
  </si>
  <si>
    <t>Ująć roboty ziemne i podkłady betonowe ,  Fundamenty w robotach żelbetowych do ujęcia</t>
  </si>
  <si>
    <t>Pokrycie dachu blachą stalową T50/0,7mm</t>
  </si>
  <si>
    <t>PWP - komplet</t>
  </si>
  <si>
    <t>Oprawa przemysłowa hermetyczna natynkowa 52W IP66  L-1200</t>
  </si>
  <si>
    <t>Oprawa przemysłowa hermetyczna natynkowa 26W IP66  L-1200</t>
  </si>
  <si>
    <t>Oprawa downlight  16W  IP20/66</t>
  </si>
  <si>
    <t>E1</t>
  </si>
  <si>
    <t>E2</t>
  </si>
  <si>
    <t>Oprawa oświetlenia awaryjnego ITECH S2 105 NM AT</t>
  </si>
  <si>
    <t>Oprawa oświetlenia awaryjnego ONTEC S W2 105 NM AT</t>
  </si>
  <si>
    <t>E3</t>
  </si>
  <si>
    <t>Oprawa ewakuacyjna z piktogramem TM ONTEC S 20 M1X 60 NM AT</t>
  </si>
  <si>
    <t>Oprawy z własnym zasilaniem 1h</t>
  </si>
  <si>
    <t>Oprawa LED 22 W BACKPANEL LED 3800 PLX IP 44 kwadratowa</t>
  </si>
  <si>
    <t>Montaż tablicy RL1   i pozostałych z  kompletnym z osprzętem</t>
  </si>
  <si>
    <t>RL1  - zapas miejsca 30 %</t>
  </si>
  <si>
    <t xml:space="preserve">Wraz z analizatorem </t>
  </si>
  <si>
    <t>Przyciski oświetleniowe</t>
  </si>
  <si>
    <t>Świecznikowe, jednobiegunowe, schodowe</t>
  </si>
  <si>
    <t>Gniazda 3 fazy  400V</t>
  </si>
  <si>
    <t>Zestaw gniazd  3 fazy 400V</t>
  </si>
  <si>
    <t>Okablowanie</t>
  </si>
  <si>
    <t>Rury ochronne</t>
  </si>
  <si>
    <t>Zewnętrzne okablowanie niskoprądowe (telefony, sieć komputerowa, przepusty arot</t>
  </si>
  <si>
    <t>Kanalizacja teletechniczna  wraz ze studzienkami z wejściem do budynku</t>
  </si>
  <si>
    <t>Próby i sprawdzenia</t>
  </si>
  <si>
    <t>Podłączenie rozdzielni przepompowni</t>
  </si>
  <si>
    <t>Zasilanie wiaty do przetwarzania odpadów</t>
  </si>
  <si>
    <t>Odcinek doziemny</t>
  </si>
  <si>
    <t>Odcinek wewnątrz budynku</t>
  </si>
  <si>
    <t>Zasilanie stacji redukcyjnej gazowej</t>
  </si>
  <si>
    <t>Podłączenie gniazd  w wiacie 3 fazy</t>
  </si>
  <si>
    <t>Podłączenie   w stacji  1 faza</t>
  </si>
  <si>
    <t>Połączenie podkonstrukcji stalowej oraz okuć niecek pod kabinami lakierniczymi i stanowiskami przygotowawczymi</t>
  </si>
  <si>
    <t xml:space="preserve">liniowe mocowane do podłoża Dn. 100, H=0,5m 
</t>
  </si>
  <si>
    <t>stal malowana proszkowo</t>
  </si>
  <si>
    <t>Ba.1  Schody</t>
  </si>
  <si>
    <t>Ba.2  Rampa</t>
  </si>
  <si>
    <t>Ba.3  Dach</t>
  </si>
  <si>
    <t>stal ocynkowana+ podkonstrukcja stalowa mocująca strop dach</t>
  </si>
  <si>
    <t>S.10</t>
  </si>
  <si>
    <t>S.12</t>
  </si>
  <si>
    <t>S.13</t>
  </si>
  <si>
    <t>S.14</t>
  </si>
  <si>
    <t>80x220</t>
  </si>
  <si>
    <t>90x200</t>
  </si>
  <si>
    <t>90x200  EI 30</t>
  </si>
  <si>
    <t>150x200  W systemie siatkowym ująć</t>
  </si>
  <si>
    <t>90x200 W systemie siatkowym ująć</t>
  </si>
  <si>
    <t>Sw5
Ściana wewnętrzna działowa (oddzielenie magazynu) wraz z drzwiami S.12 S.13 S.14</t>
  </si>
  <si>
    <t>D.01</t>
  </si>
  <si>
    <t>D.02</t>
  </si>
  <si>
    <t>D.03</t>
  </si>
  <si>
    <t>D.04</t>
  </si>
  <si>
    <t>Posadzki wykończenie</t>
  </si>
  <si>
    <t>Wylewka samopoziomująca</t>
  </si>
  <si>
    <t xml:space="preserve">Farby odporne na wielokrotne zmywanie
</t>
  </si>
  <si>
    <t xml:space="preserve">Instalacje słaboprądowe - telefony, komputery - montaż osprzętu gniazda, puszki, szafy PKT dystrybucyjnych   </t>
  </si>
  <si>
    <t xml:space="preserve">Gniazdo wtykowe RJ45 podwójne kat. 6E Berker 53 4576 wraz z płytką czołową  kolor biały
</t>
  </si>
  <si>
    <t>Przewód światłowodowy 12J</t>
  </si>
  <si>
    <t>Instalacja alarmowa SSWIN</t>
  </si>
  <si>
    <t>Zasilacz buforowy PS30DR 
Prod. Roger</t>
  </si>
  <si>
    <t>Czytnik zbliżeniowy PRT 62LT</t>
  </si>
  <si>
    <t>Czytnik zbliżeniowy z klawiaturą PRT 12LT</t>
  </si>
  <si>
    <t>Umieszczony w szafie LDF 03</t>
  </si>
  <si>
    <t xml:space="preserve">Kamera IP AHD tubowa z oświetlaczem IR </t>
  </si>
  <si>
    <t>BCS - TA45VSR6 (2)</t>
  </si>
  <si>
    <t>Kamera istniejąca przeniesienie w nowe miejsce</t>
  </si>
  <si>
    <t>Sygnalizator akustyczny zewnętrzny SPW-6500R
Prod. Satel</t>
  </si>
  <si>
    <t xml:space="preserve">Przewód telekomunikacyjny typu YTD 6x0,5mm2 </t>
  </si>
  <si>
    <t>Wyłącznik PWP i rozdzielnia zasilania p.poż.</t>
  </si>
  <si>
    <t>Rozbudowa istniejącej szafy PWP</t>
  </si>
  <si>
    <t>Dodatkowa skrzynka</t>
  </si>
  <si>
    <t>Ex</t>
  </si>
  <si>
    <t>Czujnik ruchu</t>
  </si>
  <si>
    <t>Oprawa przeciwwybuchowa Ex II2G  78W</t>
  </si>
  <si>
    <t>Złącza kontrolne wraz ze skrzynką montowane w opasce</t>
  </si>
  <si>
    <t xml:space="preserve">Szafa dystrybucyjna LDF03 zawierająca:
- panel światłowodowy 1 szt.
- organizer kabli x 2
- panel łączeniowy 24xRJ45 cat6E 
- panel zasilajacy 9x gniazda 230V - 1 szt.
</t>
  </si>
  <si>
    <t>Połączenie kablem LAN systemu KD blacharni z systemem KD salonu</t>
  </si>
  <si>
    <t>Kontroler dostępu PR 102 DR</t>
  </si>
  <si>
    <t>ZK1</t>
  </si>
  <si>
    <t>CCTV Instalacja telewizji przemysłowej (dozorowa)  okablowanie IP</t>
  </si>
  <si>
    <t>Połączenie kablem LAN systemu CCTV blacharni z systemem CCTV salonu</t>
  </si>
  <si>
    <t>Centrala sygnalizacji alarmowej  typu Itegra 128</t>
  </si>
  <si>
    <t>Centrala istniejąca w budynku salonu</t>
  </si>
  <si>
    <t>Okablowanie zakończyć w szafie dystrybucyjnej LDF03. Szafa LDF03 zlokalizowana w pomieszczeniu magazynu na parterze.
Szafa wisząca, wielkości 15U zawierać będą panel światłowodowy, panel krosowe 24x RJ45, panel zasilający oraz miejsce dla wyposażenia aktywnego oraz rejestratora CCTV.
Okablowanie strukturalne zakończyć na panelach RJ45. Urządzenia aktywne i patchordy w dostawie GW</t>
  </si>
  <si>
    <t>Urządzenia aktywne w dostawie GW</t>
  </si>
  <si>
    <t>Roboty ziemne wykonywane w trakcie robót fundamentowych i montażu muru oporowego</t>
  </si>
  <si>
    <t>Prefabrykowany</t>
  </si>
  <si>
    <t>Montaż studzienki  żelbetowej dn. 1000 osadowej z włazem żeliwnym -włazy 40T</t>
  </si>
  <si>
    <t xml:space="preserve">Studzienki z tworzywa 415 z włazem żeliwnym </t>
  </si>
  <si>
    <t>Umywalka blaszana w nowym węźle cieplnym  z baterią i syfonem</t>
  </si>
  <si>
    <t>Szer. wanny 40cm gł. od 20 do 15cm + krata , całość z blachy nierdzewnej ze zintegrowanym wpustem z koszem osadczym i syfonem dł. 4,0m
(myjnia) DN150</t>
  </si>
  <si>
    <t>Otulina NRO ze skalnej wełny do izolacji termicznej rurociągów grzewczych, ciepłowniczych, w tym centralnego ogrzewania, ciepła technologicznego, ciepłej wody użytkowej, węzłów cieplnych oraz jako izolacja przeciw kondensacji pary wodnej.</t>
  </si>
  <si>
    <t>Otulina do izolowania ciepło i zimnochronnego rurociągów z panki PE lambda 0.040 W/mK.</t>
  </si>
  <si>
    <t>Rury KAN-therm ultraPRESS PERTAL z warstwą aluminium (PE-RT/Al/PE-RT) (dn 16 .. 63), Tmax = 90 °C, Pmax = 1,0 MPa (Trob = 80 °C). Typ połączeń - zaprasowanie promieniowe.</t>
  </si>
  <si>
    <t>26x3 5</t>
  </si>
  <si>
    <t>Rury KAN-therm PP stabiGLASS PPR stabilizowane włóknem szklanym SDR7.4 (PN16) do instalacji wody zimnej i ciepłej oraz instalacji ogrzewania niskotemperaturowego, Tmax = 90 °C, Pmax = 1,6 MPa (Trob = 20 °C) lub Pmax = 0,8 MPa (Trob = 60 °C), (dn 20 .. 110). Typ połączeń - zgrzewanie mufowe.</t>
  </si>
  <si>
    <t>63x8.6</t>
  </si>
  <si>
    <t>50x6.9</t>
  </si>
  <si>
    <t>32x4.4</t>
  </si>
  <si>
    <t>25x3.5</t>
  </si>
  <si>
    <t>20x2.8</t>
  </si>
  <si>
    <t>Rury KAN-therm PP PPR SDR7,4 (PN16) jednorodne do instalacji wody zimnej i ciepłej oraz instalacji ogrzewania niskotemperaturowego, Tmax = 90 °C, Pmax = 1,6 MPa (Trob = 20 °C) lub Pmax = 0,8 MPa (Trob = 60 °C), (dn 16 .. 110). Typ połączeń - zgrzewanie mufowe.</t>
  </si>
  <si>
    <t>75x10.3</t>
  </si>
  <si>
    <t xml:space="preserve">20x2 </t>
  </si>
  <si>
    <t xml:space="preserve">25x2.5 </t>
  </si>
  <si>
    <t>Całość kratki ze stali nierdzewnej  10x10cm (korpus kratka i syfon)</t>
  </si>
  <si>
    <t>Montaż podliczników ciepła</t>
  </si>
  <si>
    <t>Ultradźwiękowy licznik ciepła,
zakres przepływu Q = 0.1...10 m3/h.
Zakres pomiaru temperatur od 2 do 180°C.</t>
  </si>
  <si>
    <t>Ultradźwiękowy licznik ciepła,
zakres przepływu Q = 0.060...6 m3/h.
Zakres pomiaru temperatur od 2 do 180°C.</t>
  </si>
  <si>
    <t>WILO Stratos PICO 15/0,5-4</t>
  </si>
  <si>
    <t>WILO Stratos MAXO 50/0,5-10 PN16</t>
  </si>
  <si>
    <t>Moduł sterujący	MD-4.z</t>
  </si>
  <si>
    <t>Detektor gazu 	DEX-15</t>
  </si>
  <si>
    <t>Sygnalizacja optyczno-akustyczna	SL-32</t>
  </si>
  <si>
    <t>Sygnalizacja optyczno-akustyczna	LD-2</t>
  </si>
  <si>
    <t>Osłona rurowa detektora	typ detektora DEX</t>
  </si>
  <si>
    <t>Wersja z akumulatorem</t>
  </si>
  <si>
    <t xml:space="preserve">Dn. 20 </t>
  </si>
  <si>
    <t>Dn. 25</t>
  </si>
  <si>
    <t>Instalacje technologiczne, orurowanie węzła wraz z armaturą</t>
  </si>
  <si>
    <t>Realizacja przez wykonawcę Inwestora w późniejszym okresie</t>
  </si>
  <si>
    <t>Zlecenie do VEOLI odcięcie istniejącego przyłącza CO dla wykonywania robót fundamentowych</t>
  </si>
  <si>
    <t xml:space="preserve">Ewentualne przestawienie lub montaż nowego </t>
  </si>
  <si>
    <t>O.03
Świetlik dachowy</t>
  </si>
  <si>
    <t>O.01
Wyłaz dachowy</t>
  </si>
  <si>
    <t>O.02</t>
  </si>
  <si>
    <t>3x 1,4</t>
  </si>
  <si>
    <t>1,5x1,4</t>
  </si>
  <si>
    <t>Wykonanie specjalne z blachy nierdzewnej 90x200</t>
  </si>
  <si>
    <t xml:space="preserve">Zasypka do poziomu wykonywania podkładów betonowych pod posadzki
</t>
  </si>
  <si>
    <t>500x500 z blachy nierdzewnej.  Z daszkiem przeciw zaciekom</t>
  </si>
  <si>
    <t>1200x600   1200x 800 z blachy ocynkowanej.  Z daszkiem przeciw zaciekom</t>
  </si>
  <si>
    <t>400x200  500x600 z blachy ocynkowanej.  Z daszkiem przeciw zaciekom</t>
  </si>
  <si>
    <t>żywica</t>
  </si>
  <si>
    <t>Płyty i ściany malowane farbami niepylącymi</t>
  </si>
  <si>
    <t>Nie wyceniać- Podać tylko cenę jednostkową</t>
  </si>
  <si>
    <t>SS.01
Ścianki systemowe  z płyt bakelitowych (giszetowe HPL) okleinowanych w pom WC i Łazienek</t>
  </si>
  <si>
    <t>Pozostałe elementy instalacji wodociągowej</t>
  </si>
  <si>
    <t>Montaż centralki sterujące dla wentylacji awaryjnej EX</t>
  </si>
  <si>
    <t>Zabezpieczenie skarpy dla wykonania muru żelbetowego budynku wzdłuż osi  19 i D</t>
  </si>
  <si>
    <t>Odtworzenie nawierzchni asfaltowej i terenów zielonych</t>
  </si>
  <si>
    <t>Podkłady betonowe pod niecki stanowisk lakierniczych NC</t>
  </si>
  <si>
    <t>Zabetonowanie różnych elementów podnośnika</t>
  </si>
  <si>
    <t>Izolacje przeciwwodna  ścian fundamentowych do poziomu terenu i inne</t>
  </si>
  <si>
    <t>Izolacje przeciwwodna pionowa i pozioma  ścian i dna niecek stanowisk lakierniczych i stanowisk naprawczych</t>
  </si>
  <si>
    <t>Ściany żelbetowe myjni Sw.1
Wycenić jako opcja zamiast ścian murowanych</t>
  </si>
  <si>
    <t>Podkonstrukcje na dachu dla elementów nad dachowych BLASTRON</t>
  </si>
  <si>
    <r>
      <t>Zakres zgodny z dokumentacją . Nr 1 do umowy -</t>
    </r>
    <r>
      <rPr>
        <b/>
        <sz val="11"/>
        <rFont val="Arial CE"/>
        <family val="2"/>
        <charset val="238"/>
      </rPr>
      <t xml:space="preserve">rodzaj farby i kolor uzgodnić z architektem
</t>
    </r>
  </si>
  <si>
    <t>płyta warstwowa PIR 15cm
wykonamy z płyty warstwowej z tzw. mikroprofilacją aby uniknąć problemów z odkształcaniem termicznym tych płyt.</t>
  </si>
  <si>
    <r>
      <t xml:space="preserve">płyta warstwowa Z WEŁNĄ  Mineralną  </t>
    </r>
    <r>
      <rPr>
        <b/>
        <sz val="11"/>
        <color rgb="FFFF0000"/>
        <rFont val="Arial CE"/>
        <charset val="238"/>
      </rPr>
      <t>EI60 gr. 15 cm</t>
    </r>
    <r>
      <rPr>
        <sz val="11"/>
        <rFont val="Arial CE"/>
        <family val="2"/>
        <charset val="238"/>
      </rPr>
      <t xml:space="preserve">
wykonamy z płyty warstwowej z tzw. mikroprofilacją aby uniknąć problemów z odkształcaniem termicznym tych płyt.</t>
    </r>
  </si>
  <si>
    <t>Pasy malowane farbą drogową strefie serwisu
Malowanie pasów wzdłuż ścian i krat odwadniających -odwodnienia liniowe- brak możliwości szlifowania i polerowani w trudno dostępnych miejscach</t>
  </si>
  <si>
    <t>Sw3
Ściana wewnętrzna działowa ( w korytarzach EI 15)</t>
  </si>
  <si>
    <t>systemowa z płyty GK (podwójne płytowanie) na ruszcie systemowym;
obustronnie malowana lub obłożona ceramiką
- płyty warstwowe z rdzeniem z PIR gr.5cm, montaż</t>
  </si>
  <si>
    <t xml:space="preserve">  400x 350  EI30 Brama rolowana z centralą alarmową i czujnikami komplet, wpięcie do SSP istniejącego budynku</t>
  </si>
  <si>
    <t>Folię w płynie stosujemy w pomieszczeniach mokrych: łazienki, natryski, myjnie. Dodatkowo należy w /w pomieszczeniach (myjnia i okolice natrysków) uwzględnić taśmy uszczelniające narożne i posadzka podłoga
W warsztacie nie wykonujemy w/w.
wykonujemy pokrycie z żywicy na ścianach myjni i pom. technicznego 1.22 i 1.23</t>
  </si>
  <si>
    <t>Posadzka pokryta żywicą antyelektrostatyczną</t>
  </si>
  <si>
    <t>dn. 250
Odcinek -podejście pod pion PLUVIA</t>
  </si>
  <si>
    <t>Likwidacja istniejącej studni schładzającej w węźle cieplnym z przeróbką podejść dla pozostawienia odwodnienia i wykonanie podejścia pod kanalizacje tłoczną</t>
  </si>
  <si>
    <t>Do wykonania podejście odpływowe i dopływowe ZW iCW - umywalka blaszana np.. Zlew typu INTRA</t>
  </si>
  <si>
    <t>Zawory trójdrogowe dla central wentylacyjnych- dostawa z centralami wentylacyjnymi</t>
  </si>
  <si>
    <t>Instalacje w nowym węźle cieplnym</t>
  </si>
  <si>
    <t>Montaż kratek nawiewnych i wywiewnych</t>
  </si>
  <si>
    <t>Montaż krat wyrównawczych w ścianie GK</t>
  </si>
  <si>
    <t>Montaż automatyki sterującej, okablowania elektryczne i sterujące w ramach automatyki , czujniki,  szafki sterujące, wyłączniki
Funkcje automatyki opisane w opisie technicznym.
Możliwość programowania pracy wszystkich elementów wentylacji w cyklu tygodniowym</t>
  </si>
  <si>
    <t>Prod. GAZEX-Komplet wraz z czujnikami i sygnalizatorami i sterowaniem wentylatorami EX</t>
  </si>
  <si>
    <t>Koryta kablowe dla oprzewodowania</t>
  </si>
  <si>
    <t>Montaż podlicznika energii elektrycznej dla Blacharni lakierni</t>
  </si>
  <si>
    <t>Połączenie uziomu otokowego z istniejącym</t>
  </si>
  <si>
    <t>Łączniki oświetleniowe</t>
  </si>
  <si>
    <t xml:space="preserve">Montaż modułu światłowodowego w serwerowni istniejącej-MDF01 </t>
  </si>
  <si>
    <t>Konfiguracja systemu , współdziałanie z systemem salonu</t>
  </si>
  <si>
    <t>Centrala kontroli dostępu typu CPR32-NET w obudowie ME-1  z transformatorem 230V/18V oraz akumulatorami 12V/7Ah 
Prod.. Roger</t>
  </si>
  <si>
    <t xml:space="preserve">Rejestrator 8 kanałów BCS-L-XVR0802 +2xHDD2TB
</t>
  </si>
  <si>
    <t>Konwerter do przesyłania sygnałów video po skrętce</t>
  </si>
  <si>
    <t xml:space="preserve">Czujnik magnetyczny - kontaktron 
</t>
  </si>
  <si>
    <t>Odpowietrzenie przepompowni</t>
  </si>
  <si>
    <t>Wykonanie przeróbki istniejącej kanalizacji wewnątrz węzła cieplnego istniejącego, wykonanie włączenia kanalizacją tłoczną do kanalizacji grawitacyjnej</t>
  </si>
  <si>
    <t>1. Kolumna przyłączeniowa z powłoką ochronną  Kolumna przyłączeniowa z powłoką ochronną  antykorozyjną 3LPE DN50, gięte, kołnierzowe, 2. Kurek główny - zawór blokowy DN50 kołnierz, Kurek główny - zawór blokowy DN50 kołnierz, 3. Manometr techniczny kl. 0.6MPa, z kurkiem Manometr techniczny kl. 0.6MPa, z kurkiem 4. Reduktor gazu o przepustowości min. 70m /h Reduktor gazu o przepustowości min. 70m /h 3/h 5. Manometr niskiego ciśnienia z kurkiem, Manometr niskiego ciśnienia z kurkiem, 6. Zawór blokowy DN50, kołnierz, Zawór blokowy DN50, kołnierz, 7. Zawór elektromagnetyczny z głowicą zamykającą Zawór elektromagnetyczny z głowicą zamykającą typu MAG3, DN50,  8. Instalacja gazu DN80 Instalacja gazu DN80 9. Szafka gazowa 800x350x1500 wyposażona w Szafka gazowa 800x350x1500 wyposażona w zamykane  drzwiczki z otworami  10-20 mm w dolnej i  10-20 mm w dolnej i 10-20 mm w dolnej i górnej  części. Rama nośna z profili prostokątnych. Blachy  osłonowe fosforanowe, malowane lakierem proszkowym  i nitowane do ramy</t>
  </si>
  <si>
    <t>Próby szczelności i wytrzymałości instalacji gazowej zbiornika. Montaż tabliczek ostrzegawczych</t>
  </si>
  <si>
    <t>Wyrównanie terenu pod ułożenie humusu lub żwiru</t>
  </si>
  <si>
    <t>Rozwiązanie zostanie podane w terminie późniejszym w trakcie realizacji inwestycji</t>
  </si>
  <si>
    <t>Wiata stalowa na odpady - przestawienie istniejącej wiaty na odpady</t>
  </si>
  <si>
    <t>Wykopy pod montaż elementów muru oporowego z zabezpieczeniem skarpy</t>
  </si>
  <si>
    <r>
      <t xml:space="preserve">Układ przeciwpożarowego wyłącznika prądu -szafa,  przycisk, kable. Element rozłączny i przełącznik faz certyfikowane w systemie 1  oceny zgodności (czyli elementy musza posiadać </t>
    </r>
    <r>
      <rPr>
        <b/>
        <sz val="11"/>
        <rFont val="Arial CE"/>
        <charset val="238"/>
      </rPr>
      <t>Krajowy certyfikat stałości właściwości użytkowych)</t>
    </r>
  </si>
  <si>
    <t>wraz z tymczasowym zaślepieniem rur</t>
  </si>
  <si>
    <t>Oprzewodowanie całość budynku</t>
  </si>
  <si>
    <t>Oprzewodowanie podstawowe</t>
  </si>
  <si>
    <t>Zabezpieczenie istniejących kabli NN i Telekomunikacyjnych w trakcie wykonywania wykopu pod ścianę żelbetową wzdłuż ściany zabezpieczejącej szczelnej</t>
  </si>
  <si>
    <t>Wykonanie tymczasowego źródła zasilania w ciepło i zapewnienia CW dla istniejącego obiektu do czasu uruchomienia nowego węzła</t>
  </si>
  <si>
    <t>mc</t>
  </si>
  <si>
    <t>Nowy węzeł jest zlokalizowany w nowym budynku lakierni. Dla wykonania fundamentowania musi zostać wykonane odcięcie istniejącego przyłącza CO wysokich parametrów dla istniejącego budynku salonu</t>
  </si>
  <si>
    <t>Nie wyceniać</t>
  </si>
  <si>
    <t>OFERENT</t>
  </si>
  <si>
    <t>Dostawa i montaż przez inwestora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</si>
</sst>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0.00\ &quot;zł&quot;;[Red]\-#,##0.00\ &quot;zł&quot;"/>
    <numFmt numFmtId="165" formatCode="_-* #,##0.00\ &quot;zł&quot;_-;\-* #,##0.00\ &quot;zł&quot;_-;_-* &quot;-&quot;??\ &quot;zł&quot;_-;_-@_-"/>
    <numFmt numFmtId="166" formatCode="_-* #,##0.00\ _z_ł_-;\-* #,##0.00\ _z_ł_-;_-* &quot;-&quot;??\ _z_ł_-;_-@_-"/>
    <numFmt numFmtId="167" formatCode="\ * #,##0.00&quot; zł &quot;;\-* #,##0.00&quot; zł &quot;;\ * \-#&quot; zł &quot;;@\ "/>
    <numFmt numFmtId="168" formatCode="#,##0.00\ [$zł-415];[Red]\-#,##0.00\ [$zł-415]"/>
    <numFmt numFmtId="169" formatCode="_-* #,##0\ &quot;zł&quot;_-;\-* #,##0\ &quot;zł&quot;_-;_-* &quot;-&quot;??\ &quot;zł&quot;_-;_-@_-"/>
    <numFmt numFmtId="170" formatCode="#,##0.00&quot; zł&quot;"/>
    <numFmt numFmtId="171" formatCode="\ #,##0.00&quot;      &quot;;\-#,##0.00&quot;      &quot;;&quot; -&quot;#&quot;      &quot;;@\ "/>
    <numFmt numFmtId="172" formatCode="\ #,##0.00&quot; zł &quot;;\-#,##0.00&quot; zł &quot;;&quot; -&quot;#&quot; zł &quot;;@\ "/>
    <numFmt numFmtId="173" formatCode="#,##0.00&quot; zł&quot;;[Red]\-#,##0.00&quot; zł&quot;"/>
    <numFmt numFmtId="174" formatCode="#,##0.00&quot; zł &quot;;#,##0.00&quot; zł &quot;;\-#&quot; zł &quot;;@\ "/>
    <numFmt numFmtId="175" formatCode="_-* #,##0.00&quot; zł&quot;_-;\-* #,##0.00&quot; zł&quot;_-;_-* \-??&quot; zł&quot;_-;_-@_-"/>
    <numFmt numFmtId="176" formatCode="#,##0&quot; zł&quot;"/>
    <numFmt numFmtId="177" formatCode="#,##0.00\ [$PLN]"/>
    <numFmt numFmtId="178" formatCode="&quot; &quot;#,##0.00&quot;      &quot;;&quot;-&quot;#,##0.00&quot;      &quot;;&quot; -&quot;#&quot;      &quot;;@&quot; &quot;"/>
    <numFmt numFmtId="179" formatCode="&quot; &quot;#,##0.00&quot; zł &quot;;&quot;-&quot;#,##0.00&quot; zł &quot;;&quot; -&quot;#&quot; zł &quot;;@&quot; &quot;"/>
    <numFmt numFmtId="180" formatCode="[$-415]General"/>
    <numFmt numFmtId="181" formatCode="[$-415]0.00"/>
    <numFmt numFmtId="182" formatCode="\ * #,##0.00&quot;      &quot;;\-* #,##0.00&quot;      &quot;;\ * \-#&quot;      &quot;;\ @\ "/>
    <numFmt numFmtId="183" formatCode="\ #,##0.00&quot;      &quot;;\-#,##0.00&quot;      &quot;;\-#&quot;      &quot;;@\ "/>
    <numFmt numFmtId="184" formatCode="\ #,##0.00&quot; zł &quot;;\-#,##0.00&quot; zł &quot;;\-#&quot; zł &quot;;@\ "/>
    <numFmt numFmtId="185" formatCode="\ #,##0&quot;      &quot;;\-#,##0&quot;      &quot;;\-#&quot;      &quot;;@\ "/>
    <numFmt numFmtId="186" formatCode="#,##0&quot; zł &quot;;#,##0&quot; zł &quot;;\-#&quot; zł &quot;;@\ "/>
    <numFmt numFmtId="187" formatCode="#,##0\ ;[Red]\-#,##0\ "/>
    <numFmt numFmtId="188" formatCode="#,##0.00\ ;[Red]\-#,##0.00\ "/>
    <numFmt numFmtId="189" formatCode="#,##0&quot; F &quot;;[Red]\(#,##0&quot; F)&quot;"/>
    <numFmt numFmtId="190" formatCode="#,##0.00&quot; F &quot;;[Red]\(#,##0.00&quot; F)&quot;"/>
    <numFmt numFmtId="191" formatCode="0\."/>
    <numFmt numFmtId="192" formatCode="#,##0.00&quot; zł &quot;;#,##0.00&quot; zł &quot;;&quot;-&quot;#&quot; zł &quot;;@&quot; &quot;"/>
    <numFmt numFmtId="193" formatCode="#,##0.00\ &quot;zł&quot;"/>
    <numFmt numFmtId="194" formatCode="0.000"/>
  </numFmts>
  <fonts count="89">
    <font>
      <sz val="11"/>
      <color theme="1"/>
      <name val="Arial"/>
      <family val="2"/>
      <charset val="238"/>
    </font>
    <font>
      <sz val="11"/>
      <color theme="1"/>
      <name val="Calibri"/>
      <family val="2"/>
      <charset val="238"/>
      <scheme val="minor"/>
    </font>
    <font>
      <sz val="11"/>
      <color theme="1"/>
      <name val="Calibri"/>
      <family val="2"/>
      <charset val="238"/>
      <scheme val="minor"/>
    </font>
    <font>
      <sz val="11"/>
      <color indexed="8"/>
      <name val="Arial"/>
      <family val="2"/>
      <charset val="238"/>
    </font>
    <font>
      <sz val="11"/>
      <name val="Arial CE"/>
      <family val="2"/>
      <charset val="238"/>
    </font>
    <font>
      <sz val="11"/>
      <name val="Arial CE"/>
      <charset val="238"/>
    </font>
    <font>
      <b/>
      <sz val="11"/>
      <name val="Arial CE"/>
      <charset val="238"/>
    </font>
    <font>
      <b/>
      <sz val="14"/>
      <name val="Arial"/>
      <family val="2"/>
      <charset val="238"/>
    </font>
    <font>
      <sz val="10"/>
      <name val="Arial CE"/>
      <family val="2"/>
      <charset val="238"/>
    </font>
    <font>
      <b/>
      <sz val="14"/>
      <name val="Arial CE"/>
      <charset val="238"/>
    </font>
    <font>
      <sz val="11"/>
      <name val="Arial"/>
      <family val="2"/>
      <charset val="238"/>
    </font>
    <font>
      <b/>
      <sz val="11"/>
      <name val="Arial CE"/>
      <family val="2"/>
      <charset val="238"/>
    </font>
    <font>
      <b/>
      <sz val="10"/>
      <name val="Arial CE"/>
      <family val="2"/>
      <charset val="238"/>
    </font>
    <font>
      <b/>
      <sz val="16"/>
      <name val="Arial CE"/>
      <family val="2"/>
      <charset val="238"/>
    </font>
    <font>
      <b/>
      <sz val="14"/>
      <name val="Arial CE"/>
      <family val="2"/>
      <charset val="238"/>
    </font>
    <font>
      <b/>
      <sz val="11"/>
      <name val="Arial"/>
      <family val="2"/>
      <charset val="238"/>
    </font>
    <font>
      <sz val="10"/>
      <name val="Arial"/>
      <family val="2"/>
      <charset val="238"/>
    </font>
    <font>
      <b/>
      <sz val="10"/>
      <name val="Arial"/>
      <family val="2"/>
      <charset val="238"/>
    </font>
    <font>
      <b/>
      <sz val="11"/>
      <color indexed="8"/>
      <name val="Arial"/>
      <family val="2"/>
      <charset val="238"/>
    </font>
    <font>
      <sz val="10"/>
      <color indexed="8"/>
      <name val="Arial"/>
      <family val="2"/>
      <charset val="238"/>
    </font>
    <font>
      <sz val="10"/>
      <color indexed="8"/>
      <name val="Arial CE"/>
      <family val="2"/>
      <charset val="238"/>
    </font>
    <font>
      <b/>
      <sz val="9"/>
      <color indexed="8"/>
      <name val="Arial"/>
      <family val="2"/>
      <charset val="1"/>
    </font>
    <font>
      <sz val="10"/>
      <name val="Arial CE"/>
      <charset val="238"/>
    </font>
    <font>
      <b/>
      <sz val="14"/>
      <color indexed="10"/>
      <name val="Arial CE"/>
      <family val="2"/>
      <charset val="238"/>
    </font>
    <font>
      <b/>
      <sz val="9"/>
      <color indexed="8"/>
      <name val="Arial"/>
      <family val="2"/>
      <charset val="238"/>
    </font>
    <font>
      <b/>
      <sz val="10"/>
      <color indexed="8"/>
      <name val="Arial"/>
      <family val="2"/>
      <charset val="238"/>
    </font>
    <font>
      <sz val="11"/>
      <color indexed="8"/>
      <name val="Arial"/>
      <family val="2"/>
      <charset val="238"/>
    </font>
    <font>
      <b/>
      <sz val="9"/>
      <name val="Arial CE"/>
      <family val="2"/>
      <charset val="238"/>
    </font>
    <font>
      <b/>
      <i/>
      <sz val="11"/>
      <name val="Arial CE"/>
      <family val="2"/>
      <charset val="238"/>
    </font>
    <font>
      <sz val="11"/>
      <color indexed="10"/>
      <name val="Arial CE"/>
      <family val="2"/>
      <charset val="238"/>
    </font>
    <font>
      <b/>
      <sz val="11"/>
      <color indexed="10"/>
      <name val="Arial CE"/>
      <family val="2"/>
      <charset val="238"/>
    </font>
    <font>
      <sz val="11"/>
      <color theme="1"/>
      <name val="Arial"/>
      <family val="2"/>
      <charset val="238"/>
    </font>
    <font>
      <b/>
      <sz val="11"/>
      <color theme="1"/>
      <name val="Arial"/>
      <family val="2"/>
      <charset val="238"/>
    </font>
    <font>
      <b/>
      <sz val="12"/>
      <color rgb="FFFF0000"/>
      <name val="Arial CE"/>
      <family val="2"/>
      <charset val="238"/>
    </font>
    <font>
      <b/>
      <sz val="10"/>
      <color rgb="FFFF0000"/>
      <name val="Arial"/>
      <family val="2"/>
      <charset val="238"/>
    </font>
    <font>
      <sz val="10"/>
      <color theme="1"/>
      <name val="Arial"/>
      <family val="2"/>
      <charset val="238"/>
    </font>
    <font>
      <b/>
      <sz val="10"/>
      <color theme="1"/>
      <name val="Arial"/>
      <family val="2"/>
      <charset val="238"/>
    </font>
    <font>
      <b/>
      <sz val="11"/>
      <color rgb="FF0080C0"/>
      <name val="Arial"/>
      <family val="2"/>
      <charset val="238"/>
    </font>
    <font>
      <b/>
      <sz val="11"/>
      <color rgb="FF0070C0"/>
      <name val="Arial"/>
      <family val="2"/>
      <charset val="238"/>
    </font>
    <font>
      <b/>
      <sz val="11"/>
      <color rgb="FFFF0000"/>
      <name val="Arial"/>
      <family val="2"/>
      <charset val="238"/>
    </font>
    <font>
      <b/>
      <sz val="11"/>
      <color rgb="FFFF0000"/>
      <name val="Arial CE"/>
      <charset val="238"/>
    </font>
    <font>
      <b/>
      <sz val="10"/>
      <color rgb="FF000000"/>
      <name val="Arial"/>
      <family val="2"/>
      <charset val="238"/>
    </font>
    <font>
      <sz val="11"/>
      <color rgb="FFFF0000"/>
      <name val="Arial CE"/>
      <family val="2"/>
      <charset val="238"/>
    </font>
    <font>
      <sz val="11"/>
      <color rgb="FF000000"/>
      <name val="Arial"/>
      <family val="2"/>
      <charset val="238"/>
    </font>
    <font>
      <b/>
      <sz val="11"/>
      <color rgb="FF000000"/>
      <name val="Arial"/>
      <family val="2"/>
      <charset val="238"/>
    </font>
    <font>
      <sz val="11"/>
      <color rgb="FFFF0000"/>
      <name val="Arial"/>
      <family val="2"/>
      <charset val="238"/>
    </font>
    <font>
      <sz val="8"/>
      <name val="Arial"/>
      <family val="2"/>
      <charset val="238"/>
    </font>
    <font>
      <sz val="11.5"/>
      <color theme="1"/>
      <name val="Arial"/>
      <family val="2"/>
      <charset val="238"/>
    </font>
    <font>
      <b/>
      <sz val="9"/>
      <color rgb="FF000000"/>
      <name val="Arial"/>
      <family val="2"/>
      <charset val="238"/>
    </font>
    <font>
      <b/>
      <sz val="11"/>
      <color rgb="FF0066CC"/>
      <name val="Arial"/>
      <family val="2"/>
      <charset val="238"/>
    </font>
    <font>
      <b/>
      <sz val="11"/>
      <color rgb="FF0066CC"/>
      <name val="Arial CE"/>
      <charset val="238"/>
    </font>
    <font>
      <b/>
      <sz val="11"/>
      <color rgb="FF0070C0"/>
      <name val="Arial CE"/>
      <charset val="238"/>
    </font>
    <font>
      <b/>
      <sz val="11"/>
      <color rgb="FF000000"/>
      <name val="Arial CE"/>
      <charset val="238"/>
    </font>
    <font>
      <sz val="9"/>
      <color indexed="8"/>
      <name val="Arial"/>
      <family val="2"/>
      <charset val="238"/>
    </font>
    <font>
      <sz val="8"/>
      <name val="Arial CE"/>
      <family val="2"/>
      <charset val="238"/>
    </font>
    <font>
      <b/>
      <u/>
      <sz val="14"/>
      <name val="Arial CE"/>
      <family val="2"/>
      <charset val="238"/>
    </font>
    <font>
      <sz val="10"/>
      <color rgb="FFFF0000"/>
      <name val="Arial"/>
      <family val="2"/>
      <charset val="238"/>
    </font>
    <font>
      <b/>
      <sz val="14"/>
      <color rgb="FF000000"/>
      <name val="Arial"/>
      <family val="2"/>
      <charset val="238"/>
    </font>
    <font>
      <sz val="11"/>
      <color rgb="FFFF0000"/>
      <name val="Arial CE"/>
      <charset val="238"/>
    </font>
    <font>
      <sz val="9"/>
      <color theme="1"/>
      <name val="Arial"/>
      <family val="2"/>
      <charset val="238"/>
    </font>
    <font>
      <b/>
      <sz val="10"/>
      <color rgb="FFFF0000"/>
      <name val="Arial CE"/>
      <family val="2"/>
      <charset val="238"/>
    </font>
    <font>
      <sz val="10"/>
      <color rgb="FF000000"/>
      <name val="Arial"/>
      <family val="2"/>
      <charset val="238"/>
    </font>
    <font>
      <b/>
      <sz val="11"/>
      <color rgb="FF000000"/>
      <name val="Arial"/>
      <family val="2"/>
      <charset val="1"/>
    </font>
    <font>
      <sz val="10"/>
      <color rgb="FFFF3333"/>
      <name val="Arial"/>
      <family val="2"/>
      <charset val="238"/>
    </font>
    <font>
      <sz val="10"/>
      <name val="TimesNewRomanPSMT"/>
      <family val="1"/>
      <charset val="238"/>
    </font>
    <font>
      <sz val="9"/>
      <color rgb="FF000000"/>
      <name val="Arial"/>
      <family val="2"/>
      <charset val="238"/>
    </font>
    <font>
      <sz val="10"/>
      <color rgb="FF000000"/>
      <name val="Arial"/>
      <family val="2"/>
      <charset val="1"/>
    </font>
    <font>
      <b/>
      <sz val="9"/>
      <color rgb="FF000000"/>
      <name val="Arial"/>
      <family val="2"/>
      <charset val="1"/>
    </font>
    <font>
      <sz val="10"/>
      <name val="Arial"/>
      <family val="2"/>
      <charset val="1"/>
    </font>
    <font>
      <sz val="11"/>
      <name val="Calibri"/>
      <family val="2"/>
      <charset val="238"/>
    </font>
    <font>
      <b/>
      <sz val="12"/>
      <color rgb="FFFF0000"/>
      <name val="Arial"/>
      <family val="2"/>
      <charset val="238"/>
    </font>
    <font>
      <b/>
      <sz val="11"/>
      <color indexed="8"/>
      <name val="Arial"/>
      <family val="2"/>
      <charset val="1"/>
    </font>
    <font>
      <sz val="11"/>
      <color indexed="8"/>
      <name val="Czcionka tekstu podstawowego"/>
      <family val="2"/>
      <charset val="238"/>
    </font>
    <font>
      <sz val="11"/>
      <color indexed="9"/>
      <name val="Czcionka tekstu podstawowego"/>
      <family val="2"/>
      <charset val="238"/>
    </font>
    <font>
      <sz val="11"/>
      <color indexed="17"/>
      <name val="Czcionka tekstu podstawowego"/>
      <family val="2"/>
      <charset val="238"/>
    </font>
    <font>
      <sz val="11"/>
      <color indexed="59"/>
      <name val="Czcionka tekstu podstawowego"/>
      <family val="2"/>
      <charset val="238"/>
    </font>
    <font>
      <sz val="11"/>
      <color indexed="8"/>
      <name val="Calibri"/>
      <family val="2"/>
      <charset val="238"/>
    </font>
    <font>
      <sz val="11"/>
      <color indexed="20"/>
      <name val="Czcionka tekstu podstawowego"/>
      <family val="2"/>
      <charset val="238"/>
    </font>
    <font>
      <sz val="10"/>
      <name val="Arial PL"/>
    </font>
    <font>
      <u/>
      <sz val="10"/>
      <color indexed="30"/>
      <name val="Arial CE"/>
      <family val="2"/>
      <charset val="238"/>
    </font>
    <font>
      <sz val="11"/>
      <color rgb="FF000000"/>
      <name val="Calibri"/>
      <family val="2"/>
      <charset val="238"/>
    </font>
    <font>
      <sz val="10"/>
      <color theme="1"/>
      <name val="Arial CE"/>
      <family val="2"/>
      <charset val="238"/>
    </font>
    <font>
      <sz val="10"/>
      <name val="Arial"/>
      <family val="2"/>
    </font>
    <font>
      <sz val="11"/>
      <color rgb="FF0070C0"/>
      <name val="Arial"/>
      <family val="2"/>
      <charset val="238"/>
    </font>
    <font>
      <b/>
      <sz val="12"/>
      <name val="Arial"/>
      <family val="2"/>
      <charset val="238"/>
    </font>
    <font>
      <sz val="12"/>
      <color theme="1"/>
      <name val="Calibri"/>
      <family val="2"/>
      <charset val="238"/>
    </font>
    <font>
      <b/>
      <sz val="11"/>
      <color indexed="30"/>
      <name val="Arial"/>
      <family val="2"/>
      <charset val="238"/>
    </font>
    <font>
      <b/>
      <sz val="9"/>
      <name val="Arial CE"/>
      <charset val="238"/>
    </font>
    <font>
      <b/>
      <sz val="11"/>
      <color rgb="FFFF0000"/>
      <name val="Arial CE"/>
      <family val="2"/>
      <charset val="238"/>
    </font>
  </fonts>
  <fills count="26">
    <fill>
      <patternFill patternType="none"/>
    </fill>
    <fill>
      <patternFill patternType="gray125"/>
    </fill>
    <fill>
      <patternFill patternType="solid">
        <fgColor indexed="43"/>
        <bgColor indexed="26"/>
      </patternFill>
    </fill>
    <fill>
      <patternFill patternType="solid">
        <fgColor rgb="FFFFFF00"/>
        <bgColor indexed="64"/>
      </patternFill>
    </fill>
    <fill>
      <patternFill patternType="solid">
        <fgColor rgb="FFFFFF00"/>
        <bgColor indexed="43"/>
      </patternFill>
    </fill>
    <fill>
      <patternFill patternType="solid">
        <fgColor rgb="FFFFFF00"/>
        <bgColor rgb="FFFFFF00"/>
      </patternFill>
    </fill>
    <fill>
      <patternFill patternType="solid">
        <fgColor rgb="FFDCAEE8"/>
        <bgColor indexed="64"/>
      </patternFill>
    </fill>
    <fill>
      <patternFill patternType="solid">
        <fgColor rgb="FFFFFFFF"/>
        <bgColor rgb="FFFFFFCC"/>
      </patternFill>
    </fill>
    <fill>
      <patternFill patternType="solid">
        <fgColor rgb="FFDEEBF7"/>
        <bgColor rgb="FFE2F0D9"/>
      </patternFill>
    </fill>
    <fill>
      <patternFill patternType="solid">
        <fgColor theme="4" tint="0.59999389629810485"/>
        <bgColor rgb="FFC0C0C0"/>
      </patternFill>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23"/>
        <bgColor indexed="19"/>
      </patternFill>
    </fill>
    <fill>
      <patternFill patternType="solid">
        <fgColor rgb="FF00B0F0"/>
        <bgColor indexed="64"/>
      </patternFill>
    </fill>
    <fill>
      <patternFill patternType="solid">
        <fgColor rgb="FFFFFFFF"/>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64"/>
      </top>
      <bottom style="medium">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medium">
        <color indexed="64"/>
      </left>
      <right style="medium">
        <color indexed="8"/>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
      <left style="thin">
        <color indexed="8"/>
      </left>
      <right/>
      <top/>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medium">
        <color indexed="8"/>
      </left>
      <right/>
      <top style="medium">
        <color indexed="8"/>
      </top>
      <bottom style="medium">
        <color indexed="8"/>
      </bottom>
      <diagonal/>
    </border>
    <border>
      <left style="thin">
        <color indexed="8"/>
      </left>
      <right/>
      <top style="thin">
        <color indexed="8"/>
      </top>
      <bottom/>
      <diagonal/>
    </border>
    <border>
      <left/>
      <right/>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s>
  <cellStyleXfs count="85">
    <xf numFmtId="0" fontId="0" fillId="0" borderId="0"/>
    <xf numFmtId="166" fontId="31" fillId="0" borderId="0" applyFont="0" applyFill="0" applyBorder="0" applyAlignment="0" applyProtection="0"/>
    <xf numFmtId="171" fontId="19" fillId="0" borderId="0"/>
    <xf numFmtId="172" fontId="20" fillId="0" borderId="0"/>
    <xf numFmtId="174" fontId="20" fillId="0" borderId="0"/>
    <xf numFmtId="0" fontId="8" fillId="0" borderId="0"/>
    <xf numFmtId="0" fontId="8" fillId="0" borderId="0"/>
    <xf numFmtId="0" fontId="8" fillId="0" borderId="0"/>
    <xf numFmtId="0" fontId="22" fillId="0" borderId="0"/>
    <xf numFmtId="0" fontId="22" fillId="0" borderId="0"/>
    <xf numFmtId="165" fontId="31" fillId="0" borderId="0" applyFont="0" applyFill="0" applyBorder="0" applyAlignment="0" applyProtection="0"/>
    <xf numFmtId="165" fontId="22" fillId="0" borderId="0" applyFont="0" applyFill="0" applyBorder="0" applyAlignment="0" applyProtection="0"/>
    <xf numFmtId="175" fontId="8" fillId="0" borderId="0" applyFill="0" applyBorder="0" applyAlignment="0" applyProtection="0"/>
    <xf numFmtId="0" fontId="8" fillId="0" borderId="0"/>
    <xf numFmtId="178" fontId="35" fillId="0" borderId="0"/>
    <xf numFmtId="165" fontId="22" fillId="0" borderId="0" applyFont="0" applyFill="0" applyBorder="0" applyAlignment="0" applyProtection="0"/>
    <xf numFmtId="178" fontId="43" fillId="0" borderId="0"/>
    <xf numFmtId="179" fontId="43" fillId="0" borderId="0"/>
    <xf numFmtId="180" fontId="43" fillId="0" borderId="0"/>
    <xf numFmtId="0" fontId="31" fillId="0" borderId="0"/>
    <xf numFmtId="166" fontId="31" fillId="0" borderId="0" applyFont="0" applyFill="0" applyBorder="0" applyAlignment="0" applyProtection="0"/>
    <xf numFmtId="165" fontId="31" fillId="0" borderId="0" applyFont="0" applyFill="0" applyBorder="0" applyAlignment="0" applyProtection="0"/>
    <xf numFmtId="0" fontId="8" fillId="0" borderId="0"/>
    <xf numFmtId="0" fontId="8" fillId="0" borderId="0"/>
    <xf numFmtId="165" fontId="2" fillId="0" borderId="0" applyFont="0" applyFill="0" applyBorder="0" applyAlignment="0" applyProtection="0"/>
    <xf numFmtId="0" fontId="2" fillId="0" borderId="0"/>
    <xf numFmtId="0" fontId="22" fillId="0" borderId="0"/>
    <xf numFmtId="184" fontId="43" fillId="0" borderId="0"/>
    <xf numFmtId="183" fontId="43" fillId="0" borderId="0"/>
    <xf numFmtId="0" fontId="43" fillId="0" borderId="0"/>
    <xf numFmtId="165" fontId="3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1" fillId="0" borderId="0" applyFont="0" applyFill="0" applyBorder="0" applyAlignment="0" applyProtection="0"/>
    <xf numFmtId="165" fontId="1" fillId="0" borderId="0" applyFont="0" applyFill="0" applyBorder="0" applyAlignment="0" applyProtection="0"/>
    <xf numFmtId="0" fontId="1" fillId="0" borderId="0"/>
    <xf numFmtId="0" fontId="82" fillId="0" borderId="0"/>
    <xf numFmtId="0" fontId="16" fillId="0" borderId="0"/>
    <xf numFmtId="0" fontId="16" fillId="0" borderId="0"/>
    <xf numFmtId="0" fontId="72" fillId="10" borderId="0" applyNumberFormat="0" applyBorder="0" applyAlignment="0" applyProtection="0"/>
    <xf numFmtId="0" fontId="72" fillId="11" borderId="0" applyNumberFormat="0" applyBorder="0" applyAlignment="0" applyProtection="0"/>
    <xf numFmtId="0" fontId="72" fillId="12"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9" borderId="0" applyNumberFormat="0" applyBorder="0" applyAlignment="0" applyProtection="0"/>
    <xf numFmtId="0" fontId="73" fillId="20"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4" fontId="78" fillId="0" borderId="34" applyFill="0" applyProtection="0">
      <alignment vertical="top"/>
    </xf>
    <xf numFmtId="187" fontId="8" fillId="0" borderId="0" applyFill="0" applyBorder="0" applyAlignment="0" applyProtection="0"/>
    <xf numFmtId="188" fontId="8" fillId="0" borderId="0" applyFill="0" applyBorder="0" applyAlignment="0" applyProtection="0"/>
    <xf numFmtId="189" fontId="8" fillId="0" borderId="0" applyFill="0" applyBorder="0" applyAlignment="0" applyProtection="0"/>
    <xf numFmtId="190" fontId="8" fillId="0" borderId="0" applyFill="0" applyBorder="0" applyAlignment="0" applyProtection="0"/>
    <xf numFmtId="0" fontId="74" fillId="12" borderId="0" applyNumberFormat="0" applyBorder="0" applyAlignment="0" applyProtection="0"/>
    <xf numFmtId="166" fontId="16" fillId="0" borderId="0" applyFill="0" applyBorder="0" applyAlignment="0" applyProtection="0"/>
    <xf numFmtId="166" fontId="16" fillId="0" borderId="0" applyFill="0" applyBorder="0" applyAlignment="0" applyProtection="0"/>
    <xf numFmtId="180" fontId="80" fillId="0" borderId="0"/>
    <xf numFmtId="0" fontId="76" fillId="0" borderId="0"/>
    <xf numFmtId="179" fontId="81" fillId="0" borderId="0"/>
    <xf numFmtId="0" fontId="79" fillId="0" borderId="0" applyNumberFormat="0" applyFill="0" applyBorder="0" applyAlignment="0" applyProtection="0"/>
    <xf numFmtId="191" fontId="78" fillId="0" borderId="34" applyFill="0" applyProtection="0">
      <alignment horizontal="center" vertical="top"/>
    </xf>
    <xf numFmtId="0" fontId="75" fillId="2" borderId="0" applyNumberFormat="0" applyBorder="0" applyAlignment="0" applyProtection="0"/>
    <xf numFmtId="0" fontId="16" fillId="0" borderId="0"/>
    <xf numFmtId="0" fontId="16" fillId="0" borderId="0"/>
    <xf numFmtId="0" fontId="76" fillId="0" borderId="0"/>
    <xf numFmtId="0" fontId="22" fillId="0" borderId="0"/>
    <xf numFmtId="0" fontId="8" fillId="0" borderId="0"/>
    <xf numFmtId="0" fontId="8" fillId="0" borderId="0"/>
    <xf numFmtId="0" fontId="16" fillId="0" borderId="0"/>
    <xf numFmtId="0" fontId="16" fillId="0" borderId="0"/>
    <xf numFmtId="167" fontId="8" fillId="0" borderId="0" applyFill="0" applyBorder="0" applyAlignment="0" applyProtection="0"/>
    <xf numFmtId="167" fontId="8" fillId="0" borderId="0" applyFill="0" applyBorder="0" applyAlignment="0" applyProtection="0"/>
    <xf numFmtId="165" fontId="22" fillId="0" borderId="0" applyFont="0" applyFill="0" applyBorder="0" applyAlignment="0" applyProtection="0"/>
    <xf numFmtId="167" fontId="8" fillId="0" borderId="0" applyFill="0" applyBorder="0" applyAlignment="0" applyProtection="0"/>
    <xf numFmtId="0" fontId="77" fillId="11" borderId="0" applyNumberFormat="0" applyBorder="0" applyAlignment="0" applyProtection="0"/>
    <xf numFmtId="0" fontId="16" fillId="0" borderId="0"/>
  </cellStyleXfs>
  <cellXfs count="555">
    <xf numFmtId="0" fontId="0" fillId="0" borderId="0" xfId="0"/>
    <xf numFmtId="0" fontId="0" fillId="0" borderId="0" xfId="0" applyAlignment="1">
      <alignmen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33" fillId="0" borderId="0" xfId="0" applyFont="1" applyAlignment="1">
      <alignment vertical="center" wrapText="1"/>
    </xf>
    <xf numFmtId="169" fontId="13" fillId="0" borderId="0" xfId="10" applyNumberFormat="1" applyFont="1" applyFill="1" applyAlignment="1">
      <alignment vertical="center" wrapText="1"/>
    </xf>
    <xf numFmtId="0" fontId="14" fillId="0" borderId="2" xfId="0" applyFont="1" applyBorder="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0" fontId="0" fillId="0" borderId="0" xfId="0" applyAlignment="1">
      <alignment wrapText="1"/>
    </xf>
    <xf numFmtId="0" fontId="9" fillId="0" borderId="1" xfId="8" applyFont="1" applyBorder="1" applyAlignment="1">
      <alignment horizontal="center" vertical="center"/>
    </xf>
    <xf numFmtId="0" fontId="9" fillId="0" borderId="1" xfId="8" applyFont="1" applyBorder="1" applyAlignment="1">
      <alignment vertical="center" wrapText="1"/>
    </xf>
    <xf numFmtId="1" fontId="11" fillId="0" borderId="4"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vertical="center" wrapText="1"/>
    </xf>
    <xf numFmtId="0" fontId="6" fillId="0" borderId="5" xfId="8" applyFont="1" applyBorder="1" applyAlignment="1">
      <alignment horizontal="center" vertical="center"/>
    </xf>
    <xf numFmtId="1" fontId="11" fillId="0" borderId="0" xfId="5" applyNumberFormat="1" applyFont="1" applyAlignment="1">
      <alignment horizontal="center" vertical="center"/>
    </xf>
    <xf numFmtId="0" fontId="11" fillId="0" borderId="0" xfId="5" applyFont="1" applyAlignment="1">
      <alignment horizontal="center" vertical="center"/>
    </xf>
    <xf numFmtId="0" fontId="4" fillId="0" borderId="0" xfId="0" applyFont="1" applyAlignment="1">
      <alignment vertical="center" wrapText="1"/>
    </xf>
    <xf numFmtId="1" fontId="14" fillId="0" borderId="2" xfId="0" applyNumberFormat="1" applyFont="1" applyBorder="1" applyAlignment="1">
      <alignment horizontal="center" vertical="center"/>
    </xf>
    <xf numFmtId="0" fontId="30" fillId="0" borderId="0" xfId="5" applyFont="1" applyAlignment="1">
      <alignment vertical="center" wrapText="1"/>
    </xf>
    <xf numFmtId="1" fontId="14" fillId="0" borderId="0" xfId="5" applyNumberFormat="1" applyFont="1" applyAlignment="1">
      <alignment horizontal="center" vertical="center"/>
    </xf>
    <xf numFmtId="0" fontId="14" fillId="0" borderId="0" xfId="5" applyFont="1" applyAlignment="1">
      <alignment horizontal="center" vertical="center"/>
    </xf>
    <xf numFmtId="0" fontId="14" fillId="0" borderId="0" xfId="5" applyFont="1" applyAlignment="1">
      <alignment vertical="center" wrapText="1"/>
    </xf>
    <xf numFmtId="0" fontId="6" fillId="0" borderId="5" xfId="8" applyFont="1" applyBorder="1" applyAlignment="1">
      <alignment vertical="center" wrapText="1"/>
    </xf>
    <xf numFmtId="0" fontId="11" fillId="0" borderId="0" xfId="5" applyFont="1" applyAlignment="1">
      <alignment horizontal="left" vertical="center" wrapText="1"/>
    </xf>
    <xf numFmtId="0" fontId="4" fillId="0" borderId="0" xfId="5" applyFont="1" applyAlignment="1">
      <alignment vertical="center" wrapText="1"/>
    </xf>
    <xf numFmtId="0" fontId="12" fillId="0" borderId="0" xfId="0" applyFont="1"/>
    <xf numFmtId="168" fontId="0" fillId="0" borderId="0" xfId="0" applyNumberFormat="1" applyAlignment="1">
      <alignment vertical="center"/>
    </xf>
    <xf numFmtId="0" fontId="13" fillId="0" borderId="2" xfId="0" applyFont="1" applyBorder="1" applyAlignment="1">
      <alignment vertical="center" wrapText="1"/>
    </xf>
    <xf numFmtId="0" fontId="16" fillId="0" borderId="0" xfId="0" applyFont="1" applyAlignment="1">
      <alignment horizontal="center" vertical="center" wrapText="1"/>
    </xf>
    <xf numFmtId="0" fontId="45" fillId="0" borderId="0" xfId="0" applyFont="1" applyAlignment="1">
      <alignment horizontal="center" vertical="center"/>
    </xf>
    <xf numFmtId="0" fontId="11" fillId="0" borderId="6" xfId="0" applyFont="1" applyBorder="1" applyAlignment="1">
      <alignment vertical="center" wrapText="1"/>
    </xf>
    <xf numFmtId="0" fontId="6" fillId="0" borderId="6" xfId="8" applyFont="1" applyBorder="1" applyAlignment="1">
      <alignment horizontal="center" vertical="center"/>
    </xf>
    <xf numFmtId="0" fontId="11" fillId="0" borderId="7" xfId="0" applyFont="1" applyBorder="1" applyAlignment="1">
      <alignment vertical="center" wrapText="1"/>
    </xf>
    <xf numFmtId="0" fontId="6" fillId="0" borderId="6" xfId="8" applyFont="1" applyBorder="1" applyAlignment="1">
      <alignment vertical="center" wrapText="1"/>
    </xf>
    <xf numFmtId="168" fontId="15" fillId="0" borderId="0" xfId="0" applyNumberFormat="1" applyFont="1" applyAlignment="1">
      <alignment horizontal="right" vertical="center" wrapText="1"/>
    </xf>
    <xf numFmtId="174" fontId="44" fillId="0" borderId="0" xfId="4" applyFont="1" applyAlignment="1">
      <alignment horizontal="right" vertical="center" wrapText="1"/>
    </xf>
    <xf numFmtId="180" fontId="44" fillId="0" borderId="0" xfId="18" applyFont="1" applyAlignment="1">
      <alignment horizontal="right" vertical="center" wrapText="1"/>
    </xf>
    <xf numFmtId="180" fontId="43" fillId="0" borderId="0" xfId="18" applyAlignment="1">
      <alignment vertical="center"/>
    </xf>
    <xf numFmtId="167" fontId="17" fillId="0" borderId="0" xfId="0" applyNumberFormat="1" applyFont="1" applyAlignment="1">
      <alignment horizontal="center" vertical="center" wrapText="1"/>
    </xf>
    <xf numFmtId="0" fontId="53" fillId="0" borderId="0" xfId="0" applyFont="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1" fontId="11" fillId="0" borderId="12" xfId="5" applyNumberFormat="1" applyFont="1" applyBorder="1" applyAlignment="1">
      <alignment horizontal="center" vertical="center"/>
    </xf>
    <xf numFmtId="0" fontId="11" fillId="0" borderId="12" xfId="5" applyFont="1" applyBorder="1" applyAlignment="1">
      <alignment horizontal="center" vertical="center"/>
    </xf>
    <xf numFmtId="1" fontId="14" fillId="0" borderId="9" xfId="5" applyNumberFormat="1" applyFont="1" applyBorder="1" applyAlignment="1">
      <alignment horizontal="center" vertical="center"/>
    </xf>
    <xf numFmtId="0" fontId="14" fillId="0" borderId="3" xfId="5" applyFont="1" applyBorder="1" applyAlignment="1">
      <alignment horizontal="center" vertical="center"/>
    </xf>
    <xf numFmtId="0" fontId="14" fillId="0" borderId="3" xfId="5" applyFont="1" applyBorder="1" applyAlignment="1">
      <alignment vertical="center" wrapText="1"/>
    </xf>
    <xf numFmtId="170" fontId="15" fillId="0" borderId="0" xfId="0" applyNumberFormat="1" applyFont="1" applyAlignment="1">
      <alignment horizontal="center" vertical="center" wrapText="1"/>
    </xf>
    <xf numFmtId="167" fontId="15" fillId="0" borderId="0" xfId="0" applyNumberFormat="1" applyFont="1" applyAlignment="1">
      <alignment horizontal="center" vertical="center" wrapText="1"/>
    </xf>
    <xf numFmtId="0" fontId="55" fillId="0" borderId="0" xfId="0" applyFont="1" applyAlignment="1">
      <alignment horizontal="left" vertical="center"/>
    </xf>
    <xf numFmtId="1" fontId="6" fillId="0" borderId="5" xfId="8" applyNumberFormat="1" applyFont="1" applyBorder="1" applyAlignment="1">
      <alignment horizontal="center" vertical="center"/>
    </xf>
    <xf numFmtId="0" fontId="11" fillId="0" borderId="6" xfId="8" applyFont="1" applyBorder="1" applyAlignment="1">
      <alignment horizontal="left" vertical="center" wrapText="1"/>
    </xf>
    <xf numFmtId="0" fontId="11" fillId="0" borderId="0" xfId="5" applyFont="1" applyAlignment="1">
      <alignment vertical="center" wrapText="1"/>
    </xf>
    <xf numFmtId="1" fontId="14" fillId="0" borderId="11" xfId="5" applyNumberFormat="1" applyFont="1" applyBorder="1" applyAlignment="1">
      <alignment horizontal="center" vertical="center"/>
    </xf>
    <xf numFmtId="0" fontId="14" fillId="0" borderId="11" xfId="5" applyFont="1" applyBorder="1" applyAlignment="1">
      <alignment horizontal="center" vertical="center"/>
    </xf>
    <xf numFmtId="0" fontId="14" fillId="0" borderId="11" xfId="5"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184" fontId="44" fillId="0" borderId="0" xfId="27" applyFont="1" applyAlignment="1">
      <alignment horizontal="right" vertical="center" wrapText="1"/>
    </xf>
    <xf numFmtId="170" fontId="44" fillId="0" borderId="0" xfId="5" applyNumberFormat="1" applyFont="1" applyAlignment="1">
      <alignment horizontal="center" vertical="center" wrapText="1"/>
    </xf>
    <xf numFmtId="0" fontId="61" fillId="0" borderId="0" xfId="5" applyFont="1" applyAlignment="1">
      <alignment horizontal="center" vertical="center" wrapText="1"/>
    </xf>
    <xf numFmtId="174" fontId="44" fillId="0" borderId="0" xfId="27" applyNumberFormat="1" applyFont="1" applyAlignment="1">
      <alignment horizontal="right" vertical="center" wrapText="1"/>
    </xf>
    <xf numFmtId="168" fontId="44" fillId="0" borderId="0" xfId="0" applyNumberFormat="1" applyFont="1" applyAlignment="1">
      <alignment horizontal="right" vertical="center" wrapText="1"/>
    </xf>
    <xf numFmtId="168" fontId="44" fillId="0" borderId="0" xfId="5" applyNumberFormat="1" applyFont="1" applyAlignment="1">
      <alignment horizontal="right" vertical="center" wrapText="1"/>
    </xf>
    <xf numFmtId="0" fontId="61" fillId="0" borderId="0" xfId="0" applyFont="1" applyAlignment="1">
      <alignment vertical="center"/>
    </xf>
    <xf numFmtId="174" fontId="44" fillId="0" borderId="0" xfId="4" applyFont="1" applyAlignment="1">
      <alignment horizontal="center" vertical="center" wrapText="1"/>
    </xf>
    <xf numFmtId="170" fontId="16" fillId="0" borderId="0" xfId="0" applyNumberFormat="1" applyFont="1" applyAlignment="1">
      <alignment horizontal="center" vertical="center" wrapText="1"/>
    </xf>
    <xf numFmtId="0" fontId="65" fillId="0" borderId="0" xfId="0" applyFont="1" applyAlignment="1">
      <alignment horizontal="center" vertical="center" wrapText="1"/>
    </xf>
    <xf numFmtId="0" fontId="15" fillId="0" borderId="15" xfId="0" applyFont="1" applyBorder="1" applyAlignment="1">
      <alignment horizontal="center" vertical="center" wrapText="1"/>
    </xf>
    <xf numFmtId="184" fontId="44" fillId="0" borderId="15" xfId="27" applyFont="1" applyBorder="1" applyAlignment="1">
      <alignment horizontal="right" vertical="center" wrapText="1"/>
    </xf>
    <xf numFmtId="168" fontId="15" fillId="0" borderId="15" xfId="0" applyNumberFormat="1" applyFont="1" applyBorder="1" applyAlignment="1">
      <alignment horizontal="right" vertical="center" wrapText="1"/>
    </xf>
    <xf numFmtId="0" fontId="17" fillId="0" borderId="15" xfId="0" applyFont="1" applyBorder="1" applyAlignment="1">
      <alignment horizontal="center" vertical="center" wrapText="1"/>
    </xf>
    <xf numFmtId="168" fontId="44" fillId="0" borderId="16" xfId="0" applyNumberFormat="1" applyFont="1" applyBorder="1" applyAlignment="1">
      <alignment horizontal="right" vertical="center" wrapText="1"/>
    </xf>
    <xf numFmtId="0" fontId="4" fillId="0" borderId="21" xfId="0" applyFont="1" applyBorder="1" applyAlignment="1">
      <alignment vertical="center" wrapText="1"/>
    </xf>
    <xf numFmtId="0" fontId="4" fillId="0" borderId="18" xfId="8" applyFont="1" applyBorder="1" applyAlignment="1">
      <alignment vertical="center" wrapText="1"/>
    </xf>
    <xf numFmtId="0" fontId="60" fillId="0" borderId="23" xfId="0" applyFont="1" applyBorder="1" applyAlignment="1">
      <alignment vertical="center" wrapText="1"/>
    </xf>
    <xf numFmtId="0" fontId="11" fillId="0" borderId="24" xfId="0" applyFont="1" applyBorder="1" applyAlignment="1">
      <alignment vertical="center" wrapText="1"/>
    </xf>
    <xf numFmtId="0" fontId="4" fillId="0" borderId="24" xfId="0" applyFont="1" applyBorder="1" applyAlignment="1">
      <alignment vertical="center" wrapText="1"/>
    </xf>
    <xf numFmtId="0" fontId="4" fillId="0" borderId="22" xfId="0" applyFont="1" applyBorder="1" applyAlignment="1">
      <alignment vertical="center" wrapText="1"/>
    </xf>
    <xf numFmtId="0" fontId="30" fillId="0" borderId="23" xfId="5" applyFont="1" applyBorder="1" applyAlignment="1">
      <alignment vertical="center" wrapText="1"/>
    </xf>
    <xf numFmtId="0" fontId="4" fillId="0" borderId="25" xfId="0" applyFont="1" applyBorder="1" applyAlignment="1">
      <alignment vertical="center" wrapText="1"/>
    </xf>
    <xf numFmtId="170" fontId="25" fillId="0" borderId="20" xfId="0" applyNumberFormat="1" applyFont="1" applyBorder="1" applyAlignment="1">
      <alignment horizontal="center" vertical="center" wrapText="1"/>
    </xf>
    <xf numFmtId="0" fontId="4" fillId="4" borderId="25" xfId="0" applyFont="1" applyFill="1" applyBorder="1" applyAlignment="1">
      <alignment vertical="center" wrapText="1"/>
    </xf>
    <xf numFmtId="0" fontId="6" fillId="0" borderId="19" xfId="8" applyFont="1" applyBorder="1" applyAlignment="1">
      <alignment vertical="center" wrapText="1"/>
    </xf>
    <xf numFmtId="173" fontId="13" fillId="0" borderId="23" xfId="0" applyNumberFormat="1" applyFont="1" applyBorder="1" applyAlignment="1">
      <alignment vertical="center" wrapText="1"/>
    </xf>
    <xf numFmtId="170" fontId="44" fillId="0" borderId="17" xfId="0" applyNumberFormat="1" applyFont="1" applyBorder="1" applyAlignment="1">
      <alignment horizontal="center" vertical="center" wrapText="1"/>
    </xf>
    <xf numFmtId="173" fontId="44" fillId="0" borderId="17" xfId="3" applyNumberFormat="1" applyFont="1" applyBorder="1" applyAlignment="1">
      <alignment horizontal="right" vertical="center" wrapText="1"/>
    </xf>
    <xf numFmtId="170" fontId="44" fillId="0" borderId="17" xfId="8" applyNumberFormat="1" applyFont="1" applyBorder="1" applyAlignment="1">
      <alignment horizontal="right" vertical="center" wrapText="1"/>
    </xf>
    <xf numFmtId="0" fontId="61" fillId="0" borderId="17" xfId="0" applyFont="1" applyBorder="1" applyAlignment="1">
      <alignment horizontal="center" vertical="center" wrapText="1"/>
    </xf>
    <xf numFmtId="0" fontId="61" fillId="0" borderId="17" xfId="8" applyFont="1" applyBorder="1" applyAlignment="1">
      <alignment horizontal="center" vertical="center" wrapText="1"/>
    </xf>
    <xf numFmtId="170" fontId="44" fillId="0" borderId="17" xfId="8" applyNumberFormat="1" applyFont="1" applyBorder="1" applyAlignment="1">
      <alignment horizontal="center" vertical="center" wrapText="1"/>
    </xf>
    <xf numFmtId="168" fontId="44" fillId="0" borderId="17" xfId="0" applyNumberFormat="1" applyFont="1" applyBorder="1" applyAlignment="1">
      <alignment horizontal="right" vertical="center" wrapText="1"/>
    </xf>
    <xf numFmtId="174" fontId="44" fillId="0" borderId="17" xfId="10" applyNumberFormat="1" applyFont="1" applyBorder="1" applyAlignment="1" applyProtection="1">
      <alignment horizontal="right" vertical="center" wrapText="1"/>
    </xf>
    <xf numFmtId="0" fontId="44" fillId="0" borderId="17" xfId="8" applyFont="1" applyBorder="1" applyAlignment="1">
      <alignment horizontal="center" vertical="center" wrapText="1"/>
    </xf>
    <xf numFmtId="170" fontId="61" fillId="0" borderId="17" xfId="0" applyNumberFormat="1" applyFont="1" applyBorder="1" applyAlignment="1">
      <alignment horizontal="center" vertical="center" wrapText="1"/>
    </xf>
    <xf numFmtId="170" fontId="44" fillId="5" borderId="17" xfId="0" applyNumberFormat="1" applyFont="1" applyFill="1" applyBorder="1" applyAlignment="1">
      <alignment horizontal="center" vertical="center" wrapText="1"/>
    </xf>
    <xf numFmtId="173" fontId="44" fillId="5" borderId="17" xfId="3" applyNumberFormat="1" applyFont="1" applyFill="1" applyBorder="1" applyAlignment="1">
      <alignment horizontal="right" vertical="center" wrapText="1"/>
    </xf>
    <xf numFmtId="168" fontId="44" fillId="5" borderId="17" xfId="0" applyNumberFormat="1" applyFont="1" applyFill="1" applyBorder="1" applyAlignment="1">
      <alignment horizontal="right" vertical="center" wrapText="1"/>
    </xf>
    <xf numFmtId="174" fontId="44" fillId="0" borderId="28" xfId="8" applyNumberFormat="1" applyFont="1" applyBorder="1" applyAlignment="1">
      <alignment horizontal="center" vertical="center" wrapText="1"/>
    </xf>
    <xf numFmtId="0" fontId="34" fillId="0" borderId="29" xfId="8" applyFont="1" applyBorder="1" applyAlignment="1">
      <alignment horizontal="center" vertical="center" wrapText="1"/>
    </xf>
    <xf numFmtId="170" fontId="44" fillId="0" borderId="26" xfId="0" applyNumberFormat="1" applyFont="1" applyBorder="1" applyAlignment="1">
      <alignment horizontal="center" vertical="center" wrapText="1"/>
    </xf>
    <xf numFmtId="173" fontId="38" fillId="0" borderId="26" xfId="3" applyNumberFormat="1" applyFont="1" applyBorder="1" applyAlignment="1">
      <alignment horizontal="right" vertical="center" wrapText="1"/>
    </xf>
    <xf numFmtId="170" fontId="44" fillId="0" borderId="26" xfId="8" applyNumberFormat="1" applyFont="1" applyBorder="1" applyAlignment="1">
      <alignment horizontal="right" vertical="center" wrapText="1"/>
    </xf>
    <xf numFmtId="0" fontId="61" fillId="0" borderId="26" xfId="0" applyFont="1" applyBorder="1" applyAlignment="1">
      <alignment horizontal="center" vertical="center" wrapText="1"/>
    </xf>
    <xf numFmtId="168" fontId="57" fillId="0" borderId="31" xfId="0" applyNumberFormat="1" applyFont="1" applyBorder="1" applyAlignment="1">
      <alignment horizontal="right" vertical="center" wrapText="1"/>
    </xf>
    <xf numFmtId="168" fontId="49" fillId="0" borderId="26" xfId="3" applyNumberFormat="1" applyFont="1" applyBorder="1" applyAlignment="1">
      <alignment horizontal="right" vertical="center" wrapText="1"/>
    </xf>
    <xf numFmtId="168" fontId="44" fillId="0" borderId="26" xfId="0" applyNumberFormat="1" applyFont="1" applyBorder="1" applyAlignment="1">
      <alignment horizontal="right" vertical="center" wrapText="1"/>
    </xf>
    <xf numFmtId="174" fontId="44" fillId="0" borderId="30" xfId="5" applyNumberFormat="1" applyFont="1" applyBorder="1" applyAlignment="1">
      <alignment horizontal="center" vertical="center" wrapText="1"/>
    </xf>
    <xf numFmtId="174" fontId="44" fillId="0" borderId="28" xfId="4" applyFont="1" applyBorder="1" applyAlignment="1">
      <alignment horizontal="right" vertical="center" wrapText="1"/>
    </xf>
    <xf numFmtId="0" fontId="56" fillId="0" borderId="31" xfId="5" applyFont="1" applyBorder="1" applyAlignment="1">
      <alignment horizontal="center" vertical="center" wrapText="1"/>
    </xf>
    <xf numFmtId="170" fontId="44" fillId="0" borderId="26" xfId="5" applyNumberFormat="1" applyFont="1" applyBorder="1" applyAlignment="1">
      <alignment horizontal="center" vertical="center" wrapText="1"/>
    </xf>
    <xf numFmtId="0" fontId="66" fillId="0" borderId="26" xfId="0" applyFont="1" applyBorder="1" applyAlignment="1">
      <alignment horizontal="center" vertical="center" wrapText="1"/>
    </xf>
    <xf numFmtId="0" fontId="66" fillId="0" borderId="26" xfId="5" applyFont="1" applyBorder="1" applyAlignment="1">
      <alignment horizontal="center" vertical="center" wrapText="1"/>
    </xf>
    <xf numFmtId="170" fontId="44" fillId="0" borderId="32" xfId="5" applyNumberFormat="1" applyFont="1" applyBorder="1" applyAlignment="1">
      <alignment horizontal="center" vertical="center" wrapText="1"/>
    </xf>
    <xf numFmtId="0" fontId="61" fillId="0" borderId="29" xfId="5" applyFont="1" applyBorder="1" applyAlignment="1">
      <alignment horizontal="center" vertical="center" wrapText="1"/>
    </xf>
    <xf numFmtId="0" fontId="44" fillId="0" borderId="26" xfId="8" applyFont="1" applyBorder="1" applyAlignment="1">
      <alignment horizontal="center" vertical="center" wrapText="1"/>
    </xf>
    <xf numFmtId="174" fontId="38" fillId="0" borderId="26" xfId="10" applyNumberFormat="1" applyFont="1" applyBorder="1" applyAlignment="1" applyProtection="1">
      <alignment horizontal="right" vertical="center" wrapText="1"/>
    </xf>
    <xf numFmtId="186" fontId="44" fillId="0" borderId="27" xfId="10" applyNumberFormat="1" applyFont="1" applyBorder="1" applyAlignment="1" applyProtection="1">
      <alignment horizontal="right" vertical="center" wrapText="1"/>
    </xf>
    <xf numFmtId="4" fontId="61" fillId="0" borderId="26" xfId="10" applyNumberFormat="1" applyFont="1" applyBorder="1" applyAlignment="1" applyProtection="1">
      <alignment horizontal="center" vertical="center" wrapText="1"/>
    </xf>
    <xf numFmtId="170" fontId="61" fillId="0" borderId="26" xfId="0" applyNumberFormat="1" applyFont="1" applyBorder="1" applyAlignment="1">
      <alignment horizontal="center" vertical="center" wrapText="1"/>
    </xf>
    <xf numFmtId="167" fontId="15" fillId="0" borderId="30" xfId="0" applyNumberFormat="1" applyFont="1" applyBorder="1" applyAlignment="1">
      <alignment horizontal="center" vertical="center" wrapText="1"/>
    </xf>
    <xf numFmtId="167" fontId="15" fillId="0" borderId="31" xfId="0" applyNumberFormat="1" applyFont="1" applyBorder="1" applyAlignment="1">
      <alignment horizontal="center" vertical="center" wrapText="1"/>
    </xf>
    <xf numFmtId="168" fontId="7" fillId="0" borderId="31" xfId="0" applyNumberFormat="1" applyFont="1" applyBorder="1" applyAlignment="1">
      <alignment horizontal="right" vertical="center" wrapText="1"/>
    </xf>
    <xf numFmtId="167" fontId="17" fillId="0" borderId="30" xfId="0" applyNumberFormat="1" applyFont="1" applyBorder="1" applyAlignment="1">
      <alignment horizontal="center" vertical="center" wrapText="1"/>
    </xf>
    <xf numFmtId="0" fontId="4" fillId="3" borderId="25" xfId="0" applyFont="1" applyFill="1" applyBorder="1" applyAlignment="1">
      <alignment vertical="center" wrapText="1"/>
    </xf>
    <xf numFmtId="170" fontId="44" fillId="3" borderId="17" xfId="0" applyNumberFormat="1" applyFont="1" applyFill="1" applyBorder="1" applyAlignment="1">
      <alignment horizontal="center" vertical="center" wrapText="1"/>
    </xf>
    <xf numFmtId="173" fontId="44" fillId="3" borderId="17" xfId="3" applyNumberFormat="1" applyFont="1" applyFill="1" applyBorder="1" applyAlignment="1">
      <alignment horizontal="right" vertical="center" wrapText="1"/>
    </xf>
    <xf numFmtId="168" fontId="44" fillId="3" borderId="17" xfId="0" applyNumberFormat="1" applyFont="1" applyFill="1" applyBorder="1" applyAlignment="1">
      <alignment horizontal="right" vertical="center" wrapText="1"/>
    </xf>
    <xf numFmtId="168" fontId="7" fillId="9" borderId="15" xfId="0" applyNumberFormat="1" applyFont="1" applyFill="1" applyBorder="1" applyAlignment="1">
      <alignment horizontal="right" vertical="center" wrapText="1"/>
    </xf>
    <xf numFmtId="14" fontId="7" fillId="9" borderId="15" xfId="0" applyNumberFormat="1" applyFont="1" applyFill="1" applyBorder="1" applyAlignment="1">
      <alignment horizontal="center" vertical="center" wrapText="1"/>
    </xf>
    <xf numFmtId="0" fontId="11" fillId="0" borderId="26" xfId="0" applyFont="1" applyBorder="1" applyAlignment="1">
      <alignment horizontal="center" vertical="center"/>
    </xf>
    <xf numFmtId="170" fontId="44" fillId="0" borderId="35" xfId="8" applyNumberFormat="1" applyFont="1" applyBorder="1" applyAlignment="1">
      <alignment horizontal="center" vertical="center" wrapText="1"/>
    </xf>
    <xf numFmtId="0" fontId="4" fillId="0" borderId="35" xfId="8" applyFont="1" applyBorder="1" applyAlignment="1">
      <alignment horizontal="center" vertical="center"/>
    </xf>
    <xf numFmtId="0" fontId="4" fillId="0" borderId="35" xfId="8" applyFont="1" applyBorder="1" applyAlignment="1">
      <alignment vertical="center" wrapText="1"/>
    </xf>
    <xf numFmtId="0" fontId="83" fillId="0" borderId="0" xfId="0" applyFont="1"/>
    <xf numFmtId="0" fontId="61" fillId="0" borderId="35" xfId="0" applyFont="1" applyBorder="1" applyAlignment="1">
      <alignment horizontal="center" vertical="center" wrapText="1"/>
    </xf>
    <xf numFmtId="0" fontId="45" fillId="0" borderId="0" xfId="0" applyFont="1"/>
    <xf numFmtId="170" fontId="44" fillId="0" borderId="35" xfId="0" applyNumberFormat="1" applyFont="1" applyBorder="1" applyAlignment="1">
      <alignment horizontal="center" vertical="center" wrapText="1"/>
    </xf>
    <xf numFmtId="174" fontId="44" fillId="0" borderId="35" xfId="27" applyNumberFormat="1" applyFont="1" applyBorder="1" applyAlignment="1">
      <alignment horizontal="right" vertical="center" wrapText="1"/>
    </xf>
    <xf numFmtId="168" fontId="44" fillId="0" borderId="35" xfId="0" applyNumberFormat="1" applyFont="1" applyBorder="1" applyAlignment="1">
      <alignment horizontal="right" vertical="center" wrapText="1"/>
    </xf>
    <xf numFmtId="0" fontId="66" fillId="0" borderId="35" xfId="0" applyFont="1" applyBorder="1" applyAlignment="1">
      <alignment horizontal="center" vertical="center" wrapText="1"/>
    </xf>
    <xf numFmtId="0" fontId="10" fillId="0" borderId="35" xfId="8" applyFont="1" applyBorder="1" applyAlignment="1">
      <alignment horizontal="center" vertical="center"/>
    </xf>
    <xf numFmtId="0" fontId="43" fillId="0" borderId="35" xfId="0" applyFont="1" applyBorder="1" applyAlignment="1">
      <alignment horizontal="justify" vertical="center"/>
    </xf>
    <xf numFmtId="168" fontId="18" fillId="0" borderId="35" xfId="3" applyNumberFormat="1" applyFont="1" applyBorder="1" applyAlignment="1">
      <alignment horizontal="right" vertical="center"/>
    </xf>
    <xf numFmtId="170" fontId="44" fillId="0" borderId="35" xfId="5" applyNumberFormat="1" applyFont="1" applyBorder="1" applyAlignment="1">
      <alignment horizontal="center" vertical="center" wrapText="1"/>
    </xf>
    <xf numFmtId="184" fontId="52" fillId="0" borderId="35" xfId="27" applyFont="1" applyBorder="1" applyAlignment="1">
      <alignment vertical="center"/>
    </xf>
    <xf numFmtId="0" fontId="61" fillId="0" borderId="35" xfId="5" applyFont="1" applyBorder="1" applyAlignment="1">
      <alignment horizontal="center" vertical="center" wrapText="1"/>
    </xf>
    <xf numFmtId="0" fontId="0" fillId="0" borderId="35" xfId="0" applyBorder="1"/>
    <xf numFmtId="168" fontId="57" fillId="0" borderId="0" xfId="4" applyNumberFormat="1" applyFont="1" applyAlignment="1">
      <alignment horizontal="right" vertical="center" wrapText="1"/>
    </xf>
    <xf numFmtId="1"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165" fontId="9" fillId="0" borderId="1" xfId="15" applyFont="1" applyFill="1" applyBorder="1" applyAlignment="1">
      <alignment vertical="center" wrapText="1"/>
    </xf>
    <xf numFmtId="4" fontId="9" fillId="0" borderId="1" xfId="15" applyNumberFormat="1" applyFont="1" applyFill="1" applyBorder="1" applyAlignment="1">
      <alignment vertical="center" wrapText="1"/>
    </xf>
    <xf numFmtId="193" fontId="9" fillId="0" borderId="1" xfId="15" applyNumberFormat="1" applyFont="1" applyFill="1" applyBorder="1" applyAlignment="1">
      <alignment vertical="center" wrapText="1"/>
    </xf>
    <xf numFmtId="165" fontId="12" fillId="0" borderId="30" xfId="0" applyNumberFormat="1" applyFont="1" applyBorder="1" applyAlignment="1">
      <alignment vertical="center" wrapText="1"/>
    </xf>
    <xf numFmtId="1" fontId="6" fillId="0" borderId="35" xfId="0" applyNumberFormat="1" applyFont="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vertical="center" wrapText="1"/>
    </xf>
    <xf numFmtId="0" fontId="4" fillId="0" borderId="35" xfId="0" applyFont="1" applyBorder="1" applyAlignment="1">
      <alignment vertical="center" wrapText="1"/>
    </xf>
    <xf numFmtId="193" fontId="6" fillId="0" borderId="35" xfId="0" applyNumberFormat="1" applyFont="1" applyBorder="1" applyAlignment="1">
      <alignment horizontal="center" vertical="center" wrapText="1"/>
    </xf>
    <xf numFmtId="165" fontId="6" fillId="0" borderId="35" xfId="15" applyFont="1" applyFill="1" applyBorder="1" applyAlignment="1">
      <alignment vertical="center" wrapText="1"/>
    </xf>
    <xf numFmtId="193" fontId="6" fillId="0" borderId="35" xfId="0" applyNumberFormat="1" applyFont="1" applyBorder="1" applyAlignment="1">
      <alignment vertical="center" wrapText="1"/>
    </xf>
    <xf numFmtId="0" fontId="12" fillId="0" borderId="37" xfId="0" applyFont="1" applyBorder="1" applyAlignment="1">
      <alignment horizontal="center" vertical="center" wrapText="1"/>
    </xf>
    <xf numFmtId="0" fontId="5" fillId="0" borderId="35" xfId="0" applyFont="1" applyBorder="1" applyAlignment="1">
      <alignment horizontal="center" vertical="center"/>
    </xf>
    <xf numFmtId="0" fontId="5" fillId="0" borderId="35" xfId="0" applyFont="1" applyBorder="1" applyAlignment="1">
      <alignment vertical="center" wrapText="1"/>
    </xf>
    <xf numFmtId="169" fontId="32" fillId="0" borderId="35" xfId="15" applyNumberFormat="1" applyFont="1" applyFill="1" applyBorder="1" applyAlignment="1">
      <alignment vertical="center"/>
    </xf>
    <xf numFmtId="0" fontId="4" fillId="0" borderId="35" xfId="0" applyFont="1" applyBorder="1" applyAlignment="1">
      <alignment horizontal="center" vertical="center"/>
    </xf>
    <xf numFmtId="0" fontId="43" fillId="25" borderId="35" xfId="0" applyFont="1" applyFill="1" applyBorder="1" applyAlignment="1">
      <alignment vertical="center" wrapText="1"/>
    </xf>
    <xf numFmtId="0" fontId="32" fillId="0" borderId="35" xfId="0" applyFont="1" applyBorder="1" applyAlignment="1">
      <alignment horizontal="center" vertical="center"/>
    </xf>
    <xf numFmtId="165" fontId="15" fillId="0" borderId="35" xfId="15" applyFont="1" applyFill="1" applyBorder="1" applyAlignment="1">
      <alignment vertical="center"/>
    </xf>
    <xf numFmtId="169" fontId="15" fillId="0" borderId="35" xfId="15" applyNumberFormat="1" applyFont="1" applyFill="1" applyBorder="1" applyAlignment="1">
      <alignment vertical="center"/>
    </xf>
    <xf numFmtId="0" fontId="10" fillId="0" borderId="35" xfId="0" applyFont="1" applyBorder="1" applyAlignment="1">
      <alignment horizontal="center" vertical="center"/>
    </xf>
    <xf numFmtId="0" fontId="4" fillId="0" borderId="35" xfId="0" quotePrefix="1" applyFont="1" applyBorder="1" applyAlignment="1">
      <alignment horizontal="left" vertical="center" wrapText="1"/>
    </xf>
    <xf numFmtId="0" fontId="84" fillId="0" borderId="35" xfId="0" applyFont="1" applyBorder="1" applyAlignment="1">
      <alignment horizontal="center" vertical="center"/>
    </xf>
    <xf numFmtId="169" fontId="6" fillId="0" borderId="35" xfId="15" applyNumberFormat="1" applyFont="1" applyFill="1" applyBorder="1" applyAlignment="1">
      <alignment vertical="center" wrapText="1"/>
    </xf>
    <xf numFmtId="0" fontId="5" fillId="0" borderId="35" xfId="0" applyFont="1" applyBorder="1" applyAlignment="1">
      <alignment vertical="center"/>
    </xf>
    <xf numFmtId="165" fontId="6" fillId="0" borderId="35" xfId="15" applyFont="1" applyFill="1" applyBorder="1" applyAlignment="1">
      <alignment horizontal="center" vertical="center" wrapText="1"/>
    </xf>
    <xf numFmtId="0" fontId="15" fillId="0" borderId="35" xfId="0" applyFont="1" applyBorder="1" applyAlignment="1">
      <alignment vertical="center"/>
    </xf>
    <xf numFmtId="0" fontId="15" fillId="0" borderId="35" xfId="0" applyFont="1" applyBorder="1" applyAlignment="1">
      <alignment horizontal="center" vertical="center"/>
    </xf>
    <xf numFmtId="169" fontId="15" fillId="0" borderId="35" xfId="15" applyNumberFormat="1" applyFont="1" applyBorder="1" applyAlignment="1">
      <alignment vertical="center"/>
    </xf>
    <xf numFmtId="0" fontId="10" fillId="0" borderId="35" xfId="0" applyFont="1" applyBorder="1" applyAlignment="1">
      <alignment vertical="center"/>
    </xf>
    <xf numFmtId="170" fontId="44" fillId="3" borderId="26" xfId="0" applyNumberFormat="1" applyFont="1" applyFill="1" applyBorder="1" applyAlignment="1">
      <alignment horizontal="center" vertical="center" wrapText="1"/>
    </xf>
    <xf numFmtId="173" fontId="44" fillId="3" borderId="26" xfId="3" applyNumberFormat="1" applyFont="1" applyFill="1" applyBorder="1" applyAlignment="1">
      <alignment horizontal="right" vertical="center" wrapText="1"/>
    </xf>
    <xf numFmtId="168" fontId="44" fillId="3" borderId="26" xfId="0" applyNumberFormat="1" applyFont="1" applyFill="1" applyBorder="1" applyAlignment="1">
      <alignment horizontal="right" vertical="center" wrapText="1"/>
    </xf>
    <xf numFmtId="0" fontId="11" fillId="0" borderId="35" xfId="0" applyFont="1" applyBorder="1" applyAlignment="1">
      <alignment vertical="center" wrapText="1"/>
    </xf>
    <xf numFmtId="193" fontId="51" fillId="0" borderId="35" xfId="15" applyNumberFormat="1" applyFont="1" applyFill="1" applyBorder="1" applyAlignment="1">
      <alignment vertical="center" wrapText="1"/>
    </xf>
    <xf numFmtId="165" fontId="51" fillId="0" borderId="35" xfId="15" applyFont="1" applyFill="1" applyBorder="1" applyAlignment="1">
      <alignment vertical="center" wrapText="1"/>
    </xf>
    <xf numFmtId="173" fontId="44" fillId="0" borderId="35" xfId="3" applyNumberFormat="1" applyFont="1" applyBorder="1" applyAlignment="1">
      <alignment horizontal="right" vertical="center" wrapText="1"/>
    </xf>
    <xf numFmtId="0" fontId="61" fillId="0" borderId="35" xfId="8" applyFont="1" applyBorder="1" applyAlignment="1">
      <alignment horizontal="center" vertical="center" wrapText="1"/>
    </xf>
    <xf numFmtId="0" fontId="6" fillId="0" borderId="35" xfId="8" applyFont="1" applyBorder="1" applyAlignment="1">
      <alignment horizontal="center" vertical="center"/>
    </xf>
    <xf numFmtId="166" fontId="32" fillId="0" borderId="35" xfId="1" applyFont="1" applyFill="1" applyBorder="1" applyAlignment="1">
      <alignment horizontal="right" vertical="center"/>
    </xf>
    <xf numFmtId="0" fontId="5" fillId="0" borderId="35" xfId="8" applyFont="1" applyBorder="1" applyAlignment="1">
      <alignment vertical="center" wrapText="1"/>
    </xf>
    <xf numFmtId="0" fontId="0" fillId="0" borderId="35" xfId="0" applyBorder="1" applyAlignment="1">
      <alignment vertical="center" wrapText="1"/>
    </xf>
    <xf numFmtId="170" fontId="44" fillId="0" borderId="35" xfId="7" applyNumberFormat="1" applyFont="1" applyBorder="1" applyAlignment="1">
      <alignment horizontal="right" vertical="center" wrapText="1"/>
    </xf>
    <xf numFmtId="0" fontId="61" fillId="0" borderId="35" xfId="7" applyFont="1" applyBorder="1" applyAlignment="1">
      <alignment horizontal="center" vertical="center" wrapText="1"/>
    </xf>
    <xf numFmtId="165" fontId="44" fillId="0" borderId="35" xfId="10" applyFont="1" applyFill="1" applyBorder="1" applyAlignment="1">
      <alignment horizontal="center" vertical="center" wrapText="1"/>
    </xf>
    <xf numFmtId="0" fontId="4" fillId="0" borderId="35" xfId="5" applyFont="1" applyBorder="1" applyAlignment="1">
      <alignment horizontal="center" vertical="center"/>
    </xf>
    <xf numFmtId="0" fontId="4" fillId="0" borderId="35" xfId="5" applyFont="1" applyBorder="1" applyAlignment="1">
      <alignment horizontal="left" vertical="center" wrapText="1"/>
    </xf>
    <xf numFmtId="0" fontId="4" fillId="0" borderId="35" xfId="5" applyFont="1" applyBorder="1" applyAlignment="1">
      <alignment vertical="center" wrapText="1"/>
    </xf>
    <xf numFmtId="0" fontId="32" fillId="0" borderId="35" xfId="5" applyFont="1" applyBorder="1" applyAlignment="1">
      <alignment horizontal="center" vertical="center" wrapText="1"/>
    </xf>
    <xf numFmtId="164" fontId="32" fillId="0" borderId="35" xfId="67" applyNumberFormat="1" applyFont="1" applyBorder="1" applyAlignment="1">
      <alignment horizontal="right" vertical="center" wrapText="1"/>
    </xf>
    <xf numFmtId="0" fontId="66" fillId="0" borderId="35" xfId="5" applyFont="1" applyBorder="1" applyAlignment="1">
      <alignment horizontal="center" vertical="center" wrapText="1"/>
    </xf>
    <xf numFmtId="0" fontId="11" fillId="0" borderId="12" xfId="5" applyFont="1" applyBorder="1" applyAlignment="1">
      <alignment vertical="center" wrapText="1"/>
    </xf>
    <xf numFmtId="170" fontId="44" fillId="0" borderId="34" xfId="5" applyNumberFormat="1" applyFont="1" applyBorder="1" applyAlignment="1">
      <alignment horizontal="center" vertical="center" wrapText="1"/>
    </xf>
    <xf numFmtId="168" fontId="49" fillId="0" borderId="34" xfId="3" applyNumberFormat="1" applyFont="1" applyBorder="1" applyAlignment="1">
      <alignment horizontal="right" vertical="center" wrapText="1"/>
    </xf>
    <xf numFmtId="168" fontId="44" fillId="0" borderId="34" xfId="0" applyNumberFormat="1" applyFont="1" applyBorder="1" applyAlignment="1">
      <alignment horizontal="right" vertical="center" wrapText="1"/>
    </xf>
    <xf numFmtId="0" fontId="11" fillId="0" borderId="35" xfId="5" applyFont="1" applyBorder="1" applyAlignment="1">
      <alignment horizontal="center" vertical="center"/>
    </xf>
    <xf numFmtId="0" fontId="35" fillId="0" borderId="35" xfId="0" applyFont="1" applyBorder="1" applyAlignment="1">
      <alignment horizontal="left" vertical="center" wrapText="1"/>
    </xf>
    <xf numFmtId="0" fontId="35" fillId="0" borderId="35" xfId="0" applyFont="1" applyBorder="1" applyAlignment="1">
      <alignment horizontal="center" vertical="center" wrapText="1"/>
    </xf>
    <xf numFmtId="168" fontId="44" fillId="0" borderId="38" xfId="0" applyNumberFormat="1" applyFont="1" applyBorder="1" applyAlignment="1">
      <alignment horizontal="right" vertical="center" wrapText="1"/>
    </xf>
    <xf numFmtId="0" fontId="11" fillId="0" borderId="26" xfId="5" applyFont="1" applyBorder="1" applyAlignment="1">
      <alignment horizontal="center" vertical="center"/>
    </xf>
    <xf numFmtId="0" fontId="35" fillId="0" borderId="35" xfId="0" applyFont="1" applyBorder="1" applyAlignment="1">
      <alignment horizontal="justify" vertical="center" wrapText="1"/>
    </xf>
    <xf numFmtId="0" fontId="59" fillId="0" borderId="35" xfId="0" applyFont="1" applyBorder="1" applyAlignment="1">
      <alignment horizontal="left" vertical="center" wrapText="1"/>
    </xf>
    <xf numFmtId="168" fontId="15" fillId="0" borderId="35" xfId="3" applyNumberFormat="1" applyFont="1" applyBorder="1" applyAlignment="1">
      <alignment horizontal="right" vertical="center" wrapText="1"/>
    </xf>
    <xf numFmtId="168" fontId="49" fillId="0" borderId="38" xfId="3" applyNumberFormat="1" applyFont="1" applyBorder="1" applyAlignment="1">
      <alignment horizontal="right" vertical="center" wrapText="1"/>
    </xf>
    <xf numFmtId="0" fontId="0" fillId="0" borderId="35" xfId="0" applyBorder="1" applyAlignment="1">
      <alignment horizontal="justify" vertical="center" wrapText="1"/>
    </xf>
    <xf numFmtId="0" fontId="0" fillId="0" borderId="35" xfId="0" applyBorder="1" applyAlignment="1">
      <alignment horizontal="center" vertical="center" wrapText="1"/>
    </xf>
    <xf numFmtId="0" fontId="5" fillId="0" borderId="35" xfId="5" applyFont="1" applyBorder="1" applyAlignment="1">
      <alignment horizontal="center" vertical="center"/>
    </xf>
    <xf numFmtId="0" fontId="59" fillId="0" borderId="35" xfId="0" applyFont="1" applyBorder="1" applyAlignment="1">
      <alignment vertical="center" wrapText="1"/>
    </xf>
    <xf numFmtId="0" fontId="15" fillId="0" borderId="35" xfId="0" applyFont="1" applyBorder="1" applyAlignment="1">
      <alignment horizontal="center" vertical="center" wrapText="1"/>
    </xf>
    <xf numFmtId="170" fontId="32" fillId="0" borderId="35" xfId="0" applyNumberFormat="1" applyFont="1" applyBorder="1" applyAlignment="1">
      <alignment horizontal="center" vertical="center" wrapText="1"/>
    </xf>
    <xf numFmtId="169" fontId="32" fillId="0" borderId="35" xfId="0" applyNumberFormat="1" applyFont="1" applyBorder="1" applyAlignment="1">
      <alignment horizontal="right" vertical="center" wrapText="1"/>
    </xf>
    <xf numFmtId="0" fontId="36" fillId="0" borderId="35" xfId="0" applyFont="1" applyBorder="1" applyAlignment="1">
      <alignment horizontal="center" vertical="center" wrapText="1"/>
    </xf>
    <xf numFmtId="0" fontId="16" fillId="0" borderId="35" xfId="5" applyFont="1" applyBorder="1" applyAlignment="1">
      <alignment horizontal="center" vertical="center" wrapText="1"/>
    </xf>
    <xf numFmtId="170" fontId="61" fillId="0" borderId="35" xfId="5" applyNumberFormat="1" applyFont="1" applyBorder="1" applyAlignment="1">
      <alignment horizontal="center" vertical="center" wrapText="1"/>
    </xf>
    <xf numFmtId="0" fontId="11" fillId="0" borderId="33" xfId="0" applyFont="1" applyBorder="1" applyAlignment="1">
      <alignment horizontal="center" vertical="center"/>
    </xf>
    <xf numFmtId="174" fontId="61" fillId="0" borderId="35" xfId="5" applyNumberFormat="1" applyFont="1" applyBorder="1" applyAlignment="1">
      <alignment horizontal="center" vertical="center" wrapText="1"/>
    </xf>
    <xf numFmtId="0" fontId="6" fillId="0" borderId="35" xfId="0" applyFont="1" applyBorder="1" applyAlignment="1">
      <alignment horizontal="center" vertical="top"/>
    </xf>
    <xf numFmtId="0" fontId="40" fillId="0" borderId="35" xfId="0" applyFont="1" applyBorder="1" applyAlignment="1">
      <alignment horizontal="center" vertical="center"/>
    </xf>
    <xf numFmtId="0" fontId="87" fillId="0" borderId="35" xfId="0" applyFont="1" applyBorder="1" applyAlignment="1">
      <alignment horizontal="center" vertical="center"/>
    </xf>
    <xf numFmtId="0" fontId="4" fillId="0" borderId="13" xfId="5" applyFont="1" applyBorder="1" applyAlignment="1">
      <alignment vertical="center" wrapText="1"/>
    </xf>
    <xf numFmtId="176" fontId="61" fillId="0" borderId="35" xfId="5" applyNumberFormat="1" applyFont="1" applyBorder="1" applyAlignment="1">
      <alignment horizontal="center" vertical="center" wrapText="1"/>
    </xf>
    <xf numFmtId="193" fontId="51" fillId="0" borderId="35" xfId="0" applyNumberFormat="1" applyFont="1" applyBorder="1" applyAlignment="1">
      <alignment vertical="center" wrapText="1"/>
    </xf>
    <xf numFmtId="169" fontId="38" fillId="0" borderId="35" xfId="15" applyNumberFormat="1" applyFont="1" applyFill="1" applyBorder="1" applyAlignment="1">
      <alignment vertical="center"/>
    </xf>
    <xf numFmtId="170" fontId="44" fillId="0" borderId="38" xfId="0" applyNumberFormat="1" applyFont="1" applyBorder="1" applyAlignment="1">
      <alignment horizontal="center" vertical="center" wrapText="1"/>
    </xf>
    <xf numFmtId="0" fontId="11" fillId="0" borderId="35" xfId="0" applyFont="1" applyBorder="1" applyAlignment="1">
      <alignment horizontal="center" vertical="center"/>
    </xf>
    <xf numFmtId="0" fontId="5" fillId="0" borderId="35" xfId="0" applyFont="1" applyBorder="1" applyAlignment="1">
      <alignment horizontal="left" vertical="center" wrapText="1"/>
    </xf>
    <xf numFmtId="0" fontId="11"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vertical="top" wrapText="1"/>
    </xf>
    <xf numFmtId="168" fontId="49" fillId="0" borderId="35" xfId="3" applyNumberFormat="1" applyFont="1" applyBorder="1" applyAlignment="1">
      <alignment horizontal="right" vertical="center" wrapText="1"/>
    </xf>
    <xf numFmtId="0" fontId="44" fillId="0" borderId="35" xfId="8" applyFont="1" applyBorder="1" applyAlignment="1">
      <alignment horizontal="center" vertical="center" wrapText="1"/>
    </xf>
    <xf numFmtId="174" fontId="44" fillId="0" borderId="35" xfId="10" applyNumberFormat="1" applyFont="1" applyBorder="1" applyAlignment="1" applyProtection="1">
      <alignment horizontal="right" vertical="center" wrapText="1"/>
    </xf>
    <xf numFmtId="4" fontId="61" fillId="0" borderId="35" xfId="10" applyNumberFormat="1" applyFont="1" applyBorder="1" applyAlignment="1" applyProtection="1">
      <alignment horizontal="center" vertical="center" wrapText="1"/>
    </xf>
    <xf numFmtId="1" fontId="14" fillId="6" borderId="1" xfId="8" applyNumberFormat="1" applyFont="1" applyFill="1" applyBorder="1" applyAlignment="1">
      <alignment horizontal="center" vertical="center"/>
    </xf>
    <xf numFmtId="0" fontId="14" fillId="6" borderId="1" xfId="8" applyFont="1" applyFill="1" applyBorder="1" applyAlignment="1">
      <alignment horizontal="center" vertical="center"/>
    </xf>
    <xf numFmtId="0" fontId="14" fillId="6" borderId="1" xfId="8" applyFont="1" applyFill="1" applyBorder="1" applyAlignment="1">
      <alignment horizontal="left" vertical="center" wrapText="1"/>
    </xf>
    <xf numFmtId="0" fontId="14" fillId="6" borderId="14" xfId="8" applyFont="1" applyFill="1" applyBorder="1" applyAlignment="1">
      <alignment horizontal="left" vertical="center" wrapText="1"/>
    </xf>
    <xf numFmtId="0" fontId="44" fillId="6" borderId="31" xfId="8" applyFont="1" applyFill="1" applyBorder="1" applyAlignment="1">
      <alignment horizontal="center" vertical="center" wrapText="1"/>
    </xf>
    <xf numFmtId="174" fontId="44" fillId="6" borderId="31" xfId="10" applyNumberFormat="1" applyFont="1" applyFill="1" applyBorder="1" applyAlignment="1" applyProtection="1">
      <alignment horizontal="right" vertical="center" wrapText="1"/>
    </xf>
    <xf numFmtId="174" fontId="57" fillId="6" borderId="31" xfId="10" applyNumberFormat="1" applyFont="1" applyFill="1" applyBorder="1" applyAlignment="1" applyProtection="1">
      <alignment horizontal="right" vertical="center" wrapText="1"/>
    </xf>
    <xf numFmtId="0" fontId="61" fillId="6" borderId="31" xfId="8" applyFont="1" applyFill="1" applyBorder="1" applyAlignment="1">
      <alignment horizontal="center" vertical="center" wrapText="1"/>
    </xf>
    <xf numFmtId="0" fontId="88" fillId="0" borderId="35" xfId="0" applyFont="1" applyBorder="1" applyAlignment="1">
      <alignment vertical="center" wrapText="1"/>
    </xf>
    <xf numFmtId="0" fontId="42" fillId="0" borderId="25" xfId="0" applyFont="1" applyBorder="1" applyAlignment="1">
      <alignment vertical="center" wrapText="1"/>
    </xf>
    <xf numFmtId="170" fontId="39" fillId="0" borderId="35" xfId="0" applyNumberFormat="1" applyFont="1" applyBorder="1" applyAlignment="1">
      <alignment horizontal="center" vertical="center" wrapText="1"/>
    </xf>
    <xf numFmtId="173" fontId="39" fillId="0" borderId="35" xfId="3" applyNumberFormat="1" applyFont="1" applyBorder="1" applyAlignment="1">
      <alignment horizontal="right" vertical="center" wrapText="1"/>
    </xf>
    <xf numFmtId="170" fontId="56" fillId="0" borderId="35" xfId="0" applyNumberFormat="1" applyFont="1" applyBorder="1" applyAlignment="1">
      <alignment horizontal="center" vertical="center" wrapText="1"/>
    </xf>
    <xf numFmtId="0" fontId="35" fillId="0" borderId="35" xfId="0" applyFont="1" applyBorder="1" applyAlignment="1">
      <alignment vertical="center" wrapText="1"/>
    </xf>
    <xf numFmtId="4" fontId="35" fillId="0" borderId="35" xfId="0" quotePrefix="1" applyNumberFormat="1" applyFont="1" applyBorder="1" applyAlignment="1">
      <alignment horizontal="center" vertical="center" wrapText="1"/>
    </xf>
    <xf numFmtId="0" fontId="85" fillId="0" borderId="35" xfId="0" applyFont="1" applyBorder="1" applyAlignment="1">
      <alignment vertical="center" wrapText="1"/>
    </xf>
    <xf numFmtId="0" fontId="32" fillId="0" borderId="35" xfId="0" applyFont="1" applyBorder="1" applyAlignment="1">
      <alignment vertical="center" wrapText="1"/>
    </xf>
    <xf numFmtId="1" fontId="11" fillId="0" borderId="35" xfId="0" applyNumberFormat="1" applyFont="1" applyBorder="1" applyAlignment="1">
      <alignment horizontal="center" vertical="center"/>
    </xf>
    <xf numFmtId="173" fontId="38" fillId="0" borderId="35" xfId="3" applyNumberFormat="1" applyFont="1" applyBorder="1" applyAlignment="1">
      <alignment horizontal="right" vertical="center" wrapText="1"/>
    </xf>
    <xf numFmtId="170" fontId="44" fillId="0" borderId="35" xfId="8" applyNumberFormat="1" applyFont="1" applyBorder="1" applyAlignment="1">
      <alignment horizontal="right" vertical="center" wrapText="1"/>
    </xf>
    <xf numFmtId="173" fontId="44" fillId="0" borderId="35" xfId="8" applyNumberFormat="1" applyFont="1" applyBorder="1" applyAlignment="1">
      <alignment horizontal="right" vertical="center" wrapText="1"/>
    </xf>
    <xf numFmtId="0" fontId="6" fillId="0" borderId="35" xfId="8" applyFont="1" applyBorder="1" applyAlignment="1">
      <alignment vertical="center" wrapText="1"/>
    </xf>
    <xf numFmtId="0" fontId="4" fillId="3" borderId="35" xfId="8" applyFont="1" applyFill="1" applyBorder="1" applyAlignment="1">
      <alignment vertical="center" wrapText="1"/>
    </xf>
    <xf numFmtId="0" fontId="5" fillId="0" borderId="35" xfId="8" applyFont="1" applyBorder="1" applyAlignment="1">
      <alignment horizontal="center" vertical="center"/>
    </xf>
    <xf numFmtId="174" fontId="37" fillId="0" borderId="35" xfId="27" applyNumberFormat="1" applyFont="1" applyBorder="1" applyAlignment="1">
      <alignment horizontal="right" vertical="center" wrapText="1"/>
    </xf>
    <xf numFmtId="0" fontId="36" fillId="0" borderId="35" xfId="8" applyFont="1" applyBorder="1" applyAlignment="1">
      <alignment horizontal="center" vertical="center" wrapText="1"/>
    </xf>
    <xf numFmtId="174" fontId="38" fillId="0" borderId="35" xfId="27" applyNumberFormat="1" applyFont="1" applyBorder="1" applyAlignment="1">
      <alignment horizontal="right" vertical="center" wrapText="1"/>
    </xf>
    <xf numFmtId="4" fontId="32" fillId="0" borderId="35" xfId="8" applyNumberFormat="1" applyFont="1" applyBorder="1" applyAlignment="1">
      <alignment horizontal="center" vertical="center" wrapText="1"/>
    </xf>
    <xf numFmtId="170" fontId="37" fillId="0" borderId="35" xfId="27" applyNumberFormat="1" applyFont="1" applyBorder="1" applyAlignment="1">
      <alignment horizontal="right" vertical="center" wrapText="1"/>
    </xf>
    <xf numFmtId="0" fontId="4" fillId="0" borderId="35" xfId="8" applyFont="1" applyBorder="1" applyAlignment="1">
      <alignment horizontal="left" vertical="center" wrapText="1"/>
    </xf>
    <xf numFmtId="0" fontId="5" fillId="0" borderId="35" xfId="8" applyFont="1" applyBorder="1" applyAlignment="1">
      <alignment horizontal="center" vertical="center" wrapText="1"/>
    </xf>
    <xf numFmtId="0" fontId="61" fillId="7" borderId="35" xfId="8" applyFont="1" applyFill="1" applyBorder="1" applyAlignment="1">
      <alignment horizontal="center" vertical="center" wrapText="1"/>
    </xf>
    <xf numFmtId="165" fontId="61" fillId="7" borderId="35" xfId="10" applyFont="1" applyFill="1" applyBorder="1" applyAlignment="1">
      <alignment horizontal="center" vertical="center" wrapText="1"/>
    </xf>
    <xf numFmtId="0" fontId="6" fillId="0" borderId="35" xfId="8" applyFont="1" applyBorder="1" applyAlignment="1">
      <alignment horizontal="left" vertical="center" wrapText="1"/>
    </xf>
    <xf numFmtId="0" fontId="40" fillId="0" borderId="35" xfId="8" applyFont="1" applyBorder="1" applyAlignment="1">
      <alignment vertical="center" wrapText="1"/>
    </xf>
    <xf numFmtId="165" fontId="70" fillId="0" borderId="35" xfId="10" applyFont="1" applyBorder="1" applyAlignment="1">
      <alignment horizontal="center" vertical="center" wrapText="1"/>
    </xf>
    <xf numFmtId="170" fontId="32" fillId="0" borderId="35" xfId="8" applyNumberFormat="1" applyFont="1" applyBorder="1" applyAlignment="1">
      <alignment horizontal="center" vertical="center" wrapText="1"/>
    </xf>
    <xf numFmtId="170" fontId="31" fillId="0" borderId="35" xfId="8" applyNumberFormat="1" applyFont="1" applyBorder="1" applyAlignment="1">
      <alignment horizontal="right" vertical="center" wrapText="1"/>
    </xf>
    <xf numFmtId="170" fontId="32" fillId="0" borderId="35" xfId="8" applyNumberFormat="1" applyFont="1" applyBorder="1" applyAlignment="1">
      <alignment horizontal="right" vertical="center" wrapText="1"/>
    </xf>
    <xf numFmtId="179" fontId="31" fillId="0" borderId="35" xfId="67" applyFont="1" applyBorder="1" applyAlignment="1">
      <alignment horizontal="right" vertical="center" wrapText="1"/>
    </xf>
    <xf numFmtId="179" fontId="32" fillId="0" borderId="35" xfId="67" applyFont="1" applyBorder="1" applyAlignment="1">
      <alignment horizontal="right" vertical="center" wrapText="1"/>
    </xf>
    <xf numFmtId="0" fontId="34" fillId="0" borderId="35" xfId="8" applyFont="1" applyBorder="1" applyAlignment="1">
      <alignment horizontal="center" vertical="center" wrapText="1"/>
    </xf>
    <xf numFmtId="0" fontId="16" fillId="0" borderId="35" xfId="7" applyFont="1" applyBorder="1" applyAlignment="1">
      <alignment horizontal="center" vertical="center" wrapText="1"/>
    </xf>
    <xf numFmtId="0" fontId="8" fillId="0" borderId="35" xfId="8" applyFont="1" applyBorder="1" applyAlignment="1">
      <alignment vertical="center" wrapText="1"/>
    </xf>
    <xf numFmtId="0" fontId="63" fillId="0" borderId="35" xfId="7" applyFont="1" applyBorder="1" applyAlignment="1">
      <alignment horizontal="center" vertical="center" wrapText="1"/>
    </xf>
    <xf numFmtId="0" fontId="42" fillId="0" borderId="35" xfId="8" applyFont="1" applyBorder="1" applyAlignment="1">
      <alignment vertical="center" wrapText="1"/>
    </xf>
    <xf numFmtId="174" fontId="39" fillId="8" borderId="35" xfId="27" applyNumberFormat="1" applyFont="1" applyFill="1" applyBorder="1" applyAlignment="1">
      <alignment horizontal="right" vertical="center" wrapText="1"/>
    </xf>
    <xf numFmtId="170" fontId="44" fillId="8" borderId="35" xfId="7" applyNumberFormat="1" applyFont="1" applyFill="1" applyBorder="1" applyAlignment="1">
      <alignment horizontal="right" vertical="center" wrapText="1"/>
    </xf>
    <xf numFmtId="0" fontId="0" fillId="0" borderId="35" xfId="0" applyBorder="1" applyAlignment="1">
      <alignment wrapText="1"/>
    </xf>
    <xf numFmtId="1" fontId="11" fillId="0" borderId="26" xfId="0" applyNumberFormat="1" applyFont="1" applyBorder="1" applyAlignment="1">
      <alignment horizontal="center" vertical="center"/>
    </xf>
    <xf numFmtId="0" fontId="11" fillId="0" borderId="26" xfId="0" applyFont="1" applyBorder="1" applyAlignment="1">
      <alignment vertical="center" wrapText="1"/>
    </xf>
    <xf numFmtId="0" fontId="32" fillId="0" borderId="26" xfId="0" applyFont="1" applyBorder="1" applyAlignment="1">
      <alignment vertical="center" wrapText="1"/>
    </xf>
    <xf numFmtId="0" fontId="23" fillId="0" borderId="39" xfId="8" applyFont="1" applyBorder="1" applyAlignment="1">
      <alignment vertical="center" wrapText="1"/>
    </xf>
    <xf numFmtId="166" fontId="15" fillId="0" borderId="40" xfId="1" applyFont="1" applyFill="1" applyBorder="1" applyAlignment="1">
      <alignment horizontal="right" vertical="center" wrapText="1"/>
    </xf>
    <xf numFmtId="166" fontId="7" fillId="0" borderId="40" xfId="1" applyFont="1" applyFill="1" applyBorder="1" applyAlignment="1">
      <alignment horizontal="right" vertical="center" wrapText="1"/>
    </xf>
    <xf numFmtId="1" fontId="14" fillId="0" borderId="1" xfId="0" applyNumberFormat="1" applyFont="1" applyBorder="1" applyAlignment="1">
      <alignment horizontal="center" vertical="center"/>
    </xf>
    <xf numFmtId="0" fontId="14" fillId="0" borderId="1" xfId="0" applyFont="1" applyBorder="1" applyAlignment="1">
      <alignment vertical="center" wrapText="1"/>
    </xf>
    <xf numFmtId="0" fontId="60" fillId="0" borderId="1" xfId="0" applyFont="1" applyBorder="1" applyAlignment="1">
      <alignment vertical="center" wrapText="1"/>
    </xf>
    <xf numFmtId="174" fontId="44" fillId="0" borderId="1" xfId="0" applyNumberFormat="1" applyFont="1" applyBorder="1" applyAlignment="1">
      <alignment horizontal="center" vertical="center" wrapText="1"/>
    </xf>
    <xf numFmtId="168" fontId="57" fillId="0" borderId="1" xfId="0" applyNumberFormat="1" applyFont="1" applyBorder="1" applyAlignment="1">
      <alignment horizontal="right" vertical="center" wrapText="1"/>
    </xf>
    <xf numFmtId="0" fontId="56" fillId="0" borderId="1" xfId="0" applyFont="1" applyBorder="1" applyAlignment="1">
      <alignment horizontal="center" vertical="center" wrapText="1"/>
    </xf>
    <xf numFmtId="1"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170" fontId="44" fillId="0" borderId="34" xfId="0" applyNumberFormat="1" applyFont="1" applyBorder="1" applyAlignment="1">
      <alignment horizontal="center" vertical="center" wrapText="1"/>
    </xf>
    <xf numFmtId="0" fontId="61" fillId="0" borderId="34" xfId="0" applyFont="1" applyBorder="1" applyAlignment="1">
      <alignment horizontal="center" vertical="center" wrapText="1"/>
    </xf>
    <xf numFmtId="0" fontId="4" fillId="0" borderId="35" xfId="0" applyFont="1" applyBorder="1" applyAlignment="1">
      <alignment horizontal="center" vertical="center" wrapText="1"/>
    </xf>
    <xf numFmtId="165" fontId="10" fillId="0" borderId="35" xfId="10" applyFont="1" applyFill="1" applyBorder="1" applyAlignment="1" applyProtection="1">
      <alignment horizontal="left" vertical="center" wrapText="1"/>
    </xf>
    <xf numFmtId="0" fontId="16" fillId="0" borderId="35" xfId="0" applyFont="1" applyBorder="1" applyAlignment="1">
      <alignment horizontal="center" vertical="center" wrapText="1"/>
    </xf>
    <xf numFmtId="168" fontId="50" fillId="0" borderId="35" xfId="27" applyNumberFormat="1" applyFont="1" applyBorder="1" applyAlignment="1">
      <alignment horizontal="right" vertical="center" wrapText="1"/>
    </xf>
    <xf numFmtId="185" fontId="44" fillId="0" borderId="35" xfId="0" applyNumberFormat="1" applyFont="1" applyBorder="1" applyAlignment="1">
      <alignment horizontal="center" vertical="center" wrapText="1"/>
    </xf>
    <xf numFmtId="168" fontId="44" fillId="0" borderId="34" xfId="5" applyNumberFormat="1" applyFont="1" applyBorder="1" applyAlignment="1">
      <alignment horizontal="right" vertical="center" wrapText="1"/>
    </xf>
    <xf numFmtId="170" fontId="61" fillId="0" borderId="34" xfId="5" applyNumberFormat="1" applyFont="1" applyBorder="1" applyAlignment="1">
      <alignment horizontal="center" vertical="center" wrapText="1"/>
    </xf>
    <xf numFmtId="1" fontId="11" fillId="0" borderId="35" xfId="5" applyNumberFormat="1" applyFont="1" applyBorder="1" applyAlignment="1">
      <alignment horizontal="center" vertical="center"/>
    </xf>
    <xf numFmtId="0" fontId="11" fillId="0" borderId="35" xfId="5" applyFont="1" applyBorder="1" applyAlignment="1">
      <alignment vertical="center" wrapText="1"/>
    </xf>
    <xf numFmtId="170" fontId="39" fillId="0" borderId="35" xfId="5" applyNumberFormat="1" applyFont="1" applyBorder="1" applyAlignment="1">
      <alignment horizontal="center" vertical="center" wrapText="1"/>
    </xf>
    <xf numFmtId="182" fontId="44" fillId="0" borderId="35" xfId="10" applyNumberFormat="1" applyFont="1" applyBorder="1" applyAlignment="1" applyProtection="1">
      <alignment horizontal="center" vertical="center" wrapText="1"/>
    </xf>
    <xf numFmtId="168" fontId="44" fillId="0" borderId="35" xfId="5" applyNumberFormat="1" applyFont="1" applyBorder="1" applyAlignment="1">
      <alignment horizontal="right" vertical="center" wrapText="1"/>
    </xf>
    <xf numFmtId="0" fontId="4" fillId="0" borderId="35" xfId="5" applyFont="1" applyBorder="1" applyAlignment="1">
      <alignment horizontal="center" vertical="center" wrapText="1"/>
    </xf>
    <xf numFmtId="0" fontId="5" fillId="0" borderId="35" xfId="5" applyFont="1" applyBorder="1" applyAlignment="1">
      <alignment vertical="center" wrapText="1"/>
    </xf>
    <xf numFmtId="0" fontId="58" fillId="0" borderId="35" xfId="5" applyFont="1" applyBorder="1" applyAlignment="1">
      <alignment vertical="center" wrapText="1"/>
    </xf>
    <xf numFmtId="0" fontId="6" fillId="0" borderId="35" xfId="5" applyFont="1" applyBorder="1" applyAlignment="1">
      <alignment vertical="center" wrapText="1"/>
    </xf>
    <xf numFmtId="4" fontId="3" fillId="0" borderId="35" xfId="5" applyNumberFormat="1" applyFont="1" applyBorder="1" applyAlignment="1">
      <alignment horizontal="center" vertical="center" wrapText="1"/>
    </xf>
    <xf numFmtId="4" fontId="26" fillId="0" borderId="35" xfId="5" applyNumberFormat="1" applyFont="1" applyBorder="1" applyAlignment="1">
      <alignment horizontal="center" vertical="center" wrapText="1"/>
    </xf>
    <xf numFmtId="175" fontId="39" fillId="0" borderId="35" xfId="12" applyFont="1" applyFill="1" applyBorder="1" applyAlignment="1" applyProtection="1">
      <alignment horizontal="left" vertical="center" wrapText="1"/>
    </xf>
    <xf numFmtId="175" fontId="10" fillId="0" borderId="35" xfId="12" applyFont="1" applyFill="1" applyBorder="1" applyAlignment="1" applyProtection="1">
      <alignment horizontal="left" vertical="center" wrapText="1"/>
    </xf>
    <xf numFmtId="49" fontId="54" fillId="0" borderId="35" xfId="5" applyNumberFormat="1" applyFont="1" applyBorder="1" applyAlignment="1">
      <alignment vertical="center" wrapText="1"/>
    </xf>
    <xf numFmtId="0" fontId="11" fillId="24" borderId="35" xfId="5" applyFont="1" applyFill="1" applyBorder="1" applyAlignment="1">
      <alignment horizontal="center" vertical="center"/>
    </xf>
    <xf numFmtId="0" fontId="4" fillId="24" borderId="35" xfId="5" applyFont="1" applyFill="1" applyBorder="1" applyAlignment="1">
      <alignment horizontal="center" vertical="center"/>
    </xf>
    <xf numFmtId="171" fontId="19" fillId="0" borderId="35" xfId="2" applyBorder="1" applyAlignment="1">
      <alignment vertical="center" wrapText="1"/>
    </xf>
    <xf numFmtId="0" fontId="4" fillId="0" borderId="35" xfId="5" quotePrefix="1" applyFont="1" applyBorder="1" applyAlignment="1">
      <alignment vertical="center" wrapText="1"/>
    </xf>
    <xf numFmtId="49" fontId="61" fillId="0" borderId="35" xfId="5" applyNumberFormat="1" applyFont="1" applyBorder="1" applyAlignment="1">
      <alignment horizontal="center" vertical="center" wrapText="1"/>
    </xf>
    <xf numFmtId="0" fontId="16" fillId="0" borderId="35" xfId="0" applyFont="1" applyBorder="1" applyAlignment="1">
      <alignment horizontal="left" vertical="top" wrapText="1"/>
    </xf>
    <xf numFmtId="174" fontId="21" fillId="0" borderId="35" xfId="5" applyNumberFormat="1" applyFont="1" applyBorder="1" applyAlignment="1">
      <alignment horizontal="center" vertical="center" wrapText="1"/>
    </xf>
    <xf numFmtId="0" fontId="8" fillId="0" borderId="35" xfId="5" applyBorder="1" applyAlignment="1">
      <alignment horizontal="left" vertical="center" wrapText="1"/>
    </xf>
    <xf numFmtId="174" fontId="25" fillId="0" borderId="35" xfId="5" applyNumberFormat="1" applyFont="1" applyBorder="1" applyAlignment="1">
      <alignment horizontal="center" vertical="center" wrapText="1"/>
    </xf>
    <xf numFmtId="170" fontId="62" fillId="7" borderId="35" xfId="8" applyNumberFormat="1" applyFont="1" applyFill="1" applyBorder="1" applyAlignment="1">
      <alignment horizontal="right" vertical="center" wrapText="1"/>
    </xf>
    <xf numFmtId="0" fontId="6" fillId="0" borderId="35" xfId="5" applyFont="1" applyBorder="1" applyAlignment="1">
      <alignment horizontal="center" vertical="center"/>
    </xf>
    <xf numFmtId="0" fontId="69" fillId="0" borderId="35" xfId="5" applyFont="1" applyBorder="1" applyAlignment="1">
      <alignment vertical="center" wrapText="1"/>
    </xf>
    <xf numFmtId="0" fontId="67" fillId="0" borderId="35" xfId="5" applyFont="1" applyBorder="1" applyAlignment="1">
      <alignment horizontal="center" vertical="center" wrapText="1"/>
    </xf>
    <xf numFmtId="170" fontId="38" fillId="0" borderId="35" xfId="8" applyNumberFormat="1" applyFont="1" applyBorder="1" applyAlignment="1">
      <alignment horizontal="right" vertical="center" wrapText="1"/>
    </xf>
    <xf numFmtId="0" fontId="10" fillId="0" borderId="35" xfId="8" applyFont="1" applyBorder="1" applyAlignment="1">
      <alignment vertical="center" wrapText="1"/>
    </xf>
    <xf numFmtId="0" fontId="44" fillId="0" borderId="35" xfId="8" applyFont="1" applyBorder="1" applyAlignment="1">
      <alignment horizontal="center" vertical="center"/>
    </xf>
    <xf numFmtId="0" fontId="58" fillId="0" borderId="35" xfId="8" applyFont="1" applyBorder="1" applyAlignment="1">
      <alignment vertical="center" wrapText="1"/>
    </xf>
    <xf numFmtId="0" fontId="3" fillId="0" borderId="35" xfId="0" applyFont="1" applyBorder="1" applyAlignment="1">
      <alignment horizontal="left" vertical="center" wrapText="1"/>
    </xf>
    <xf numFmtId="0" fontId="26" fillId="0" borderId="35" xfId="0" applyFont="1" applyBorder="1" applyAlignment="1">
      <alignment horizontal="center" vertical="center" wrapText="1"/>
    </xf>
    <xf numFmtId="0" fontId="44" fillId="0" borderId="35" xfId="0" applyFont="1" applyBorder="1" applyAlignment="1">
      <alignment horizontal="center" vertical="center"/>
    </xf>
    <xf numFmtId="0" fontId="43" fillId="0" borderId="35" xfId="0" applyFont="1" applyBorder="1" applyAlignment="1">
      <alignment horizontal="center" vertical="center"/>
    </xf>
    <xf numFmtId="0" fontId="18" fillId="0" borderId="35" xfId="0" applyFont="1" applyBorder="1" applyAlignment="1">
      <alignment horizontal="center" vertical="center"/>
    </xf>
    <xf numFmtId="192" fontId="44" fillId="0" borderId="35" xfId="17" applyNumberFormat="1" applyFont="1" applyBorder="1" applyAlignment="1">
      <alignment horizontal="right" vertical="center" wrapText="1"/>
    </xf>
    <xf numFmtId="0" fontId="26" fillId="0" borderId="35" xfId="0" applyFont="1" applyBorder="1" applyAlignment="1">
      <alignment horizontal="justify" vertical="center" wrapText="1"/>
    </xf>
    <xf numFmtId="0" fontId="10" fillId="0" borderId="35" xfId="0" applyFont="1" applyBorder="1" applyAlignment="1">
      <alignment vertical="center" wrapText="1"/>
    </xf>
    <xf numFmtId="0" fontId="4" fillId="0" borderId="35" xfId="0" applyFont="1" applyBorder="1" applyAlignment="1">
      <alignment horizontal="left" vertical="center" wrapText="1"/>
    </xf>
    <xf numFmtId="173" fontId="44" fillId="7" borderId="35" xfId="3" applyNumberFormat="1" applyFont="1" applyFill="1" applyBorder="1" applyAlignment="1">
      <alignment horizontal="right" vertical="center"/>
    </xf>
    <xf numFmtId="0" fontId="3" fillId="0" borderId="35" xfId="0" applyFont="1" applyBorder="1" applyAlignment="1">
      <alignment horizontal="center" vertical="center" wrapText="1"/>
    </xf>
    <xf numFmtId="0" fontId="15" fillId="0" borderId="35" xfId="0" applyFont="1" applyBorder="1" applyAlignment="1">
      <alignment vertical="top" wrapText="1"/>
    </xf>
    <xf numFmtId="0" fontId="26" fillId="0" borderId="35" xfId="0" applyFont="1" applyBorder="1" applyAlignment="1">
      <alignment horizontal="left" vertical="center" wrapText="1"/>
    </xf>
    <xf numFmtId="184" fontId="52" fillId="0" borderId="35" xfId="27" applyFont="1" applyBorder="1" applyAlignment="1">
      <alignment horizontal="right" vertical="center" wrapText="1"/>
    </xf>
    <xf numFmtId="0" fontId="0" fillId="0" borderId="35" xfId="0" applyBorder="1" applyAlignment="1">
      <alignment vertical="center"/>
    </xf>
    <xf numFmtId="0" fontId="11" fillId="0" borderId="35" xfId="5" applyFont="1" applyBorder="1" applyAlignment="1">
      <alignment horizontal="left" vertical="center" wrapText="1"/>
    </xf>
    <xf numFmtId="0" fontId="28" fillId="0" borderId="35" xfId="5" applyFont="1" applyBorder="1" applyAlignment="1">
      <alignment horizontal="center" vertical="center" wrapText="1"/>
    </xf>
    <xf numFmtId="0" fontId="42" fillId="0" borderId="35" xfId="5" applyFont="1" applyBorder="1" applyAlignment="1">
      <alignment vertical="center" wrapText="1"/>
    </xf>
    <xf numFmtId="180" fontId="52" fillId="0" borderId="35" xfId="18" applyFont="1" applyBorder="1" applyAlignment="1">
      <alignment horizontal="right" vertical="center" wrapText="1"/>
    </xf>
    <xf numFmtId="0" fontId="44" fillId="0" borderId="35" xfId="0" applyFont="1" applyBorder="1" applyAlignment="1">
      <alignment horizontal="center" vertical="center" wrapText="1"/>
    </xf>
    <xf numFmtId="170" fontId="15" fillId="0" borderId="35" xfId="5" applyNumberFormat="1" applyFont="1" applyBorder="1" applyAlignment="1">
      <alignment horizontal="center" vertical="center" wrapText="1"/>
    </xf>
    <xf numFmtId="0" fontId="68" fillId="0" borderId="35" xfId="5" applyFont="1" applyBorder="1" applyAlignment="1">
      <alignment horizontal="center" vertical="center" wrapText="1"/>
    </xf>
    <xf numFmtId="0" fontId="4" fillId="0" borderId="26" xfId="0" applyFont="1" applyBorder="1" applyAlignment="1">
      <alignment vertical="center" wrapText="1"/>
    </xf>
    <xf numFmtId="1" fontId="14" fillId="0" borderId="41" xfId="0" applyNumberFormat="1" applyFont="1" applyBorder="1" applyAlignment="1">
      <alignment horizontal="center" vertical="center"/>
    </xf>
    <xf numFmtId="0" fontId="14" fillId="0" borderId="41" xfId="0" applyFont="1" applyBorder="1" applyAlignment="1">
      <alignment horizontal="center" vertical="center"/>
    </xf>
    <xf numFmtId="0" fontId="14" fillId="0" borderId="41" xfId="0" applyFont="1" applyBorder="1" applyAlignment="1">
      <alignment vertical="center" wrapText="1"/>
    </xf>
    <xf numFmtId="170" fontId="44" fillId="0" borderId="41" xfId="0" applyNumberFormat="1" applyFont="1" applyBorder="1" applyAlignment="1">
      <alignment horizontal="center" vertical="center" wrapText="1"/>
    </xf>
    <xf numFmtId="168" fontId="57" fillId="0" borderId="41" xfId="0" applyNumberFormat="1" applyFont="1" applyBorder="1" applyAlignment="1">
      <alignment horizontal="right" vertical="center" wrapText="1"/>
    </xf>
    <xf numFmtId="170" fontId="61" fillId="0" borderId="41" xfId="0" applyNumberFormat="1" applyFont="1" applyBorder="1" applyAlignment="1">
      <alignment horizontal="center" vertical="center" wrapText="1"/>
    </xf>
    <xf numFmtId="1" fontId="11" fillId="0" borderId="26" xfId="5" applyNumberFormat="1" applyFont="1" applyBorder="1" applyAlignment="1">
      <alignment horizontal="center" vertical="center"/>
    </xf>
    <xf numFmtId="0" fontId="11" fillId="0" borderId="26" xfId="5" applyFont="1" applyBorder="1" applyAlignment="1">
      <alignment vertical="center" wrapText="1"/>
    </xf>
    <xf numFmtId="0" fontId="4" fillId="0" borderId="26" xfId="5" applyFont="1" applyBorder="1" applyAlignment="1">
      <alignment vertical="center" wrapText="1"/>
    </xf>
    <xf numFmtId="1" fontId="14" fillId="0" borderId="1" xfId="5" applyNumberFormat="1" applyFont="1" applyBorder="1" applyAlignment="1">
      <alignment horizontal="center" vertical="center"/>
    </xf>
    <xf numFmtId="0" fontId="14" fillId="0" borderId="1" xfId="5" applyFont="1" applyBorder="1" applyAlignment="1">
      <alignment horizontal="center" vertical="center"/>
    </xf>
    <xf numFmtId="0" fontId="14" fillId="0" borderId="1" xfId="5" applyFont="1" applyBorder="1" applyAlignment="1">
      <alignment vertical="center" wrapText="1"/>
    </xf>
    <xf numFmtId="170" fontId="44" fillId="0" borderId="1" xfId="5" applyNumberFormat="1" applyFont="1" applyBorder="1" applyAlignment="1">
      <alignment horizontal="center" vertical="center" wrapText="1"/>
    </xf>
    <xf numFmtId="180" fontId="44" fillId="0" borderId="1" xfId="18" applyFont="1" applyBorder="1" applyAlignment="1">
      <alignment horizontal="right" vertical="center" wrapText="1"/>
    </xf>
    <xf numFmtId="170" fontId="61" fillId="0" borderId="1" xfId="5" applyNumberFormat="1" applyFont="1" applyBorder="1" applyAlignment="1">
      <alignment horizontal="center" vertical="center" wrapText="1"/>
    </xf>
    <xf numFmtId="168" fontId="15" fillId="0" borderId="35" xfId="5" applyNumberFormat="1" applyFont="1" applyBorder="1" applyAlignment="1">
      <alignment horizontal="right" vertical="center" wrapText="1"/>
    </xf>
    <xf numFmtId="0" fontId="4" fillId="0" borderId="35" xfId="0" applyFont="1" applyBorder="1" applyAlignment="1">
      <alignment vertical="center"/>
    </xf>
    <xf numFmtId="0" fontId="47" fillId="0" borderId="35" xfId="0" applyFont="1" applyBorder="1" applyAlignment="1">
      <alignment horizontal="center" vertical="center" wrapText="1"/>
    </xf>
    <xf numFmtId="0" fontId="11" fillId="0" borderId="35" xfId="0" applyFont="1" applyBorder="1" applyAlignment="1">
      <alignment vertical="center"/>
    </xf>
    <xf numFmtId="0" fontId="29" fillId="0" borderId="35" xfId="0" applyFont="1" applyBorder="1" applyAlignment="1">
      <alignment vertical="top" wrapText="1"/>
    </xf>
    <xf numFmtId="170" fontId="66" fillId="0" borderId="35" xfId="0" applyNumberFormat="1" applyFont="1" applyBorder="1" applyAlignment="1">
      <alignment horizontal="center" vertical="center" wrapText="1"/>
    </xf>
    <xf numFmtId="174" fontId="44" fillId="7" borderId="35" xfId="27" applyNumberFormat="1" applyFont="1" applyFill="1" applyBorder="1" applyAlignment="1">
      <alignment horizontal="right" vertical="center" wrapText="1"/>
    </xf>
    <xf numFmtId="0" fontId="41" fillId="0" borderId="35" xfId="5" applyFont="1" applyBorder="1" applyAlignment="1">
      <alignment horizontal="center" vertical="center" wrapText="1"/>
    </xf>
    <xf numFmtId="1" fontId="6" fillId="0" borderId="35" xfId="8" applyNumberFormat="1" applyFont="1" applyBorder="1" applyAlignment="1">
      <alignment horizontal="center" vertical="center"/>
    </xf>
    <xf numFmtId="0" fontId="5" fillId="0" borderId="35" xfId="8" applyFont="1" applyBorder="1" applyAlignment="1">
      <alignment horizontal="left" vertical="center" wrapText="1"/>
    </xf>
    <xf numFmtId="0" fontId="11" fillId="0" borderId="35" xfId="8" applyFont="1" applyBorder="1" applyAlignment="1">
      <alignment horizontal="left" vertical="center" wrapText="1"/>
    </xf>
    <xf numFmtId="174" fontId="38" fillId="0" borderId="35" xfId="10" applyNumberFormat="1" applyFont="1" applyBorder="1" applyAlignment="1" applyProtection="1">
      <alignment horizontal="right" vertical="center" wrapText="1"/>
    </xf>
    <xf numFmtId="186" fontId="44" fillId="0" borderId="35" xfId="10" applyNumberFormat="1" applyFont="1" applyBorder="1" applyAlignment="1" applyProtection="1">
      <alignment horizontal="right" vertical="center" wrapText="1"/>
    </xf>
    <xf numFmtId="0" fontId="11" fillId="0" borderId="35" xfId="8" applyFont="1" applyBorder="1" applyAlignment="1">
      <alignment vertical="center" wrapText="1"/>
    </xf>
    <xf numFmtId="0" fontId="0" fillId="0" borderId="35" xfId="8" applyFont="1" applyBorder="1" applyAlignment="1">
      <alignment vertical="center" wrapText="1"/>
    </xf>
    <xf numFmtId="1" fontId="14" fillId="0" borderId="41" xfId="5" applyNumberFormat="1" applyFont="1" applyBorder="1" applyAlignment="1">
      <alignment horizontal="center" vertical="center"/>
    </xf>
    <xf numFmtId="0" fontId="14" fillId="0" borderId="41" xfId="5" applyFont="1" applyBorder="1" applyAlignment="1">
      <alignment horizontal="center" vertical="center"/>
    </xf>
    <xf numFmtId="0" fontId="14" fillId="0" borderId="41" xfId="5" applyFont="1" applyBorder="1" applyAlignment="1">
      <alignment vertical="center" wrapText="1"/>
    </xf>
    <xf numFmtId="0" fontId="8" fillId="0" borderId="41" xfId="5" applyBorder="1" applyAlignment="1">
      <alignment vertical="center" wrapText="1"/>
    </xf>
    <xf numFmtId="174" fontId="44" fillId="0" borderId="41" xfId="5" applyNumberFormat="1" applyFont="1" applyBorder="1" applyAlignment="1">
      <alignment horizontal="center" vertical="center"/>
    </xf>
    <xf numFmtId="4" fontId="44" fillId="0" borderId="41" xfId="5" applyNumberFormat="1" applyFont="1" applyBorder="1" applyAlignment="1">
      <alignment horizontal="right" vertical="center"/>
    </xf>
    <xf numFmtId="174" fontId="61" fillId="0" borderId="41" xfId="5" applyNumberFormat="1" applyFont="1" applyBorder="1" applyAlignment="1">
      <alignment horizontal="center" vertical="center" wrapText="1"/>
    </xf>
    <xf numFmtId="0" fontId="4" fillId="0" borderId="12" xfId="5" applyFont="1" applyBorder="1" applyAlignment="1">
      <alignment horizontal="center" vertical="center"/>
    </xf>
    <xf numFmtId="0" fontId="24" fillId="0" borderId="0" xfId="5" applyFont="1" applyAlignment="1">
      <alignment horizontal="center" vertical="center" wrapText="1"/>
    </xf>
    <xf numFmtId="170" fontId="15" fillId="0" borderId="34" xfId="5" applyNumberFormat="1" applyFont="1" applyBorder="1" applyAlignment="1">
      <alignment horizontal="center" vertical="center" wrapText="1"/>
    </xf>
    <xf numFmtId="168" fontId="15" fillId="0" borderId="34" xfId="4" applyNumberFormat="1" applyFont="1" applyBorder="1" applyAlignment="1">
      <alignment horizontal="right" vertical="center" wrapText="1"/>
    </xf>
    <xf numFmtId="0" fontId="61" fillId="0" borderId="34" xfId="5" applyFont="1" applyBorder="1" applyAlignment="1">
      <alignment horizontal="center" vertical="center" wrapText="1"/>
    </xf>
    <xf numFmtId="184" fontId="51" fillId="0" borderId="35" xfId="27" applyFont="1" applyBorder="1" applyAlignment="1">
      <alignment vertical="center"/>
    </xf>
    <xf numFmtId="0" fontId="4" fillId="0" borderId="35" xfId="5" applyFont="1" applyBorder="1" applyAlignment="1">
      <alignment vertical="top" wrapText="1"/>
    </xf>
    <xf numFmtId="0" fontId="30" fillId="0" borderId="35" xfId="5" applyFont="1" applyBorder="1" applyAlignment="1">
      <alignment vertical="center" wrapText="1"/>
    </xf>
    <xf numFmtId="0" fontId="64" fillId="0" borderId="35" xfId="5" applyFont="1" applyBorder="1" applyAlignment="1">
      <alignment horizontal="center" vertical="center" wrapText="1"/>
    </xf>
    <xf numFmtId="0" fontId="56" fillId="0" borderId="35" xfId="5" applyFont="1" applyBorder="1" applyAlignment="1">
      <alignment horizontal="center" vertical="center" wrapText="1"/>
    </xf>
    <xf numFmtId="0" fontId="12" fillId="0" borderId="35" xfId="0" applyFont="1" applyBorder="1" applyAlignment="1">
      <alignment horizontal="center" vertical="center" wrapText="1"/>
    </xf>
    <xf numFmtId="0" fontId="12" fillId="0" borderId="35" xfId="0" applyFont="1" applyBorder="1" applyAlignment="1">
      <alignment vertical="center" wrapText="1"/>
    </xf>
    <xf numFmtId="0" fontId="11" fillId="0" borderId="1" xfId="0" applyFont="1" applyBorder="1" applyAlignment="1">
      <alignment vertical="center" wrapText="1"/>
    </xf>
    <xf numFmtId="170" fontId="44" fillId="0" borderId="1" xfId="0" applyNumberFormat="1" applyFont="1" applyBorder="1" applyAlignment="1">
      <alignment horizontal="center" vertical="center" wrapText="1"/>
    </xf>
    <xf numFmtId="173" fontId="44" fillId="0" borderId="1" xfId="3" applyNumberFormat="1" applyFont="1" applyBorder="1" applyAlignment="1">
      <alignment horizontal="right" vertical="center" wrapText="1"/>
    </xf>
    <xf numFmtId="0" fontId="61" fillId="0" borderId="1" xfId="0" applyFont="1" applyBorder="1" applyAlignment="1">
      <alignment horizontal="center" vertical="center" wrapText="1"/>
    </xf>
    <xf numFmtId="0" fontId="4" fillId="0" borderId="33" xfId="0" applyFont="1" applyBorder="1" applyAlignment="1">
      <alignment horizontal="center" vertical="center"/>
    </xf>
    <xf numFmtId="0" fontId="11" fillId="0" borderId="33" xfId="0" applyFont="1" applyBorder="1" applyAlignment="1">
      <alignment vertical="center" wrapText="1"/>
    </xf>
    <xf numFmtId="0" fontId="61" fillId="0" borderId="38" xfId="0" applyFont="1" applyBorder="1" applyAlignment="1">
      <alignment horizontal="center" vertical="center" wrapText="1"/>
    </xf>
    <xf numFmtId="170" fontId="71" fillId="0" borderId="35" xfId="0" applyNumberFormat="1" applyFont="1" applyBorder="1" applyAlignment="1">
      <alignment horizontal="center" vertical="center" wrapText="1"/>
    </xf>
    <xf numFmtId="165" fontId="18" fillId="0" borderId="35" xfId="10" applyFont="1" applyFill="1" applyBorder="1" applyAlignment="1">
      <alignment horizontal="center" vertical="center" wrapText="1"/>
    </xf>
    <xf numFmtId="170" fontId="61" fillId="0" borderId="35" xfId="0" applyNumberFormat="1" applyFont="1" applyBorder="1" applyAlignment="1">
      <alignment horizontal="center" vertical="center" wrapText="1"/>
    </xf>
    <xf numFmtId="0" fontId="12" fillId="0" borderId="35" xfId="0" applyFont="1" applyBorder="1" applyAlignment="1">
      <alignment horizontal="center" vertical="center"/>
    </xf>
    <xf numFmtId="0" fontId="71" fillId="0" borderId="35" xfId="0" applyFont="1" applyBorder="1" applyAlignment="1">
      <alignment horizontal="center" vertical="center" wrapText="1"/>
    </xf>
    <xf numFmtId="168" fontId="86" fillId="0" borderId="35" xfId="3" applyNumberFormat="1" applyFont="1" applyBorder="1" applyAlignment="1">
      <alignment horizontal="right" vertical="center" wrapText="1"/>
    </xf>
    <xf numFmtId="168" fontId="18" fillId="0" borderId="35" xfId="0" applyNumberFormat="1" applyFont="1" applyBorder="1" applyAlignment="1">
      <alignment horizontal="right" vertical="center" wrapText="1"/>
    </xf>
    <xf numFmtId="0" fontId="25" fillId="0" borderId="35" xfId="0" applyFont="1" applyBorder="1" applyAlignment="1">
      <alignment horizontal="center" vertical="center" wrapText="1"/>
    </xf>
    <xf numFmtId="167" fontId="11" fillId="0" borderId="35" xfId="80" applyFont="1" applyFill="1" applyBorder="1" applyAlignment="1" applyProtection="1">
      <alignment vertical="center"/>
    </xf>
    <xf numFmtId="0" fontId="30" fillId="0" borderId="35" xfId="0" applyFont="1" applyBorder="1" applyAlignment="1">
      <alignment vertical="center" wrapText="1"/>
    </xf>
    <xf numFmtId="186" fontId="44" fillId="0" borderId="35" xfId="10" applyNumberFormat="1" applyFont="1" applyBorder="1" applyAlignment="1" applyProtection="1">
      <alignment horizontal="right" vertical="center"/>
    </xf>
    <xf numFmtId="170" fontId="32" fillId="0" borderId="35" xfId="5" applyNumberFormat="1" applyFont="1" applyBorder="1" applyAlignment="1">
      <alignment horizontal="center" vertical="center" wrapText="1"/>
    </xf>
    <xf numFmtId="4" fontId="61" fillId="0" borderId="35" xfId="3" applyNumberFormat="1" applyFont="1" applyBorder="1" applyAlignment="1">
      <alignment horizontal="center" vertical="center" wrapText="1"/>
    </xf>
    <xf numFmtId="174" fontId="44" fillId="0" borderId="41" xfId="0" applyNumberFormat="1" applyFont="1" applyBorder="1" applyAlignment="1">
      <alignment horizontal="center" vertical="center" wrapText="1"/>
    </xf>
    <xf numFmtId="0" fontId="61" fillId="0" borderId="41" xfId="0" applyFont="1" applyBorder="1" applyAlignment="1">
      <alignment horizontal="center" vertical="center" wrapText="1"/>
    </xf>
    <xf numFmtId="0" fontId="12"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vertical="center" wrapText="1"/>
    </xf>
    <xf numFmtId="176" fontId="38" fillId="0" borderId="34" xfId="0" applyNumberFormat="1" applyFont="1" applyBorder="1" applyAlignment="1">
      <alignment horizontal="center" vertical="center" wrapText="1"/>
    </xf>
    <xf numFmtId="0" fontId="39" fillId="0" borderId="35" xfId="0" applyFont="1" applyBorder="1" applyAlignment="1">
      <alignment vertical="center" wrapText="1"/>
    </xf>
    <xf numFmtId="49" fontId="0" fillId="0" borderId="35" xfId="0" applyNumberFormat="1" applyBorder="1" applyAlignment="1">
      <alignment vertical="center" wrapText="1"/>
    </xf>
    <xf numFmtId="0" fontId="4" fillId="0" borderId="35" xfId="8" quotePrefix="1" applyFont="1" applyBorder="1" applyAlignment="1">
      <alignment vertical="center" wrapText="1"/>
    </xf>
    <xf numFmtId="177" fontId="44" fillId="0" borderId="41" xfId="0" applyNumberFormat="1" applyFont="1" applyBorder="1" applyAlignment="1">
      <alignment horizontal="center" vertical="center" wrapText="1"/>
    </xf>
    <xf numFmtId="174" fontId="61" fillId="0" borderId="41" xfId="0" applyNumberFormat="1" applyFont="1" applyBorder="1" applyAlignment="1">
      <alignment horizontal="center" vertical="center" wrapText="1"/>
    </xf>
    <xf numFmtId="173" fontId="44" fillId="0" borderId="34" xfId="3" applyNumberFormat="1" applyFont="1" applyBorder="1" applyAlignment="1">
      <alignment horizontal="right" vertical="center" wrapText="1"/>
    </xf>
    <xf numFmtId="0" fontId="5" fillId="0" borderId="35" xfId="0" applyFont="1" applyBorder="1" applyAlignment="1">
      <alignment horizontal="center" vertical="center" wrapText="1"/>
    </xf>
    <xf numFmtId="174" fontId="44" fillId="0" borderId="1" xfId="4" applyFont="1" applyBorder="1" applyAlignment="1">
      <alignment horizontal="center" vertical="center" wrapText="1"/>
    </xf>
    <xf numFmtId="0" fontId="61" fillId="0" borderId="1" xfId="5" applyFont="1" applyBorder="1" applyAlignment="1">
      <alignment horizontal="center" vertical="center" wrapText="1"/>
    </xf>
    <xf numFmtId="1" fontId="11" fillId="0" borderId="33" xfId="0" applyNumberFormat="1" applyFont="1" applyBorder="1" applyAlignment="1">
      <alignment horizontal="center" vertical="center"/>
    </xf>
    <xf numFmtId="170" fontId="32" fillId="0" borderId="34" xfId="0" applyNumberFormat="1" applyFont="1" applyBorder="1" applyAlignment="1">
      <alignment horizontal="center" vertical="center" wrapText="1"/>
    </xf>
    <xf numFmtId="169" fontId="38" fillId="0" borderId="34" xfId="67" applyNumberFormat="1" applyFont="1" applyBorder="1" applyAlignment="1">
      <alignment horizontal="right" vertical="center" wrapText="1"/>
    </xf>
    <xf numFmtId="169" fontId="32" fillId="0" borderId="34" xfId="0" applyNumberFormat="1" applyFont="1" applyBorder="1" applyAlignment="1">
      <alignment horizontal="right" vertical="center" wrapText="1"/>
    </xf>
    <xf numFmtId="169" fontId="38" fillId="0" borderId="35" xfId="67" applyNumberFormat="1" applyFont="1" applyBorder="1" applyAlignment="1">
      <alignment horizontal="right" vertical="center" wrapText="1"/>
    </xf>
    <xf numFmtId="0" fontId="5" fillId="0" borderId="35" xfId="5" applyFont="1" applyBorder="1" applyAlignment="1">
      <alignment horizontal="center" vertical="center" wrapText="1"/>
    </xf>
    <xf numFmtId="168" fontId="38" fillId="0" borderId="35" xfId="3" applyNumberFormat="1" applyFont="1" applyBorder="1" applyAlignment="1">
      <alignment horizontal="right" vertical="center" wrapText="1"/>
    </xf>
    <xf numFmtId="1" fontId="11" fillId="0" borderId="36"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37" xfId="0" applyFont="1" applyBorder="1" applyAlignment="1">
      <alignment horizontal="center" vertical="center"/>
    </xf>
    <xf numFmtId="0" fontId="88" fillId="0" borderId="37" xfId="0" applyFont="1" applyBorder="1" applyAlignment="1">
      <alignment horizontal="center" vertical="center"/>
    </xf>
    <xf numFmtId="0" fontId="6" fillId="0" borderId="37" xfId="8" applyFont="1" applyBorder="1" applyAlignment="1">
      <alignment horizontal="center" vertical="center"/>
    </xf>
    <xf numFmtId="168" fontId="39" fillId="0" borderId="17" xfId="0" applyNumberFormat="1" applyFont="1" applyBorder="1" applyAlignment="1">
      <alignment horizontal="right" vertical="center" wrapText="1"/>
    </xf>
    <xf numFmtId="0" fontId="7" fillId="9" borderId="15" xfId="0" applyFont="1" applyFill="1" applyBorder="1" applyAlignment="1">
      <alignment horizontal="center" vertical="center" wrapText="1"/>
    </xf>
    <xf numFmtId="0" fontId="11" fillId="0" borderId="10" xfId="0" applyFont="1" applyBorder="1" applyAlignment="1">
      <alignment horizontal="center" vertical="center" wrapText="1"/>
    </xf>
    <xf numFmtId="0" fontId="12" fillId="0" borderId="35" xfId="5" applyFont="1" applyBorder="1" applyAlignment="1">
      <alignment vertical="center" wrapText="1"/>
    </xf>
    <xf numFmtId="0" fontId="27" fillId="0" borderId="35" xfId="5" applyFont="1" applyBorder="1" applyAlignment="1">
      <alignment vertical="center" wrapText="1"/>
    </xf>
    <xf numFmtId="0" fontId="0" fillId="0" borderId="0" xfId="0" applyFill="1" applyAlignment="1">
      <alignment vertical="center"/>
    </xf>
    <xf numFmtId="2" fontId="44" fillId="0" borderId="15" xfId="28" applyNumberFormat="1" applyFont="1" applyFill="1" applyBorder="1" applyAlignment="1">
      <alignment horizontal="center" vertical="center" wrapText="1"/>
    </xf>
    <xf numFmtId="2" fontId="44" fillId="0" borderId="26" xfId="2" applyNumberFormat="1" applyFont="1" applyFill="1" applyBorder="1" applyAlignment="1">
      <alignment horizontal="center" vertical="center" wrapText="1"/>
    </xf>
    <xf numFmtId="2" fontId="44" fillId="0" borderId="35" xfId="2" applyNumberFormat="1" applyFont="1" applyFill="1" applyBorder="1" applyAlignment="1">
      <alignment horizontal="center" vertical="center" wrapText="1"/>
    </xf>
    <xf numFmtId="2" fontId="44" fillId="0" borderId="35" xfId="8" applyNumberFormat="1" applyFont="1" applyFill="1" applyBorder="1" applyAlignment="1">
      <alignment horizontal="center" vertical="center" wrapText="1"/>
    </xf>
    <xf numFmtId="0" fontId="32" fillId="0" borderId="35" xfId="0" applyFont="1" applyFill="1" applyBorder="1"/>
    <xf numFmtId="2" fontId="38" fillId="0" borderId="35" xfId="8" applyNumberFormat="1" applyFont="1" applyFill="1" applyBorder="1" applyAlignment="1">
      <alignment horizontal="center" vertical="center" wrapText="1"/>
    </xf>
    <xf numFmtId="0" fontId="32" fillId="0" borderId="35" xfId="8" applyFont="1" applyFill="1" applyBorder="1" applyAlignment="1">
      <alignment horizontal="center" vertical="center" wrapText="1"/>
    </xf>
    <xf numFmtId="0" fontId="32" fillId="0" borderId="35" xfId="0" applyFont="1" applyFill="1" applyBorder="1" applyAlignment="1">
      <alignment horizontal="center" vertical="center"/>
    </xf>
    <xf numFmtId="171" fontId="18" fillId="0" borderId="35" xfId="2" applyFont="1" applyFill="1" applyBorder="1" applyAlignment="1">
      <alignment vertical="center" wrapText="1"/>
    </xf>
    <xf numFmtId="4" fontId="32" fillId="0" borderId="35" xfId="8" applyNumberFormat="1" applyFont="1" applyFill="1" applyBorder="1" applyAlignment="1">
      <alignment horizontal="center" vertical="center" wrapText="1"/>
    </xf>
    <xf numFmtId="2" fontId="62" fillId="0" borderId="35" xfId="8" applyNumberFormat="1" applyFont="1" applyFill="1" applyBorder="1" applyAlignment="1">
      <alignment horizontal="center" vertical="center" wrapText="1"/>
    </xf>
    <xf numFmtId="2" fontId="44" fillId="0" borderId="35" xfId="7" applyNumberFormat="1" applyFont="1" applyFill="1" applyBorder="1" applyAlignment="1">
      <alignment horizontal="center" vertical="center" wrapText="1"/>
    </xf>
    <xf numFmtId="2" fontId="44" fillId="0" borderId="0" xfId="28" applyNumberFormat="1" applyFont="1" applyFill="1" applyAlignment="1">
      <alignment horizontal="center" vertical="center" wrapText="1"/>
    </xf>
    <xf numFmtId="2" fontId="44" fillId="0" borderId="1" xfId="0" applyNumberFormat="1" applyFont="1" applyFill="1" applyBorder="1" applyAlignment="1">
      <alignment horizontal="center" vertical="center" wrapText="1"/>
    </xf>
    <xf numFmtId="2" fontId="44" fillId="0" borderId="34" xfId="2" applyNumberFormat="1" applyFont="1" applyFill="1" applyBorder="1" applyAlignment="1">
      <alignment horizontal="center" vertical="center" wrapText="1"/>
    </xf>
    <xf numFmtId="171" fontId="44" fillId="0" borderId="35" xfId="2" applyFont="1" applyFill="1" applyBorder="1" applyAlignment="1">
      <alignment horizontal="center" vertical="center" wrapText="1"/>
    </xf>
    <xf numFmtId="2" fontId="44" fillId="0" borderId="0" xfId="5" applyNumberFormat="1" applyFont="1" applyFill="1" applyAlignment="1">
      <alignment horizontal="center" vertical="center" wrapText="1"/>
    </xf>
    <xf numFmtId="2" fontId="44" fillId="0" borderId="28" xfId="5" applyNumberFormat="1" applyFont="1" applyFill="1" applyBorder="1" applyAlignment="1">
      <alignment horizontal="center" vertical="center" wrapText="1"/>
    </xf>
    <xf numFmtId="2" fontId="44" fillId="0" borderId="41" xfId="0" applyNumberFormat="1" applyFont="1" applyFill="1" applyBorder="1" applyAlignment="1">
      <alignment horizontal="center" vertical="center" wrapText="1"/>
    </xf>
    <xf numFmtId="2" fontId="49" fillId="0" borderId="26" xfId="2" applyNumberFormat="1" applyFont="1" applyFill="1" applyBorder="1" applyAlignment="1">
      <alignment horizontal="center" vertical="center"/>
    </xf>
    <xf numFmtId="2" fontId="44" fillId="0" borderId="35" xfId="8" applyNumberFormat="1" applyFont="1" applyFill="1" applyBorder="1" applyAlignment="1">
      <alignment horizontal="center" vertical="center"/>
    </xf>
    <xf numFmtId="181" fontId="44" fillId="0" borderId="35" xfId="18" applyNumberFormat="1" applyFont="1" applyFill="1" applyBorder="1" applyAlignment="1">
      <alignment horizontal="center" vertical="center" wrapText="1"/>
    </xf>
    <xf numFmtId="181" fontId="44" fillId="0" borderId="35" xfId="18" applyNumberFormat="1" applyFont="1" applyFill="1" applyBorder="1" applyAlignment="1">
      <alignment horizontal="center" vertical="center"/>
    </xf>
    <xf numFmtId="2" fontId="44" fillId="0" borderId="35" xfId="2" applyNumberFormat="1" applyFont="1" applyFill="1" applyBorder="1" applyAlignment="1">
      <alignment horizontal="center" vertical="center"/>
    </xf>
    <xf numFmtId="181" fontId="44" fillId="0" borderId="35" xfId="2" applyNumberFormat="1" applyFont="1" applyFill="1" applyBorder="1" applyAlignment="1">
      <alignment horizontal="center" vertical="center"/>
    </xf>
    <xf numFmtId="2" fontId="32" fillId="0" borderId="35" xfId="0" applyNumberFormat="1" applyFont="1" applyFill="1" applyBorder="1" applyAlignment="1">
      <alignment horizontal="center" vertical="center"/>
    </xf>
    <xf numFmtId="2" fontId="44" fillId="0" borderId="35" xfId="0" applyNumberFormat="1" applyFont="1" applyFill="1" applyBorder="1" applyAlignment="1">
      <alignment horizontal="center" vertical="center"/>
    </xf>
    <xf numFmtId="2" fontId="44" fillId="0" borderId="35" xfId="5" applyNumberFormat="1" applyFont="1" applyFill="1" applyBorder="1" applyAlignment="1">
      <alignment horizontal="center" vertical="center" wrapText="1"/>
    </xf>
    <xf numFmtId="2" fontId="44" fillId="0" borderId="1" xfId="5" applyNumberFormat="1" applyFont="1" applyFill="1" applyBorder="1" applyAlignment="1">
      <alignment horizontal="center" vertical="center" wrapText="1"/>
    </xf>
    <xf numFmtId="181" fontId="44" fillId="0" borderId="26" xfId="18" applyNumberFormat="1" applyFont="1" applyFill="1" applyBorder="1" applyAlignment="1">
      <alignment horizontal="center" vertical="center" wrapText="1"/>
    </xf>
    <xf numFmtId="2" fontId="32" fillId="0" borderId="35" xfId="0" applyNumberFormat="1" applyFont="1" applyFill="1" applyBorder="1" applyAlignment="1">
      <alignment horizontal="center" vertical="center" wrapText="1"/>
    </xf>
    <xf numFmtId="0" fontId="32" fillId="0" borderId="35" xfId="0" applyFont="1" applyFill="1" applyBorder="1" applyAlignment="1">
      <alignment horizontal="center" vertical="center" wrapText="1"/>
    </xf>
    <xf numFmtId="181" fontId="44" fillId="0" borderId="0" xfId="18" applyNumberFormat="1" applyFont="1" applyFill="1" applyAlignment="1">
      <alignment horizontal="center" vertical="center" wrapText="1"/>
    </xf>
    <xf numFmtId="2" fontId="44" fillId="0" borderId="26" xfId="8" applyNumberFormat="1" applyFont="1" applyFill="1" applyBorder="1" applyAlignment="1">
      <alignment horizontal="center" vertical="center" wrapText="1"/>
    </xf>
    <xf numFmtId="2" fontId="44" fillId="0" borderId="31" xfId="8" applyNumberFormat="1" applyFont="1" applyFill="1" applyBorder="1" applyAlignment="1">
      <alignment horizontal="center" vertical="center" wrapText="1"/>
    </xf>
    <xf numFmtId="2" fontId="44" fillId="0" borderId="17" xfId="8" applyNumberFormat="1" applyFont="1" applyFill="1" applyBorder="1" applyAlignment="1">
      <alignment horizontal="center" vertical="center" wrapText="1"/>
    </xf>
    <xf numFmtId="2" fontId="44" fillId="0" borderId="41" xfId="5" applyNumberFormat="1" applyFont="1" applyFill="1" applyBorder="1" applyAlignment="1">
      <alignment horizontal="center" vertical="center"/>
    </xf>
    <xf numFmtId="2" fontId="15" fillId="0" borderId="34" xfId="0" applyNumberFormat="1" applyFont="1" applyFill="1" applyBorder="1" applyAlignment="1">
      <alignment horizontal="center" vertical="center" wrapText="1"/>
    </xf>
    <xf numFmtId="2" fontId="44" fillId="0" borderId="35" xfId="0" applyNumberFormat="1" applyFont="1" applyFill="1" applyBorder="1" applyAlignment="1">
      <alignment horizontal="center" vertical="center" wrapText="1"/>
    </xf>
    <xf numFmtId="181" fontId="44" fillId="0" borderId="35" xfId="18" applyNumberFormat="1" applyFont="1" applyFill="1" applyBorder="1" applyAlignment="1">
      <alignment vertical="center"/>
    </xf>
    <xf numFmtId="4" fontId="6" fillId="0" borderId="35" xfId="0" applyNumberFormat="1" applyFont="1" applyFill="1" applyBorder="1" applyAlignment="1">
      <alignment horizontal="center" vertical="center" wrapText="1"/>
    </xf>
    <xf numFmtId="166" fontId="15" fillId="0" borderId="35" xfId="1" applyFont="1" applyFill="1" applyBorder="1" applyAlignment="1">
      <alignment vertical="center"/>
    </xf>
    <xf numFmtId="166" fontId="32" fillId="0" borderId="35" xfId="1" applyFont="1" applyFill="1" applyBorder="1" applyAlignment="1">
      <alignment vertical="center"/>
    </xf>
    <xf numFmtId="2" fontId="44" fillId="0" borderId="0" xfId="4" applyNumberFormat="1" applyFont="1" applyFill="1" applyAlignment="1">
      <alignment horizontal="center" vertical="center" wrapText="1"/>
    </xf>
    <xf numFmtId="2" fontId="6" fillId="0" borderId="35" xfId="0" applyNumberFormat="1" applyFont="1" applyFill="1" applyBorder="1" applyAlignment="1">
      <alignment vertical="center"/>
    </xf>
    <xf numFmtId="4" fontId="6" fillId="0" borderId="35" xfId="0" applyNumberFormat="1" applyFont="1" applyFill="1" applyBorder="1" applyAlignment="1">
      <alignment horizontal="right" vertical="center" wrapText="1"/>
    </xf>
    <xf numFmtId="2" fontId="6" fillId="0" borderId="35" xfId="0" applyNumberFormat="1" applyFont="1" applyFill="1" applyBorder="1" applyAlignment="1">
      <alignment horizontal="right" vertical="center"/>
    </xf>
    <xf numFmtId="4" fontId="15" fillId="0" borderId="35" xfId="0" applyNumberFormat="1" applyFont="1" applyFill="1" applyBorder="1" applyAlignment="1">
      <alignment horizontal="right" vertical="center"/>
    </xf>
    <xf numFmtId="0" fontId="15" fillId="0" borderId="35" xfId="0" applyFont="1" applyFill="1" applyBorder="1" applyAlignment="1">
      <alignment horizontal="center" vertical="center"/>
    </xf>
    <xf numFmtId="194" fontId="15" fillId="0" borderId="35" xfId="0" applyNumberFormat="1" applyFont="1" applyFill="1" applyBorder="1" applyAlignment="1">
      <alignment horizontal="center" vertical="center"/>
    </xf>
    <xf numFmtId="194" fontId="15" fillId="0" borderId="35" xfId="0" applyNumberFormat="1" applyFont="1" applyFill="1" applyBorder="1" applyAlignment="1">
      <alignment vertical="center"/>
    </xf>
    <xf numFmtId="2" fontId="44" fillId="0" borderId="1" xfId="2" applyNumberFormat="1" applyFont="1" applyFill="1" applyBorder="1" applyAlignment="1">
      <alignment horizontal="center" vertical="center" wrapText="1"/>
    </xf>
    <xf numFmtId="181" fontId="44" fillId="0" borderId="38" xfId="18" applyNumberFormat="1" applyFont="1" applyFill="1" applyBorder="1" applyAlignment="1">
      <alignment horizontal="center" vertical="center" wrapText="1"/>
    </xf>
    <xf numFmtId="4" fontId="18" fillId="0" borderId="35" xfId="0" applyNumberFormat="1" applyFont="1" applyFill="1" applyBorder="1" applyAlignment="1">
      <alignment horizontal="center" vertical="center" wrapText="1"/>
    </xf>
    <xf numFmtId="2" fontId="44" fillId="0" borderId="35" xfId="26" applyNumberFormat="1" applyFont="1" applyFill="1" applyBorder="1" applyAlignment="1">
      <alignment horizontal="center" vertical="center" wrapText="1"/>
    </xf>
    <xf numFmtId="178" fontId="32" fillId="0" borderId="35" xfId="14" applyFont="1" applyFill="1" applyBorder="1" applyAlignment="1">
      <alignment horizontal="center" vertical="center" wrapText="1"/>
    </xf>
    <xf numFmtId="2" fontId="49" fillId="0" borderId="34" xfId="2" applyNumberFormat="1" applyFont="1" applyFill="1" applyBorder="1" applyAlignment="1">
      <alignment horizontal="center" vertical="center" wrapText="1"/>
    </xf>
    <xf numFmtId="181" fontId="43" fillId="0" borderId="0" xfId="18" applyNumberFormat="1" applyFill="1" applyAlignment="1">
      <alignment horizontal="center" vertical="center"/>
    </xf>
    <xf numFmtId="181" fontId="44" fillId="0" borderId="34" xfId="18" applyNumberFormat="1" applyFont="1" applyFill="1" applyBorder="1" applyAlignment="1">
      <alignment horizontal="center" vertical="center" wrapText="1"/>
    </xf>
    <xf numFmtId="181" fontId="44" fillId="0" borderId="1" xfId="18" applyNumberFormat="1" applyFont="1" applyFill="1" applyBorder="1" applyAlignment="1">
      <alignment horizontal="center" vertical="center" wrapText="1"/>
    </xf>
    <xf numFmtId="178" fontId="32" fillId="0" borderId="34" xfId="14" applyFont="1" applyFill="1" applyBorder="1" applyAlignment="1">
      <alignment horizontal="right" vertical="center" wrapText="1"/>
    </xf>
    <xf numFmtId="178" fontId="32" fillId="0" borderId="35" xfId="14" applyFont="1" applyFill="1" applyBorder="1" applyAlignment="1">
      <alignment horizontal="right" vertical="center" wrapText="1"/>
    </xf>
    <xf numFmtId="2" fontId="44" fillId="0" borderId="17" xfId="2" applyNumberFormat="1" applyFont="1" applyFill="1" applyBorder="1" applyAlignment="1">
      <alignment horizontal="center" vertical="center" wrapText="1"/>
    </xf>
    <xf numFmtId="2" fontId="39" fillId="0" borderId="35" xfId="2" applyNumberFormat="1" applyFont="1" applyFill="1" applyBorder="1" applyAlignment="1">
      <alignment horizontal="center" vertical="center" wrapText="1"/>
    </xf>
    <xf numFmtId="2" fontId="15" fillId="0" borderId="31" xfId="0" applyNumberFormat="1" applyFont="1" applyFill="1" applyBorder="1" applyAlignment="1">
      <alignment horizontal="center" vertical="center" wrapText="1"/>
    </xf>
    <xf numFmtId="2" fontId="65" fillId="0" borderId="0" xfId="0" applyNumberFormat="1" applyFont="1" applyFill="1" applyAlignment="1">
      <alignment horizontal="center" vertical="center" wrapText="1"/>
    </xf>
    <xf numFmtId="0" fontId="53" fillId="0" borderId="0" xfId="0" applyFont="1" applyFill="1" applyAlignment="1">
      <alignment horizontal="center" vertical="center" wrapText="1"/>
    </xf>
    <xf numFmtId="173" fontId="18" fillId="0" borderId="35" xfId="3" applyNumberFormat="1" applyFont="1" applyFill="1" applyBorder="1" applyAlignment="1">
      <alignment horizontal="right" vertical="center" wrapText="1"/>
    </xf>
    <xf numFmtId="168" fontId="18" fillId="0" borderId="35" xfId="0" applyNumberFormat="1" applyFont="1" applyFill="1" applyBorder="1" applyAlignment="1">
      <alignment horizontal="right" vertical="center" wrapText="1"/>
    </xf>
    <xf numFmtId="0" fontId="22" fillId="0" borderId="35" xfId="5" applyFont="1" applyFill="1" applyBorder="1" applyAlignment="1">
      <alignment vertical="center" wrapText="1"/>
    </xf>
    <xf numFmtId="0" fontId="16" fillId="0" borderId="35" xfId="0" applyFont="1" applyFill="1" applyBorder="1" applyAlignment="1">
      <alignment vertical="top" wrapText="1"/>
    </xf>
    <xf numFmtId="0" fontId="4" fillId="0" borderId="35" xfId="5" applyFont="1" applyFill="1" applyBorder="1" applyAlignment="1">
      <alignment horizontal="center" vertical="center"/>
    </xf>
    <xf numFmtId="0" fontId="4" fillId="0" borderId="35" xfId="5" applyFont="1" applyFill="1" applyBorder="1" applyAlignment="1">
      <alignment vertical="center" wrapText="1"/>
    </xf>
    <xf numFmtId="0" fontId="11" fillId="0" borderId="35" xfId="5" applyFont="1" applyFill="1" applyBorder="1" applyAlignment="1">
      <alignment vertical="center" wrapText="1"/>
    </xf>
    <xf numFmtId="0" fontId="16" fillId="0" borderId="35" xfId="0" applyFont="1" applyFill="1" applyBorder="1" applyAlignment="1">
      <alignment vertical="top"/>
    </xf>
    <xf numFmtId="184" fontId="52" fillId="0" borderId="35" xfId="27" applyFont="1" applyFill="1" applyBorder="1" applyAlignment="1">
      <alignment vertical="center"/>
    </xf>
    <xf numFmtId="168" fontId="44" fillId="0" borderId="35" xfId="0" applyNumberFormat="1" applyFont="1" applyFill="1" applyBorder="1" applyAlignment="1">
      <alignment vertical="center"/>
    </xf>
  </cellXfs>
  <cellStyles count="85">
    <cellStyle name="_PERSONAL" xfId="37" xr:uid="{2EBF43D4-05DA-4C95-AA7B-22B5C1B68BD9}"/>
    <cellStyle name="_PERSONAL_1" xfId="38" xr:uid="{FC11B065-DDA7-4E08-84A1-4597675C1102}"/>
    <cellStyle name="20% - akcent 1" xfId="39" xr:uid="{44954AB5-68A4-4A34-9917-3C29588B8E1E}"/>
    <cellStyle name="20% - akcent 2" xfId="40" xr:uid="{1714741E-697D-4CF2-9458-37166AF1B47B}"/>
    <cellStyle name="20% - akcent 3" xfId="41" xr:uid="{469A6796-F18E-4109-9704-339B7FDD31F4}"/>
    <cellStyle name="20% - akcent 4" xfId="42" xr:uid="{F90A408C-8F1F-49D2-9ADB-511B19FFB74F}"/>
    <cellStyle name="20% - akcent 5" xfId="43" xr:uid="{97C4EFC8-E138-41AE-B8C9-5874400077B7}"/>
    <cellStyle name="20% - akcent 6" xfId="44" xr:uid="{F6C797A3-9931-44B7-B879-915B49144154}"/>
    <cellStyle name="40% - akcent 1" xfId="45" xr:uid="{615A3454-449B-44E4-BC86-5BB288E72F27}"/>
    <cellStyle name="40% - akcent 2" xfId="46" xr:uid="{46E2A969-44DC-4196-8029-CED6B58F73F0}"/>
    <cellStyle name="40% - akcent 3" xfId="47" xr:uid="{1151C111-36B3-49E7-B939-0028B4254970}"/>
    <cellStyle name="40% - akcent 4" xfId="48" xr:uid="{9CC6F88B-88A2-41F4-A04F-B5BBA5A7B08A}"/>
    <cellStyle name="40% - akcent 5" xfId="49" xr:uid="{04A370C4-63EC-4203-A839-8D198D2E2AEC}"/>
    <cellStyle name="40% - akcent 6" xfId="50" xr:uid="{99573131-A32E-4C3F-9906-CEAAE51AB003}"/>
    <cellStyle name="60% - akcent 1" xfId="51" xr:uid="{2DD24A0F-0C47-4D50-961A-08F083889916}"/>
    <cellStyle name="60% - akcent 2" xfId="52" xr:uid="{EEC0C183-36E0-4ED4-9B96-AB7EAEFFBD2E}"/>
    <cellStyle name="60% - akcent 3" xfId="53" xr:uid="{81685841-920A-44C7-8486-B8DE4FAE26A4}"/>
    <cellStyle name="60% - akcent 4" xfId="54" xr:uid="{7F0BCFBF-9382-42E0-BAEC-64FAE217AC11}"/>
    <cellStyle name="60% - akcent 5" xfId="55" xr:uid="{F7F81B36-3543-48F7-A8E0-426D53B41FA7}"/>
    <cellStyle name="60% - akcent 6" xfId="56" xr:uid="{4B9FC21B-0AF5-4FCF-B5FA-D53402578F0C}"/>
    <cellStyle name="Ceny" xfId="57" xr:uid="{E993C5E0-A294-4188-9225-B81C4121CD15}"/>
    <cellStyle name="Comma [0]_laroux" xfId="58" xr:uid="{CBA404C5-989D-4AA5-A075-F4CBE2D91471}"/>
    <cellStyle name="Comma_laroux" xfId="59" xr:uid="{0A4109F6-B4B3-4DAB-8814-22637DBC68FC}"/>
    <cellStyle name="Currency [0]_laroux" xfId="60" xr:uid="{FB3B7916-6BB1-4AD7-99F6-A601C4FABA29}"/>
    <cellStyle name="Currency_laroux" xfId="61" xr:uid="{7E4F7E5A-686F-4E8F-88BA-4631CC91227C}"/>
    <cellStyle name="Dobre" xfId="62" xr:uid="{2CF1603B-5A15-4315-9111-C19B288EFED3}"/>
    <cellStyle name="Dziesiętny" xfId="1" builtinId="3"/>
    <cellStyle name="Dziesiętny 2" xfId="63" xr:uid="{640BFD92-1157-4193-8DD7-A3E4C715456C}"/>
    <cellStyle name="Dziesiętny 4" xfId="64" xr:uid="{CEE3860C-1507-4225-8EB7-1BCA999F0739}"/>
    <cellStyle name="Dziesiętny 6" xfId="20" xr:uid="{BE64D41A-17B9-4B52-9D81-C1CB9A0C56AC}"/>
    <cellStyle name="Excel Built-in Comma" xfId="16" xr:uid="{D46E209F-1BC1-4184-AE72-E4ED2D8C2816}"/>
    <cellStyle name="Excel Built-in Comma 1" xfId="28" xr:uid="{081F5E54-64EF-4442-85B4-426794D6B03A}"/>
    <cellStyle name="Excel Built-in Currency" xfId="17" xr:uid="{AE971F62-4424-4381-AB09-4FC79ABD0B11}"/>
    <cellStyle name="Excel Built-in Currency 2" xfId="27" xr:uid="{4A273C3F-A086-4170-9804-1710D0C647BB}"/>
    <cellStyle name="Excel Built-in Normal" xfId="18" xr:uid="{CEBEBE64-D6A7-41AA-BE6C-75D5E136AD40}"/>
    <cellStyle name="Excel Built-in Normal 1" xfId="29" xr:uid="{6215A54C-7ED0-4AF4-A912-7B1A0C893414}"/>
    <cellStyle name="Excel Built-in Normal 2" xfId="66" xr:uid="{DAC8F59A-966A-47F7-98BF-DA56260C2AA8}"/>
    <cellStyle name="Excel Built-in Normal 3" xfId="65" xr:uid="{EDC45130-AABC-45D3-9D00-D3C7A5A871E0}"/>
    <cellStyle name="Excel_BuiltIn_Comma" xfId="14" xr:uid="{0EF66D6C-3320-44D1-8A3A-F4C4DE8340E0}"/>
    <cellStyle name="Excel_BuiltIn_Comma 1" xfId="2" xr:uid="{00000000-0005-0000-0000-000001000000}"/>
    <cellStyle name="Excel_BuiltIn_Currency" xfId="67" xr:uid="{53B0720F-602C-4058-AFF7-5935741098CB}"/>
    <cellStyle name="Excel_BuiltIn_Currency 1" xfId="3" xr:uid="{00000000-0005-0000-0000-000003000000}"/>
    <cellStyle name="Excel_BuiltIn_Currency 2" xfId="4" xr:uid="{00000000-0005-0000-0000-000004000000}"/>
    <cellStyle name="Hiperłącze 2" xfId="68" xr:uid="{36088C8F-CDD0-4108-A012-2D851D57B88E}"/>
    <cellStyle name="L.p." xfId="69" xr:uid="{79086E29-7002-453D-A64A-04171D36B88E}"/>
    <cellStyle name="Neutralne" xfId="70" xr:uid="{EB395CDE-11EC-44A6-AC4C-F30A0E97CCE4}"/>
    <cellStyle name="Normal_laroux" xfId="71" xr:uid="{36D4157B-A9C4-4E2E-BFF1-612BC875FC3E}"/>
    <cellStyle name="normální_laroux" xfId="72" xr:uid="{48C409BD-F19A-45AC-B192-A2E956D59AD9}"/>
    <cellStyle name="Normalny" xfId="0" builtinId="0"/>
    <cellStyle name="Normalny 16" xfId="19" xr:uid="{45B1382A-F045-49D9-A891-9D9331167E44}"/>
    <cellStyle name="Normalny 2" xfId="73" xr:uid="{740E4BD3-877C-4C91-9D15-C3D551D6E6D2}"/>
    <cellStyle name="Normalny 3" xfId="5" xr:uid="{00000000-0005-0000-0000-000008000000}"/>
    <cellStyle name="Normalny 3 2" xfId="6" xr:uid="{00000000-0005-0000-0000-000009000000}"/>
    <cellStyle name="Normalny 3 3" xfId="74" xr:uid="{7B0E539C-F131-4258-ADA4-C5552F28FD5D}"/>
    <cellStyle name="Normalny 3 7" xfId="23" xr:uid="{7BD1035D-A020-4112-A486-C61961E202C1}"/>
    <cellStyle name="Normalny 4" xfId="7" xr:uid="{00000000-0005-0000-0000-00000A000000}"/>
    <cellStyle name="Normalny 4 2" xfId="13" xr:uid="{00000000-0005-0000-0000-00000B000000}"/>
    <cellStyle name="Normalny 4 3" xfId="22" xr:uid="{9E56A657-402E-4B6A-94EF-CF68A7336CC0}"/>
    <cellStyle name="Normalny 5" xfId="8" xr:uid="{00000000-0005-0000-0000-00000C000000}"/>
    <cellStyle name="Normalny 5 2" xfId="9" xr:uid="{00000000-0005-0000-0000-00000D000000}"/>
    <cellStyle name="Normalny 5 3" xfId="75" xr:uid="{D1650822-31B4-4226-BB4D-53C38DE6CAC8}"/>
    <cellStyle name="Normalny 6" xfId="36" xr:uid="{96B0EDC8-DFB8-41A6-9C50-50EF2064D866}"/>
    <cellStyle name="Normalny 7" xfId="84" xr:uid="{E63636F4-8E3F-4535-B736-153BDB627083}"/>
    <cellStyle name="Normalny 8" xfId="25" xr:uid="{FB03E5D7-1D00-4971-ABDD-72CB9E220071}"/>
    <cellStyle name="Normalny 8 2" xfId="35" xr:uid="{2DF6F81E-3939-4B55-8F7A-636731131DDE}"/>
    <cellStyle name="Normalny 9" xfId="76" xr:uid="{A0FE45CF-151B-4407-BBC9-BB62FA976034}"/>
    <cellStyle name="Normalny_Zał nr2_ Harmonogram rzeczowo finansowy POLFA ŁÓDŹ_PW_12_09_2011" xfId="26" xr:uid="{7D5B9D13-938D-4BCC-AE27-54B8B6CCD444}"/>
    <cellStyle name="Standard_Berechnungen" xfId="77" xr:uid="{CFE4F5CF-9DFD-4473-B615-3F46E377375C}"/>
    <cellStyle name="Styl 1" xfId="78" xr:uid="{769160E7-C3A4-4130-8856-41E313EB47BF}"/>
    <cellStyle name="Walutowy" xfId="10" builtinId="4"/>
    <cellStyle name="Walutowy 2" xfId="30" xr:uid="{2746ABE1-B943-4BF8-BF4F-1B022481A55B}"/>
    <cellStyle name="Walutowy 2 2" xfId="15" xr:uid="{93C687E4-386B-406D-B289-3D27BCD65373}"/>
    <cellStyle name="Walutowy 2 2 2" xfId="32" xr:uid="{2A759982-1898-4A87-8CCF-B83072E08815}"/>
    <cellStyle name="Walutowy 2 3" xfId="11" xr:uid="{00000000-0005-0000-0000-000012000000}"/>
    <cellStyle name="Walutowy 2 3 2" xfId="31" xr:uid="{92F10E72-B50A-4B25-AA74-BE80FE368006}"/>
    <cellStyle name="Walutowy 2 4" xfId="80" xr:uid="{7EDFB415-8E44-459F-BC94-BE2FB11BA060}"/>
    <cellStyle name="Walutowy 3" xfId="12" xr:uid="{00000000-0005-0000-0000-000013000000}"/>
    <cellStyle name="Walutowy 3 2" xfId="81" xr:uid="{BCE185A4-31CE-4375-A869-F6BCD5064A58}"/>
    <cellStyle name="Walutowy 4" xfId="24" xr:uid="{E138DF65-F7EF-476F-8BA0-B6037A44BC22}"/>
    <cellStyle name="Walutowy 4 2" xfId="34" xr:uid="{437C629D-99E2-410C-91D0-2FB5C54FDDA2}"/>
    <cellStyle name="Walutowy 4 3" xfId="82" xr:uid="{5B616FFF-B7F5-43B6-934D-5BD2DD4DE258}"/>
    <cellStyle name="Walutowy 5" xfId="21" xr:uid="{85D38382-1C96-450F-AC91-3A52361118D8}"/>
    <cellStyle name="Walutowy 5 2" xfId="33" xr:uid="{AD51D7B7-AA0E-4F2C-9238-1E86DB8D3DE0}"/>
    <cellStyle name="Walutowy 6" xfId="79" xr:uid="{EFCE3CF7-0A44-458D-A834-A95C2B270AC0}"/>
    <cellStyle name="Złe" xfId="83" xr:uid="{8AE81071-211B-413B-B12F-D1261B087BB7}"/>
  </cellStyles>
  <dxfs count="15">
    <dxf>
      <fill>
        <patternFill>
          <bgColor theme="7" tint="0.59996337778862885"/>
        </patternFill>
      </fill>
    </dxf>
    <dxf>
      <fill>
        <patternFill>
          <bgColor indexed="15"/>
        </patternFill>
      </fill>
    </dxf>
    <dxf>
      <fill>
        <patternFill>
          <bgColor indexed="10"/>
        </patternFill>
      </fill>
    </dxf>
    <dxf>
      <fill>
        <patternFill>
          <bgColor indexed="10"/>
        </patternFill>
      </fill>
    </dxf>
    <dxf>
      <fill>
        <patternFill>
          <bgColor indexed="10"/>
        </patternFill>
      </fill>
    </dxf>
    <dxf>
      <fill>
        <patternFill>
          <bgColor indexed="15"/>
        </patternFill>
      </fill>
    </dxf>
    <dxf>
      <fill>
        <patternFill>
          <bgColor indexed="10"/>
        </patternFill>
      </fill>
    </dxf>
    <dxf>
      <fill>
        <patternFill>
          <bgColor indexed="15"/>
        </patternFill>
      </fill>
    </dxf>
    <dxf>
      <fill>
        <patternFill>
          <bgColor indexed="10"/>
        </patternFill>
      </fill>
    </dxf>
    <dxf>
      <fill>
        <patternFill patternType="solid">
          <fgColor indexed="35"/>
          <bgColor indexed="15"/>
        </patternFill>
      </fill>
    </dxf>
    <dxf>
      <fill>
        <patternFill patternType="solid">
          <fgColor indexed="53"/>
          <bgColor indexed="10"/>
        </patternFill>
      </fill>
    </dxf>
    <dxf>
      <fill>
        <patternFill patternType="solid">
          <fgColor indexed="35"/>
          <bgColor indexed="15"/>
        </patternFill>
      </fill>
    </dxf>
    <dxf>
      <fill>
        <patternFill patternType="solid">
          <fgColor indexed="53"/>
          <bgColor indexed="10"/>
        </patternFill>
      </fill>
    </dxf>
    <dxf>
      <fill>
        <patternFill>
          <bgColor indexed="15"/>
        </patternFill>
      </fill>
    </dxf>
    <dxf>
      <fill>
        <patternFill>
          <bgColor indexed="10"/>
        </patternFill>
      </fill>
    </dxf>
  </dxfs>
  <tableStyles count="0" defaultTableStyle="TableStyleMedium2" defaultPivotStyle="PivotStyleLight16"/>
  <colors>
    <mruColors>
      <color rgb="FFDCAEE8"/>
      <color rgb="FFFF00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747"/>
  <sheetViews>
    <sheetView tabSelected="1" zoomScale="70" zoomScaleNormal="70" zoomScaleSheetLayoutView="100" workbookViewId="0">
      <pane xSplit="6" ySplit="3" topLeftCell="G719" activePane="bottomRight" state="frozen"/>
      <selection pane="topRight" activeCell="L1" sqref="L1"/>
      <selection pane="bottomLeft" activeCell="A8" sqref="A8"/>
      <selection pane="bottomRight" activeCell="F724" sqref="F724:F727"/>
    </sheetView>
  </sheetViews>
  <sheetFormatPr baseColWidth="10" defaultColWidth="11.5" defaultRowHeight="14"/>
  <cols>
    <col min="1" max="1" width="7.1640625" style="1" customWidth="1"/>
    <col min="2" max="2" width="4.83203125" style="2" customWidth="1"/>
    <col min="3" max="3" width="13" style="2" customWidth="1"/>
    <col min="4" max="4" width="6" style="3" customWidth="1"/>
    <col min="5" max="5" width="46" style="4" customWidth="1"/>
    <col min="6" max="6" width="49.33203125" style="4" customWidth="1"/>
    <col min="7" max="7" width="11.83203125" style="1" bestFit="1" customWidth="1"/>
    <col min="8" max="8" width="11.33203125" style="477" bestFit="1" customWidth="1"/>
    <col min="9" max="9" width="15" style="1" bestFit="1" customWidth="1"/>
    <col min="10" max="10" width="20" style="1" bestFit="1" customWidth="1"/>
    <col min="11" max="11" width="42.33203125" style="1" customWidth="1"/>
    <col min="12" max="63" width="9" style="1" customWidth="1"/>
  </cols>
  <sheetData>
    <row r="1" spans="1:11" ht="20.25" customHeight="1" thickBot="1">
      <c r="B1" s="54" t="s">
        <v>379</v>
      </c>
      <c r="D1" s="33"/>
      <c r="I1" s="5" t="s">
        <v>307</v>
      </c>
      <c r="J1" s="6"/>
      <c r="K1" s="4"/>
    </row>
    <row r="2" spans="1:11" ht="30.75" customHeight="1" thickBot="1">
      <c r="B2" s="44" t="s">
        <v>0</v>
      </c>
      <c r="C2" s="44" t="s">
        <v>1</v>
      </c>
      <c r="D2" s="44" t="s">
        <v>2</v>
      </c>
      <c r="E2" s="45" t="s">
        <v>3</v>
      </c>
      <c r="F2" s="474" t="s">
        <v>4</v>
      </c>
      <c r="G2" s="473" t="s">
        <v>1045</v>
      </c>
      <c r="H2" s="473"/>
      <c r="I2" s="473"/>
      <c r="J2" s="133">
        <f>J736</f>
        <v>0</v>
      </c>
      <c r="K2" s="134">
        <v>45546</v>
      </c>
    </row>
    <row r="3" spans="1:11" ht="57" customHeight="1" thickBot="1">
      <c r="B3" s="44"/>
      <c r="C3" s="44"/>
      <c r="D3" s="44"/>
      <c r="E3" s="46" t="s">
        <v>5</v>
      </c>
      <c r="F3" s="474"/>
      <c r="G3" s="73" t="s">
        <v>6</v>
      </c>
      <c r="H3" s="478" t="s">
        <v>7</v>
      </c>
      <c r="I3" s="74" t="s">
        <v>8</v>
      </c>
      <c r="J3" s="75" t="s">
        <v>9</v>
      </c>
      <c r="K3" s="76" t="s">
        <v>10</v>
      </c>
    </row>
    <row r="4" spans="1:11" ht="15" thickBot="1">
      <c r="A4"/>
      <c r="B4" s="8"/>
      <c r="C4" s="9"/>
      <c r="D4" s="9"/>
      <c r="E4" s="10"/>
      <c r="F4" s="11"/>
    </row>
    <row r="5" spans="1:11" ht="51" customHeight="1" thickBot="1">
      <c r="A5"/>
      <c r="B5" s="12">
        <v>1</v>
      </c>
      <c r="C5" s="12"/>
      <c r="D5" s="12"/>
      <c r="E5" s="13" t="s">
        <v>11</v>
      </c>
      <c r="F5" s="302"/>
      <c r="G5" s="103"/>
      <c r="H5" s="303"/>
      <c r="I5" s="303"/>
      <c r="J5" s="304">
        <f>SUM(J6:J197)</f>
        <v>0</v>
      </c>
      <c r="K5" s="104"/>
    </row>
    <row r="6" spans="1:11" ht="49.5" customHeight="1">
      <c r="A6"/>
      <c r="B6" s="299">
        <v>1</v>
      </c>
      <c r="C6" s="135">
        <v>1</v>
      </c>
      <c r="D6" s="135"/>
      <c r="E6" s="300" t="s">
        <v>12</v>
      </c>
      <c r="F6" s="301" t="s">
        <v>404</v>
      </c>
      <c r="G6" s="105"/>
      <c r="H6" s="479"/>
      <c r="I6" s="106">
        <f>SUM(J7:J9)</f>
        <v>0</v>
      </c>
      <c r="J6" s="107"/>
      <c r="K6" s="108"/>
    </row>
    <row r="7" spans="1:11" ht="56.5" customHeight="1">
      <c r="A7"/>
      <c r="B7" s="267">
        <v>1</v>
      </c>
      <c r="C7" s="241">
        <v>1</v>
      </c>
      <c r="D7" s="169">
        <v>1</v>
      </c>
      <c r="E7" s="170" t="s">
        <v>356</v>
      </c>
      <c r="F7" s="266"/>
      <c r="G7" s="142" t="s">
        <v>24</v>
      </c>
      <c r="H7" s="480"/>
      <c r="I7" s="193"/>
      <c r="J7" s="269">
        <f>H7*I7</f>
        <v>0</v>
      </c>
      <c r="K7" s="140"/>
    </row>
    <row r="8" spans="1:11" ht="56.5" customHeight="1">
      <c r="A8"/>
      <c r="B8" s="267">
        <v>1</v>
      </c>
      <c r="C8" s="241">
        <v>1</v>
      </c>
      <c r="D8" s="169">
        <v>2</v>
      </c>
      <c r="E8" s="170" t="s">
        <v>553</v>
      </c>
      <c r="F8" s="266"/>
      <c r="G8" s="142" t="s">
        <v>24</v>
      </c>
      <c r="H8" s="480"/>
      <c r="I8" s="193"/>
      <c r="J8" s="270">
        <f>H8*I8</f>
        <v>0</v>
      </c>
      <c r="K8" s="140"/>
    </row>
    <row r="9" spans="1:11" ht="61.5" customHeight="1">
      <c r="A9"/>
      <c r="B9" s="267">
        <v>1</v>
      </c>
      <c r="C9" s="241">
        <v>1</v>
      </c>
      <c r="D9" s="169">
        <v>3</v>
      </c>
      <c r="E9" s="170" t="s">
        <v>383</v>
      </c>
      <c r="F9" s="266" t="s">
        <v>384</v>
      </c>
      <c r="G9" s="142" t="s">
        <v>24</v>
      </c>
      <c r="H9" s="480"/>
      <c r="I9" s="193"/>
      <c r="J9" s="270">
        <f>H9*I9</f>
        <v>0</v>
      </c>
      <c r="K9" s="194"/>
    </row>
    <row r="10" spans="1:11" ht="54.75" customHeight="1">
      <c r="A10"/>
      <c r="B10" s="267">
        <v>1</v>
      </c>
      <c r="C10" s="241">
        <v>2</v>
      </c>
      <c r="D10" s="195"/>
      <c r="E10" s="271" t="s">
        <v>739</v>
      </c>
      <c r="F10" s="272" t="s">
        <v>15</v>
      </c>
      <c r="G10" s="136" t="s">
        <v>13</v>
      </c>
      <c r="H10" s="480"/>
      <c r="I10" s="193"/>
      <c r="J10" s="270">
        <f t="shared" ref="J10:J12" si="0">H10*I10</f>
        <v>0</v>
      </c>
      <c r="K10" s="194"/>
    </row>
    <row r="11" spans="1:11" ht="54.75" customHeight="1">
      <c r="A11"/>
      <c r="B11" s="267">
        <v>1</v>
      </c>
      <c r="C11" s="241">
        <v>3</v>
      </c>
      <c r="D11" s="195"/>
      <c r="E11" s="271" t="s">
        <v>740</v>
      </c>
      <c r="F11" s="272" t="s">
        <v>15</v>
      </c>
      <c r="G11" s="136" t="s">
        <v>13</v>
      </c>
      <c r="H11" s="480"/>
      <c r="I11" s="193"/>
      <c r="J11" s="270">
        <f t="shared" si="0"/>
        <v>0</v>
      </c>
      <c r="K11" s="194"/>
    </row>
    <row r="12" spans="1:11" ht="53.5" customHeight="1">
      <c r="A12"/>
      <c r="B12" s="267">
        <v>1</v>
      </c>
      <c r="C12" s="241">
        <v>4</v>
      </c>
      <c r="D12" s="195"/>
      <c r="E12" s="271" t="s">
        <v>16</v>
      </c>
      <c r="F12" s="272" t="s">
        <v>15</v>
      </c>
      <c r="G12" s="136" t="s">
        <v>13</v>
      </c>
      <c r="H12" s="480"/>
      <c r="I12" s="193"/>
      <c r="J12" s="270">
        <f t="shared" si="0"/>
        <v>0</v>
      </c>
      <c r="K12" s="194"/>
    </row>
    <row r="13" spans="1:11" ht="47" customHeight="1">
      <c r="A13"/>
      <c r="B13" s="267">
        <v>1</v>
      </c>
      <c r="C13" s="241">
        <v>5</v>
      </c>
      <c r="D13" s="195"/>
      <c r="E13" s="271" t="s">
        <v>992</v>
      </c>
      <c r="F13" s="138" t="s">
        <v>516</v>
      </c>
      <c r="G13" s="136"/>
      <c r="H13" s="480"/>
      <c r="I13" s="268">
        <f>SUM(J14:J17)</f>
        <v>0</v>
      </c>
      <c r="J13" s="269"/>
      <c r="K13" s="194"/>
    </row>
    <row r="14" spans="1:11" ht="47" customHeight="1">
      <c r="A14"/>
      <c r="B14" s="267">
        <v>1</v>
      </c>
      <c r="C14" s="241">
        <v>5</v>
      </c>
      <c r="D14" s="273">
        <v>1</v>
      </c>
      <c r="E14" s="197" t="s">
        <v>730</v>
      </c>
      <c r="F14" s="138"/>
      <c r="G14" s="136" t="s">
        <v>24</v>
      </c>
      <c r="H14" s="480"/>
      <c r="I14" s="193"/>
      <c r="J14" s="270">
        <f>H14*I14</f>
        <v>0</v>
      </c>
      <c r="K14" s="194"/>
    </row>
    <row r="15" spans="1:11" ht="47" customHeight="1">
      <c r="A15"/>
      <c r="B15" s="267">
        <v>1</v>
      </c>
      <c r="C15" s="241">
        <v>5</v>
      </c>
      <c r="D15" s="273">
        <v>2</v>
      </c>
      <c r="E15" s="197" t="s">
        <v>514</v>
      </c>
      <c r="F15" s="138" t="s">
        <v>731</v>
      </c>
      <c r="G15" s="136" t="s">
        <v>24</v>
      </c>
      <c r="H15" s="480"/>
      <c r="I15" s="193"/>
      <c r="J15" s="270">
        <f t="shared" ref="J15:J16" si="1">H15*I15</f>
        <v>0</v>
      </c>
      <c r="K15" s="194"/>
    </row>
    <row r="16" spans="1:11" ht="30" customHeight="1">
      <c r="A16"/>
      <c r="B16" s="267">
        <v>1</v>
      </c>
      <c r="C16" s="241">
        <v>5</v>
      </c>
      <c r="D16" s="273">
        <v>3</v>
      </c>
      <c r="E16" s="197" t="s">
        <v>515</v>
      </c>
      <c r="F16" s="138" t="s">
        <v>729</v>
      </c>
      <c r="G16" s="136" t="s">
        <v>24</v>
      </c>
      <c r="H16" s="480"/>
      <c r="I16" s="193"/>
      <c r="J16" s="270">
        <f t="shared" si="1"/>
        <v>0</v>
      </c>
      <c r="K16" s="194"/>
    </row>
    <row r="17" spans="1:11" ht="30" customHeight="1">
      <c r="A17"/>
      <c r="B17" s="267">
        <v>1</v>
      </c>
      <c r="C17" s="241">
        <v>5</v>
      </c>
      <c r="D17" s="273">
        <v>4</v>
      </c>
      <c r="E17" s="197" t="s">
        <v>993</v>
      </c>
      <c r="F17" s="138"/>
      <c r="G17" s="136" t="s">
        <v>24</v>
      </c>
      <c r="H17" s="480"/>
      <c r="I17" s="193"/>
      <c r="J17" s="270">
        <f t="shared" ref="J17" si="2">H17*I17</f>
        <v>0</v>
      </c>
      <c r="K17" s="194"/>
    </row>
    <row r="18" spans="1:11" ht="42" customHeight="1">
      <c r="A18"/>
      <c r="B18" s="267">
        <v>1</v>
      </c>
      <c r="C18" s="241">
        <v>6</v>
      </c>
      <c r="D18" s="195"/>
      <c r="E18" s="271" t="s">
        <v>17</v>
      </c>
      <c r="F18" s="138"/>
      <c r="G18" s="136"/>
      <c r="H18" s="481"/>
      <c r="I18" s="274">
        <f>SUM(J19:J21)</f>
        <v>0</v>
      </c>
      <c r="J18" s="269"/>
      <c r="K18" s="194"/>
    </row>
    <row r="19" spans="1:11" ht="30.75" customHeight="1">
      <c r="A19"/>
      <c r="B19" s="267">
        <v>1</v>
      </c>
      <c r="C19" s="241">
        <v>6</v>
      </c>
      <c r="D19" s="137">
        <v>1</v>
      </c>
      <c r="E19" s="138" t="s">
        <v>18</v>
      </c>
      <c r="F19" s="138"/>
      <c r="G19" s="136" t="s">
        <v>13</v>
      </c>
      <c r="H19" s="480"/>
      <c r="I19" s="193"/>
      <c r="J19" s="269">
        <f>H19*I19</f>
        <v>0</v>
      </c>
      <c r="K19" s="194"/>
    </row>
    <row r="20" spans="1:11" ht="30.75" customHeight="1">
      <c r="A20"/>
      <c r="B20" s="267">
        <v>1</v>
      </c>
      <c r="C20" s="241">
        <v>6</v>
      </c>
      <c r="D20" s="137">
        <v>2</v>
      </c>
      <c r="E20" s="138" t="s">
        <v>19</v>
      </c>
      <c r="F20" s="138"/>
      <c r="G20" s="136" t="s">
        <v>13</v>
      </c>
      <c r="H20" s="480"/>
      <c r="I20" s="193"/>
      <c r="J20" s="269">
        <f>H20*I20</f>
        <v>0</v>
      </c>
      <c r="K20" s="194"/>
    </row>
    <row r="21" spans="1:11" ht="65" customHeight="1">
      <c r="A21"/>
      <c r="B21" s="267">
        <v>1</v>
      </c>
      <c r="C21" s="241">
        <v>6</v>
      </c>
      <c r="D21" s="137">
        <v>3</v>
      </c>
      <c r="E21" s="138" t="s">
        <v>1040</v>
      </c>
      <c r="F21" s="138"/>
      <c r="G21" s="136" t="s">
        <v>20</v>
      </c>
      <c r="H21" s="480"/>
      <c r="I21" s="193"/>
      <c r="J21" s="269">
        <f>H21*I21</f>
        <v>0</v>
      </c>
      <c r="K21" s="194"/>
    </row>
    <row r="22" spans="1:11" ht="37.75" customHeight="1">
      <c r="A22"/>
      <c r="B22" s="267">
        <v>1</v>
      </c>
      <c r="C22" s="195">
        <v>7</v>
      </c>
      <c r="D22" s="195"/>
      <c r="E22" s="271" t="s">
        <v>21</v>
      </c>
      <c r="F22" s="275" t="s">
        <v>22</v>
      </c>
      <c r="G22" s="136"/>
      <c r="H22" s="480"/>
      <c r="I22" s="276">
        <f>SUM(J23:J24)</f>
        <v>0</v>
      </c>
      <c r="J22" s="269"/>
      <c r="K22" s="194"/>
    </row>
    <row r="23" spans="1:11" ht="28.5" customHeight="1">
      <c r="A23"/>
      <c r="B23" s="267">
        <v>1</v>
      </c>
      <c r="C23" s="195">
        <v>7</v>
      </c>
      <c r="D23" s="273">
        <v>1</v>
      </c>
      <c r="E23" s="197" t="s">
        <v>258</v>
      </c>
      <c r="F23" s="277"/>
      <c r="G23" s="136" t="s">
        <v>13</v>
      </c>
      <c r="H23" s="480"/>
      <c r="I23" s="193"/>
      <c r="J23" s="269">
        <f t="shared" ref="J23:J130" si="3">H23*I23</f>
        <v>0</v>
      </c>
      <c r="K23" s="194"/>
    </row>
    <row r="24" spans="1:11" ht="28.5" customHeight="1">
      <c r="A24"/>
      <c r="B24" s="267">
        <v>1</v>
      </c>
      <c r="C24" s="195">
        <v>7</v>
      </c>
      <c r="D24" s="273">
        <v>2</v>
      </c>
      <c r="E24" s="197" t="s">
        <v>994</v>
      </c>
      <c r="F24" s="277"/>
      <c r="G24" s="136" t="s">
        <v>13</v>
      </c>
      <c r="H24" s="480"/>
      <c r="I24" s="193"/>
      <c r="J24" s="269">
        <f t="shared" ref="J24" si="4">H24*I24</f>
        <v>0</v>
      </c>
      <c r="K24" s="194"/>
    </row>
    <row r="25" spans="1:11" ht="37" customHeight="1">
      <c r="A25"/>
      <c r="B25" s="267">
        <v>1</v>
      </c>
      <c r="C25" s="195">
        <v>8</v>
      </c>
      <c r="D25" s="273"/>
      <c r="E25" s="271" t="s">
        <v>517</v>
      </c>
      <c r="F25" s="275" t="s">
        <v>520</v>
      </c>
      <c r="G25" s="136"/>
      <c r="H25" s="480"/>
      <c r="I25" s="276">
        <f>SUM(J26:J129)</f>
        <v>0</v>
      </c>
      <c r="J25" s="269"/>
      <c r="K25" s="194"/>
    </row>
    <row r="26" spans="1:11" ht="19" customHeight="1">
      <c r="A26"/>
      <c r="B26" s="267">
        <v>1</v>
      </c>
      <c r="C26" s="263" t="s">
        <v>428</v>
      </c>
      <c r="D26" s="264" t="s">
        <v>429</v>
      </c>
      <c r="E26" s="265" t="s">
        <v>718</v>
      </c>
      <c r="F26" s="198"/>
      <c r="G26" s="136" t="s">
        <v>13</v>
      </c>
      <c r="H26" s="196"/>
      <c r="I26" s="193"/>
      <c r="J26" s="269">
        <f t="shared" si="3"/>
        <v>0</v>
      </c>
      <c r="K26" s="194"/>
    </row>
    <row r="27" spans="1:11" ht="19" customHeight="1">
      <c r="A27"/>
      <c r="B27" s="267">
        <v>1</v>
      </c>
      <c r="C27" s="263" t="s">
        <v>428</v>
      </c>
      <c r="D27" s="264" t="s">
        <v>430</v>
      </c>
      <c r="E27" s="265" t="s">
        <v>719</v>
      </c>
      <c r="F27" s="198"/>
      <c r="G27" s="136" t="s">
        <v>13</v>
      </c>
      <c r="H27" s="196"/>
      <c r="I27" s="193"/>
      <c r="J27" s="269">
        <f t="shared" si="3"/>
        <v>0</v>
      </c>
      <c r="K27" s="194"/>
    </row>
    <row r="28" spans="1:11" ht="19" customHeight="1">
      <c r="A28"/>
      <c r="B28" s="267">
        <v>1</v>
      </c>
      <c r="C28" s="263" t="s">
        <v>428</v>
      </c>
      <c r="D28" s="264" t="s">
        <v>431</v>
      </c>
      <c r="E28" s="265" t="s">
        <v>720</v>
      </c>
      <c r="F28" s="198"/>
      <c r="G28" s="136" t="s">
        <v>13</v>
      </c>
      <c r="H28" s="196"/>
      <c r="I28" s="193"/>
      <c r="J28" s="269">
        <f t="shared" si="3"/>
        <v>0</v>
      </c>
      <c r="K28" s="194"/>
    </row>
    <row r="29" spans="1:11" ht="19" customHeight="1">
      <c r="A29"/>
      <c r="B29" s="267">
        <v>1</v>
      </c>
      <c r="C29" s="263" t="s">
        <v>428</v>
      </c>
      <c r="D29" s="264" t="s">
        <v>432</v>
      </c>
      <c r="E29" s="265" t="s">
        <v>721</v>
      </c>
      <c r="F29" s="198"/>
      <c r="G29" s="136" t="s">
        <v>13</v>
      </c>
      <c r="H29" s="196"/>
      <c r="I29" s="193"/>
      <c r="J29" s="269">
        <f t="shared" si="3"/>
        <v>0</v>
      </c>
      <c r="K29" s="194"/>
    </row>
    <row r="30" spans="1:11" ht="19" customHeight="1">
      <c r="A30"/>
      <c r="B30" s="267">
        <v>1</v>
      </c>
      <c r="C30" s="263" t="s">
        <v>428</v>
      </c>
      <c r="D30" s="264" t="s">
        <v>433</v>
      </c>
      <c r="E30" s="265" t="s">
        <v>722</v>
      </c>
      <c r="F30" s="198"/>
      <c r="G30" s="136" t="s">
        <v>13</v>
      </c>
      <c r="H30" s="196"/>
      <c r="I30" s="193"/>
      <c r="J30" s="269">
        <f t="shared" si="3"/>
        <v>0</v>
      </c>
      <c r="K30" s="194"/>
    </row>
    <row r="31" spans="1:11" ht="19" customHeight="1">
      <c r="A31"/>
      <c r="B31" s="267">
        <v>1</v>
      </c>
      <c r="C31" s="263" t="s">
        <v>428</v>
      </c>
      <c r="D31" s="264" t="s">
        <v>434</v>
      </c>
      <c r="E31" s="265" t="s">
        <v>723</v>
      </c>
      <c r="F31" s="198"/>
      <c r="G31" s="136" t="s">
        <v>13</v>
      </c>
      <c r="H31" s="196"/>
      <c r="I31" s="193"/>
      <c r="J31" s="269">
        <f t="shared" si="3"/>
        <v>0</v>
      </c>
      <c r="K31" s="194"/>
    </row>
    <row r="32" spans="1:11" ht="19" customHeight="1">
      <c r="A32"/>
      <c r="B32" s="267">
        <v>1</v>
      </c>
      <c r="C32" s="263" t="s">
        <v>428</v>
      </c>
      <c r="D32" s="264" t="s">
        <v>435</v>
      </c>
      <c r="E32" s="265" t="s">
        <v>724</v>
      </c>
      <c r="F32" s="198"/>
      <c r="G32" s="136" t="s">
        <v>13</v>
      </c>
      <c r="H32" s="196"/>
      <c r="I32" s="193"/>
      <c r="J32" s="269">
        <f t="shared" si="3"/>
        <v>0</v>
      </c>
      <c r="K32" s="194"/>
    </row>
    <row r="33" spans="1:11" ht="19" customHeight="1">
      <c r="A33"/>
      <c r="B33" s="267">
        <v>1</v>
      </c>
      <c r="C33" s="263" t="s">
        <v>428</v>
      </c>
      <c r="D33" s="264" t="s">
        <v>436</v>
      </c>
      <c r="E33" s="265" t="s">
        <v>725</v>
      </c>
      <c r="F33" s="198"/>
      <c r="G33" s="136" t="s">
        <v>13</v>
      </c>
      <c r="H33" s="196"/>
      <c r="I33" s="193"/>
      <c r="J33" s="269">
        <f t="shared" si="3"/>
        <v>0</v>
      </c>
      <c r="K33" s="194"/>
    </row>
    <row r="34" spans="1:11" ht="19" customHeight="1">
      <c r="A34"/>
      <c r="B34" s="267">
        <v>1</v>
      </c>
      <c r="C34" s="263" t="s">
        <v>428</v>
      </c>
      <c r="D34" s="264" t="s">
        <v>437</v>
      </c>
      <c r="E34" s="263" t="s">
        <v>471</v>
      </c>
      <c r="F34" s="198" t="s">
        <v>22</v>
      </c>
      <c r="G34" s="136" t="s">
        <v>13</v>
      </c>
      <c r="H34" s="196"/>
      <c r="I34" s="193"/>
      <c r="J34" s="269">
        <f t="shared" si="3"/>
        <v>0</v>
      </c>
      <c r="K34" s="194"/>
    </row>
    <row r="35" spans="1:11" ht="19" customHeight="1">
      <c r="A35"/>
      <c r="B35" s="267">
        <v>1</v>
      </c>
      <c r="C35" s="263" t="s">
        <v>428</v>
      </c>
      <c r="D35" s="264" t="s">
        <v>438</v>
      </c>
      <c r="E35" s="263" t="s">
        <v>472</v>
      </c>
      <c r="F35" s="198" t="s">
        <v>22</v>
      </c>
      <c r="G35" s="136" t="s">
        <v>13</v>
      </c>
      <c r="H35" s="196"/>
      <c r="I35" s="193"/>
      <c r="J35" s="269">
        <f t="shared" si="3"/>
        <v>0</v>
      </c>
      <c r="K35" s="194"/>
    </row>
    <row r="36" spans="1:11" ht="19" customHeight="1">
      <c r="A36"/>
      <c r="B36" s="267">
        <v>1</v>
      </c>
      <c r="C36" s="263" t="s">
        <v>428</v>
      </c>
      <c r="D36" s="264" t="s">
        <v>439</v>
      </c>
      <c r="E36" s="263" t="s">
        <v>473</v>
      </c>
      <c r="F36" s="198" t="s">
        <v>22</v>
      </c>
      <c r="G36" s="136" t="s">
        <v>13</v>
      </c>
      <c r="H36" s="196"/>
      <c r="I36" s="193"/>
      <c r="J36" s="269">
        <f t="shared" si="3"/>
        <v>0</v>
      </c>
      <c r="K36" s="194"/>
    </row>
    <row r="37" spans="1:11" ht="19" customHeight="1">
      <c r="A37"/>
      <c r="B37" s="267">
        <v>1</v>
      </c>
      <c r="C37" s="263" t="s">
        <v>428</v>
      </c>
      <c r="D37" s="264" t="s">
        <v>440</v>
      </c>
      <c r="E37" s="263" t="s">
        <v>481</v>
      </c>
      <c r="F37" s="198" t="s">
        <v>22</v>
      </c>
      <c r="G37" s="136" t="s">
        <v>13</v>
      </c>
      <c r="H37" s="196"/>
      <c r="I37" s="193"/>
      <c r="J37" s="269">
        <f t="shared" si="3"/>
        <v>0</v>
      </c>
      <c r="K37" s="194"/>
    </row>
    <row r="38" spans="1:11" ht="19" customHeight="1">
      <c r="A38"/>
      <c r="B38" s="267">
        <v>1</v>
      </c>
      <c r="C38" s="263" t="s">
        <v>428</v>
      </c>
      <c r="D38" s="264" t="s">
        <v>441</v>
      </c>
      <c r="E38" s="263" t="s">
        <v>474</v>
      </c>
      <c r="F38" s="198" t="s">
        <v>22</v>
      </c>
      <c r="G38" s="136" t="s">
        <v>13</v>
      </c>
      <c r="H38" s="196"/>
      <c r="I38" s="193"/>
      <c r="J38" s="269">
        <f t="shared" si="3"/>
        <v>0</v>
      </c>
      <c r="K38" s="194"/>
    </row>
    <row r="39" spans="1:11" ht="19" customHeight="1">
      <c r="A39"/>
      <c r="B39" s="267">
        <v>1</v>
      </c>
      <c r="C39" s="263" t="s">
        <v>428</v>
      </c>
      <c r="D39" s="264" t="s">
        <v>442</v>
      </c>
      <c r="E39" s="263" t="s">
        <v>475</v>
      </c>
      <c r="F39" s="198" t="s">
        <v>22</v>
      </c>
      <c r="G39" s="136" t="s">
        <v>13</v>
      </c>
      <c r="H39" s="196"/>
      <c r="I39" s="193"/>
      <c r="J39" s="269">
        <f t="shared" si="3"/>
        <v>0</v>
      </c>
      <c r="K39" s="194"/>
    </row>
    <row r="40" spans="1:11" ht="19" customHeight="1">
      <c r="A40"/>
      <c r="B40" s="267">
        <v>1</v>
      </c>
      <c r="C40" s="263" t="s">
        <v>428</v>
      </c>
      <c r="D40" s="264" t="s">
        <v>443</v>
      </c>
      <c r="E40" s="263" t="s">
        <v>476</v>
      </c>
      <c r="F40" s="198" t="s">
        <v>22</v>
      </c>
      <c r="G40" s="136" t="s">
        <v>13</v>
      </c>
      <c r="H40" s="196"/>
      <c r="I40" s="193"/>
      <c r="J40" s="269">
        <f t="shared" si="3"/>
        <v>0</v>
      </c>
      <c r="K40" s="194"/>
    </row>
    <row r="41" spans="1:11" ht="19" customHeight="1">
      <c r="A41"/>
      <c r="B41" s="267">
        <v>1</v>
      </c>
      <c r="C41" s="263" t="s">
        <v>428</v>
      </c>
      <c r="D41" s="264" t="s">
        <v>444</v>
      </c>
      <c r="E41" s="263" t="s">
        <v>482</v>
      </c>
      <c r="F41" s="198" t="s">
        <v>22</v>
      </c>
      <c r="G41" s="136" t="s">
        <v>13</v>
      </c>
      <c r="H41" s="196"/>
      <c r="I41" s="193"/>
      <c r="J41" s="269">
        <f t="shared" si="3"/>
        <v>0</v>
      </c>
      <c r="K41" s="194"/>
    </row>
    <row r="42" spans="1:11" ht="19" customHeight="1">
      <c r="A42"/>
      <c r="B42" s="267">
        <v>1</v>
      </c>
      <c r="C42" s="263" t="s">
        <v>428</v>
      </c>
      <c r="D42" s="264" t="s">
        <v>445</v>
      </c>
      <c r="E42" s="263" t="s">
        <v>477</v>
      </c>
      <c r="F42" s="198" t="s">
        <v>22</v>
      </c>
      <c r="G42" s="136" t="s">
        <v>13</v>
      </c>
      <c r="H42" s="196"/>
      <c r="I42" s="193"/>
      <c r="J42" s="269">
        <f t="shared" si="3"/>
        <v>0</v>
      </c>
      <c r="K42" s="194"/>
    </row>
    <row r="43" spans="1:11" ht="19" customHeight="1">
      <c r="A43"/>
      <c r="B43" s="267">
        <v>1</v>
      </c>
      <c r="C43" s="263" t="s">
        <v>428</v>
      </c>
      <c r="D43" s="264" t="s">
        <v>446</v>
      </c>
      <c r="E43" s="263" t="s">
        <v>478</v>
      </c>
      <c r="F43" s="198" t="s">
        <v>22</v>
      </c>
      <c r="G43" s="136" t="s">
        <v>13</v>
      </c>
      <c r="H43" s="196"/>
      <c r="I43" s="193"/>
      <c r="J43" s="269">
        <f t="shared" si="3"/>
        <v>0</v>
      </c>
      <c r="K43" s="194"/>
    </row>
    <row r="44" spans="1:11" ht="19" customHeight="1">
      <c r="A44"/>
      <c r="B44" s="267">
        <v>1</v>
      </c>
      <c r="C44" s="263" t="s">
        <v>428</v>
      </c>
      <c r="D44" s="264" t="s">
        <v>447</v>
      </c>
      <c r="E44" s="263" t="s">
        <v>479</v>
      </c>
      <c r="F44" s="198" t="s">
        <v>22</v>
      </c>
      <c r="G44" s="136" t="s">
        <v>13</v>
      </c>
      <c r="H44" s="196"/>
      <c r="I44" s="193"/>
      <c r="J44" s="269">
        <f t="shared" si="3"/>
        <v>0</v>
      </c>
      <c r="K44" s="194"/>
    </row>
    <row r="45" spans="1:11" ht="19" customHeight="1">
      <c r="A45"/>
      <c r="B45" s="267">
        <v>1</v>
      </c>
      <c r="C45" s="263" t="s">
        <v>428</v>
      </c>
      <c r="D45" s="264" t="s">
        <v>448</v>
      </c>
      <c r="E45" s="263" t="s">
        <v>480</v>
      </c>
      <c r="F45" s="198" t="s">
        <v>22</v>
      </c>
      <c r="G45" s="136" t="s">
        <v>13</v>
      </c>
      <c r="H45" s="196"/>
      <c r="I45" s="193"/>
      <c r="J45" s="269">
        <f t="shared" si="3"/>
        <v>0</v>
      </c>
      <c r="K45" s="194"/>
    </row>
    <row r="46" spans="1:11" ht="19" customHeight="1">
      <c r="A46"/>
      <c r="B46" s="267">
        <v>1</v>
      </c>
      <c r="C46" s="263" t="s">
        <v>428</v>
      </c>
      <c r="D46" s="264" t="s">
        <v>449</v>
      </c>
      <c r="E46" s="263" t="s">
        <v>484</v>
      </c>
      <c r="F46" s="198" t="s">
        <v>22</v>
      </c>
      <c r="G46" s="136" t="s">
        <v>13</v>
      </c>
      <c r="H46" s="196"/>
      <c r="I46" s="193"/>
      <c r="J46" s="269">
        <f t="shared" si="3"/>
        <v>0</v>
      </c>
      <c r="K46" s="194"/>
    </row>
    <row r="47" spans="1:11" ht="19" customHeight="1">
      <c r="A47"/>
      <c r="B47" s="267">
        <v>1</v>
      </c>
      <c r="C47" s="263"/>
      <c r="D47" s="264" t="s">
        <v>449</v>
      </c>
      <c r="E47" s="214" t="s">
        <v>485</v>
      </c>
      <c r="F47" s="198" t="s">
        <v>22</v>
      </c>
      <c r="G47" s="136" t="s">
        <v>13</v>
      </c>
      <c r="H47" s="196"/>
      <c r="I47" s="193"/>
      <c r="J47" s="269">
        <f t="shared" si="3"/>
        <v>0</v>
      </c>
      <c r="K47" s="194"/>
    </row>
    <row r="48" spans="1:11" ht="19" customHeight="1">
      <c r="A48"/>
      <c r="B48" s="267">
        <v>1</v>
      </c>
      <c r="C48" s="263"/>
      <c r="D48" s="264" t="s">
        <v>449</v>
      </c>
      <c r="E48" s="214" t="s">
        <v>486</v>
      </c>
      <c r="F48" s="198" t="s">
        <v>22</v>
      </c>
      <c r="G48" s="136" t="s">
        <v>13</v>
      </c>
      <c r="H48" s="196"/>
      <c r="I48" s="193"/>
      <c r="J48" s="269">
        <f t="shared" si="3"/>
        <v>0</v>
      </c>
      <c r="K48" s="194"/>
    </row>
    <row r="49" spans="1:11" ht="19" customHeight="1">
      <c r="A49"/>
      <c r="B49" s="267">
        <v>1</v>
      </c>
      <c r="C49" s="263"/>
      <c r="D49" s="264" t="s">
        <v>449</v>
      </c>
      <c r="E49" s="214" t="s">
        <v>487</v>
      </c>
      <c r="F49" s="198" t="s">
        <v>22</v>
      </c>
      <c r="G49" s="136" t="s">
        <v>13</v>
      </c>
      <c r="H49" s="196"/>
      <c r="I49" s="193"/>
      <c r="J49" s="269">
        <f t="shared" si="3"/>
        <v>0</v>
      </c>
      <c r="K49" s="194"/>
    </row>
    <row r="50" spans="1:11" ht="19" customHeight="1">
      <c r="A50"/>
      <c r="B50" s="267">
        <v>1</v>
      </c>
      <c r="C50" s="263"/>
      <c r="D50" s="264" t="s">
        <v>449</v>
      </c>
      <c r="E50" s="214" t="s">
        <v>488</v>
      </c>
      <c r="F50" s="198" t="s">
        <v>22</v>
      </c>
      <c r="G50" s="136" t="s">
        <v>13</v>
      </c>
      <c r="H50" s="196"/>
      <c r="I50" s="193"/>
      <c r="J50" s="269">
        <f t="shared" si="3"/>
        <v>0</v>
      </c>
      <c r="K50" s="194"/>
    </row>
    <row r="51" spans="1:11" ht="19" customHeight="1">
      <c r="A51"/>
      <c r="B51" s="267">
        <v>1</v>
      </c>
      <c r="C51" s="263"/>
      <c r="D51" s="264" t="s">
        <v>449</v>
      </c>
      <c r="E51" s="214" t="s">
        <v>489</v>
      </c>
      <c r="F51" s="198" t="s">
        <v>22</v>
      </c>
      <c r="G51" s="136" t="s">
        <v>13</v>
      </c>
      <c r="H51" s="196"/>
      <c r="I51" s="193"/>
      <c r="J51" s="269">
        <f t="shared" si="3"/>
        <v>0</v>
      </c>
      <c r="K51" s="194"/>
    </row>
    <row r="52" spans="1:11" ht="33.5" customHeight="1">
      <c r="A52"/>
      <c r="B52" s="267">
        <v>1</v>
      </c>
      <c r="C52" s="263" t="s">
        <v>428</v>
      </c>
      <c r="D52" s="264" t="s">
        <v>450</v>
      </c>
      <c r="E52" s="263" t="s">
        <v>490</v>
      </c>
      <c r="F52" s="198" t="s">
        <v>22</v>
      </c>
      <c r="G52" s="136" t="s">
        <v>13</v>
      </c>
      <c r="H52" s="196"/>
      <c r="I52" s="193"/>
      <c r="J52" s="269">
        <f t="shared" si="3"/>
        <v>0</v>
      </c>
      <c r="K52" s="194"/>
    </row>
    <row r="53" spans="1:11" ht="18" customHeight="1">
      <c r="A53"/>
      <c r="B53" s="267">
        <v>1</v>
      </c>
      <c r="C53" s="263" t="s">
        <v>428</v>
      </c>
      <c r="D53" s="264" t="s">
        <v>451</v>
      </c>
      <c r="E53" s="263" t="s">
        <v>491</v>
      </c>
      <c r="F53" s="198" t="s">
        <v>22</v>
      </c>
      <c r="G53" s="136" t="s">
        <v>13</v>
      </c>
      <c r="H53" s="196"/>
      <c r="I53" s="193"/>
      <c r="J53" s="269">
        <f t="shared" si="3"/>
        <v>0</v>
      </c>
      <c r="K53" s="194"/>
    </row>
    <row r="54" spans="1:11" ht="18" customHeight="1">
      <c r="A54"/>
      <c r="B54" s="267">
        <v>1</v>
      </c>
      <c r="C54" s="263" t="s">
        <v>428</v>
      </c>
      <c r="D54" s="264" t="s">
        <v>452</v>
      </c>
      <c r="E54" s="263" t="s">
        <v>492</v>
      </c>
      <c r="F54" s="198" t="s">
        <v>22</v>
      </c>
      <c r="G54" s="136" t="s">
        <v>13</v>
      </c>
      <c r="H54" s="196"/>
      <c r="I54" s="193"/>
      <c r="J54" s="269">
        <f t="shared" si="3"/>
        <v>0</v>
      </c>
      <c r="K54" s="194"/>
    </row>
    <row r="55" spans="1:11" ht="18" customHeight="1">
      <c r="A55"/>
      <c r="B55" s="267">
        <v>1</v>
      </c>
      <c r="C55" s="263" t="s">
        <v>428</v>
      </c>
      <c r="D55" s="264" t="s">
        <v>453</v>
      </c>
      <c r="E55" s="263" t="s">
        <v>493</v>
      </c>
      <c r="F55" s="198" t="s">
        <v>22</v>
      </c>
      <c r="G55" s="136" t="s">
        <v>13</v>
      </c>
      <c r="H55" s="196"/>
      <c r="I55" s="193"/>
      <c r="J55" s="269">
        <f t="shared" si="3"/>
        <v>0</v>
      </c>
      <c r="K55" s="194"/>
    </row>
    <row r="56" spans="1:11" ht="18" customHeight="1">
      <c r="A56"/>
      <c r="B56" s="267">
        <v>1</v>
      </c>
      <c r="C56" s="263" t="s">
        <v>428</v>
      </c>
      <c r="D56" s="264" t="s">
        <v>454</v>
      </c>
      <c r="E56" s="263" t="s">
        <v>494</v>
      </c>
      <c r="F56" s="198" t="s">
        <v>22</v>
      </c>
      <c r="G56" s="136" t="s">
        <v>13</v>
      </c>
      <c r="H56" s="196"/>
      <c r="I56" s="193"/>
      <c r="J56" s="269">
        <f t="shared" si="3"/>
        <v>0</v>
      </c>
      <c r="K56" s="194"/>
    </row>
    <row r="57" spans="1:11" ht="18" customHeight="1">
      <c r="A57"/>
      <c r="B57" s="267">
        <v>1</v>
      </c>
      <c r="C57" s="263" t="s">
        <v>428</v>
      </c>
      <c r="D57" s="264" t="s">
        <v>455</v>
      </c>
      <c r="E57" s="263" t="s">
        <v>495</v>
      </c>
      <c r="F57" s="198" t="s">
        <v>22</v>
      </c>
      <c r="G57" s="136" t="s">
        <v>13</v>
      </c>
      <c r="H57" s="196"/>
      <c r="I57" s="193"/>
      <c r="J57" s="269">
        <f t="shared" si="3"/>
        <v>0</v>
      </c>
      <c r="K57" s="194"/>
    </row>
    <row r="58" spans="1:11" ht="18" customHeight="1">
      <c r="A58"/>
      <c r="B58" s="267">
        <v>1</v>
      </c>
      <c r="C58" s="263" t="s">
        <v>428</v>
      </c>
      <c r="D58" s="264" t="s">
        <v>456</v>
      </c>
      <c r="E58" s="263" t="s">
        <v>496</v>
      </c>
      <c r="F58" s="198" t="s">
        <v>22</v>
      </c>
      <c r="G58" s="136" t="s">
        <v>13</v>
      </c>
      <c r="H58" s="196"/>
      <c r="I58" s="193"/>
      <c r="J58" s="269">
        <f t="shared" si="3"/>
        <v>0</v>
      </c>
      <c r="K58" s="194"/>
    </row>
    <row r="59" spans="1:11" ht="18" customHeight="1">
      <c r="A59"/>
      <c r="B59" s="267">
        <v>1</v>
      </c>
      <c r="C59" s="263" t="s">
        <v>428</v>
      </c>
      <c r="D59" s="264" t="s">
        <v>457</v>
      </c>
      <c r="E59" s="263" t="s">
        <v>402</v>
      </c>
      <c r="F59" s="198" t="s">
        <v>22</v>
      </c>
      <c r="G59" s="136" t="s">
        <v>13</v>
      </c>
      <c r="H59" s="196"/>
      <c r="I59" s="193"/>
      <c r="J59" s="269">
        <f t="shared" si="3"/>
        <v>0</v>
      </c>
      <c r="K59" s="194"/>
    </row>
    <row r="60" spans="1:11" ht="18" customHeight="1">
      <c r="A60"/>
      <c r="B60" s="267">
        <v>1</v>
      </c>
      <c r="C60" s="263" t="s">
        <v>428</v>
      </c>
      <c r="D60" s="264" t="s">
        <v>458</v>
      </c>
      <c r="E60" s="263" t="s">
        <v>403</v>
      </c>
      <c r="F60" s="198" t="s">
        <v>22</v>
      </c>
      <c r="G60" s="136" t="s">
        <v>13</v>
      </c>
      <c r="H60" s="196"/>
      <c r="I60" s="193"/>
      <c r="J60" s="269">
        <f t="shared" si="3"/>
        <v>0</v>
      </c>
      <c r="K60" s="194"/>
    </row>
    <row r="61" spans="1:11" ht="18" customHeight="1">
      <c r="A61"/>
      <c r="B61" s="267">
        <v>1</v>
      </c>
      <c r="C61" s="263" t="s">
        <v>428</v>
      </c>
      <c r="D61" s="264" t="s">
        <v>459</v>
      </c>
      <c r="E61" s="263" t="s">
        <v>497</v>
      </c>
      <c r="F61" s="198" t="s">
        <v>22</v>
      </c>
      <c r="G61" s="136" t="s">
        <v>13</v>
      </c>
      <c r="H61" s="196"/>
      <c r="I61" s="193"/>
      <c r="J61" s="269">
        <f t="shared" si="3"/>
        <v>0</v>
      </c>
      <c r="K61" s="194"/>
    </row>
    <row r="62" spans="1:11" ht="18" customHeight="1">
      <c r="A62"/>
      <c r="B62" s="267">
        <v>1</v>
      </c>
      <c r="C62" s="263" t="s">
        <v>428</v>
      </c>
      <c r="D62" s="264" t="s">
        <v>460</v>
      </c>
      <c r="E62" s="263" t="s">
        <v>498</v>
      </c>
      <c r="F62" s="198" t="s">
        <v>22</v>
      </c>
      <c r="G62" s="136" t="s">
        <v>13</v>
      </c>
      <c r="H62" s="196"/>
      <c r="I62" s="193"/>
      <c r="J62" s="269">
        <f t="shared" si="3"/>
        <v>0</v>
      </c>
      <c r="K62" s="194"/>
    </row>
    <row r="63" spans="1:11" ht="18" customHeight="1">
      <c r="A63"/>
      <c r="B63" s="267">
        <v>1</v>
      </c>
      <c r="C63" s="263" t="s">
        <v>428</v>
      </c>
      <c r="D63" s="264" t="s">
        <v>461</v>
      </c>
      <c r="E63" s="263" t="s">
        <v>499</v>
      </c>
      <c r="F63" s="198" t="s">
        <v>22</v>
      </c>
      <c r="G63" s="136" t="s">
        <v>13</v>
      </c>
      <c r="H63" s="196"/>
      <c r="I63" s="193"/>
      <c r="J63" s="269">
        <f t="shared" si="3"/>
        <v>0</v>
      </c>
      <c r="K63" s="194"/>
    </row>
    <row r="64" spans="1:11" ht="18" customHeight="1">
      <c r="A64"/>
      <c r="B64" s="267">
        <v>1</v>
      </c>
      <c r="C64" s="263" t="s">
        <v>428</v>
      </c>
      <c r="D64" s="264" t="s">
        <v>462</v>
      </c>
      <c r="E64" s="263" t="s">
        <v>500</v>
      </c>
      <c r="F64" s="198" t="s">
        <v>22</v>
      </c>
      <c r="G64" s="136" t="s">
        <v>13</v>
      </c>
      <c r="H64" s="196"/>
      <c r="I64" s="193"/>
      <c r="J64" s="269">
        <f t="shared" si="3"/>
        <v>0</v>
      </c>
      <c r="K64" s="194"/>
    </row>
    <row r="65" spans="1:11" ht="18" customHeight="1">
      <c r="A65"/>
      <c r="B65" s="267">
        <v>1</v>
      </c>
      <c r="C65" s="263" t="s">
        <v>428</v>
      </c>
      <c r="D65" s="264" t="s">
        <v>463</v>
      </c>
      <c r="E65" s="263" t="s">
        <v>501</v>
      </c>
      <c r="F65" s="198" t="s">
        <v>22</v>
      </c>
      <c r="G65" s="136" t="s">
        <v>13</v>
      </c>
      <c r="H65" s="196"/>
      <c r="I65" s="193"/>
      <c r="J65" s="269">
        <f t="shared" si="3"/>
        <v>0</v>
      </c>
      <c r="K65" s="194"/>
    </row>
    <row r="66" spans="1:11" ht="18" customHeight="1">
      <c r="A66"/>
      <c r="B66" s="267">
        <v>1</v>
      </c>
      <c r="C66" s="263" t="s">
        <v>428</v>
      </c>
      <c r="D66" s="264" t="s">
        <v>464</v>
      </c>
      <c r="E66" s="263" t="s">
        <v>502</v>
      </c>
      <c r="F66" s="198" t="s">
        <v>22</v>
      </c>
      <c r="G66" s="136" t="s">
        <v>13</v>
      </c>
      <c r="H66" s="196"/>
      <c r="I66" s="193"/>
      <c r="J66" s="269">
        <f t="shared" si="3"/>
        <v>0</v>
      </c>
      <c r="K66" s="194"/>
    </row>
    <row r="67" spans="1:11" ht="18" customHeight="1">
      <c r="A67"/>
      <c r="B67" s="267">
        <v>1</v>
      </c>
      <c r="C67" s="263" t="s">
        <v>428</v>
      </c>
      <c r="D67" s="264" t="s">
        <v>465</v>
      </c>
      <c r="E67" s="263" t="s">
        <v>503</v>
      </c>
      <c r="F67" s="198" t="s">
        <v>22</v>
      </c>
      <c r="G67" s="136" t="s">
        <v>13</v>
      </c>
      <c r="H67" s="196"/>
      <c r="I67" s="193"/>
      <c r="J67" s="269">
        <f t="shared" si="3"/>
        <v>0</v>
      </c>
      <c r="K67" s="194"/>
    </row>
    <row r="68" spans="1:11" ht="18" customHeight="1">
      <c r="A68"/>
      <c r="B68" s="267">
        <v>1</v>
      </c>
      <c r="C68" s="263" t="s">
        <v>428</v>
      </c>
      <c r="D68" s="264" t="s">
        <v>466</v>
      </c>
      <c r="E68" s="263" t="s">
        <v>504</v>
      </c>
      <c r="F68" s="198" t="s">
        <v>22</v>
      </c>
      <c r="G68" s="136" t="s">
        <v>13</v>
      </c>
      <c r="H68" s="196"/>
      <c r="I68" s="193"/>
      <c r="J68" s="269">
        <f t="shared" si="3"/>
        <v>0</v>
      </c>
      <c r="K68" s="194"/>
    </row>
    <row r="69" spans="1:11" ht="18" customHeight="1">
      <c r="A69"/>
      <c r="B69" s="267">
        <v>1</v>
      </c>
      <c r="C69" s="263" t="s">
        <v>428</v>
      </c>
      <c r="D69" s="264" t="s">
        <v>467</v>
      </c>
      <c r="E69" s="263" t="s">
        <v>505</v>
      </c>
      <c r="F69" s="198" t="s">
        <v>22</v>
      </c>
      <c r="G69" s="136" t="s">
        <v>13</v>
      </c>
      <c r="H69" s="196"/>
      <c r="I69" s="193"/>
      <c r="J69" s="269">
        <f t="shared" si="3"/>
        <v>0</v>
      </c>
      <c r="K69" s="194"/>
    </row>
    <row r="70" spans="1:11" ht="18" customHeight="1">
      <c r="A70"/>
      <c r="B70" s="267">
        <v>1</v>
      </c>
      <c r="C70" s="263" t="s">
        <v>428</v>
      </c>
      <c r="D70" s="264" t="s">
        <v>468</v>
      </c>
      <c r="E70" s="263" t="s">
        <v>506</v>
      </c>
      <c r="F70" s="198" t="s">
        <v>22</v>
      </c>
      <c r="G70" s="136" t="s">
        <v>13</v>
      </c>
      <c r="H70" s="196"/>
      <c r="I70" s="193"/>
      <c r="J70" s="269">
        <f t="shared" si="3"/>
        <v>0</v>
      </c>
      <c r="K70" s="194"/>
    </row>
    <row r="71" spans="1:11" ht="18" customHeight="1">
      <c r="A71"/>
      <c r="B71" s="267">
        <v>1</v>
      </c>
      <c r="C71" s="263" t="s">
        <v>428</v>
      </c>
      <c r="D71" s="264" t="s">
        <v>469</v>
      </c>
      <c r="E71" s="263" t="s">
        <v>507</v>
      </c>
      <c r="F71" s="266" t="s">
        <v>531</v>
      </c>
      <c r="G71" s="136" t="s">
        <v>13</v>
      </c>
      <c r="H71" s="196"/>
      <c r="I71" s="193"/>
      <c r="J71" s="269">
        <f t="shared" si="3"/>
        <v>0</v>
      </c>
      <c r="K71" s="194"/>
    </row>
    <row r="72" spans="1:11" ht="18" customHeight="1">
      <c r="A72"/>
      <c r="B72" s="267">
        <v>1</v>
      </c>
      <c r="C72" s="263" t="s">
        <v>428</v>
      </c>
      <c r="D72" s="264" t="s">
        <v>470</v>
      </c>
      <c r="E72" s="263" t="s">
        <v>508</v>
      </c>
      <c r="F72" s="266" t="s">
        <v>531</v>
      </c>
      <c r="G72" s="136" t="s">
        <v>13</v>
      </c>
      <c r="H72" s="196"/>
      <c r="I72" s="193"/>
      <c r="J72" s="269">
        <f t="shared" si="3"/>
        <v>0</v>
      </c>
      <c r="K72" s="194"/>
    </row>
    <row r="73" spans="1:11" ht="18" customHeight="1">
      <c r="A73"/>
      <c r="B73" s="267">
        <v>1</v>
      </c>
      <c r="C73" s="263" t="s">
        <v>428</v>
      </c>
      <c r="D73" s="264" t="s">
        <v>587</v>
      </c>
      <c r="E73" s="265" t="s">
        <v>565</v>
      </c>
      <c r="F73" s="198" t="s">
        <v>22</v>
      </c>
      <c r="G73" s="136" t="s">
        <v>13</v>
      </c>
      <c r="H73" s="196"/>
      <c r="I73" s="193"/>
      <c r="J73" s="269">
        <f t="shared" si="3"/>
        <v>0</v>
      </c>
      <c r="K73" s="194"/>
    </row>
    <row r="74" spans="1:11" ht="18" customHeight="1">
      <c r="A74"/>
      <c r="B74" s="267">
        <v>1</v>
      </c>
      <c r="C74" s="263" t="s">
        <v>428</v>
      </c>
      <c r="D74" s="264" t="s">
        <v>588</v>
      </c>
      <c r="E74" s="265" t="s">
        <v>566</v>
      </c>
      <c r="F74" s="198" t="s">
        <v>22</v>
      </c>
      <c r="G74" s="136" t="s">
        <v>13</v>
      </c>
      <c r="H74" s="196"/>
      <c r="I74" s="193"/>
      <c r="J74" s="269">
        <f t="shared" si="3"/>
        <v>0</v>
      </c>
      <c r="K74" s="194"/>
    </row>
    <row r="75" spans="1:11" ht="18" customHeight="1">
      <c r="A75"/>
      <c r="B75" s="267">
        <v>1</v>
      </c>
      <c r="C75" s="263" t="s">
        <v>428</v>
      </c>
      <c r="D75" s="264" t="s">
        <v>589</v>
      </c>
      <c r="E75" s="265" t="s">
        <v>567</v>
      </c>
      <c r="F75" s="198" t="s">
        <v>22</v>
      </c>
      <c r="G75" s="136" t="s">
        <v>13</v>
      </c>
      <c r="H75" s="196"/>
      <c r="I75" s="193"/>
      <c r="J75" s="269">
        <f t="shared" si="3"/>
        <v>0</v>
      </c>
      <c r="K75" s="194"/>
    </row>
    <row r="76" spans="1:11" ht="18" customHeight="1">
      <c r="A76"/>
      <c r="B76" s="267">
        <v>1</v>
      </c>
      <c r="C76" s="263" t="s">
        <v>428</v>
      </c>
      <c r="D76" s="264" t="s">
        <v>590</v>
      </c>
      <c r="E76" s="265" t="s">
        <v>568</v>
      </c>
      <c r="F76" s="198" t="s">
        <v>22</v>
      </c>
      <c r="G76" s="136" t="s">
        <v>13</v>
      </c>
      <c r="H76" s="196"/>
      <c r="I76" s="193"/>
      <c r="J76" s="269">
        <f t="shared" si="3"/>
        <v>0</v>
      </c>
      <c r="K76" s="194"/>
    </row>
    <row r="77" spans="1:11" ht="18" customHeight="1">
      <c r="A77"/>
      <c r="B77" s="267">
        <v>1</v>
      </c>
      <c r="C77" s="263" t="s">
        <v>428</v>
      </c>
      <c r="D77" s="264" t="s">
        <v>591</v>
      </c>
      <c r="E77" s="265" t="s">
        <v>569</v>
      </c>
      <c r="F77" s="198" t="s">
        <v>22</v>
      </c>
      <c r="G77" s="136" t="s">
        <v>13</v>
      </c>
      <c r="H77" s="196"/>
      <c r="I77" s="193"/>
      <c r="J77" s="269">
        <f t="shared" si="3"/>
        <v>0</v>
      </c>
      <c r="K77" s="194"/>
    </row>
    <row r="78" spans="1:11" ht="18" customHeight="1">
      <c r="A78"/>
      <c r="B78" s="267">
        <v>1</v>
      </c>
      <c r="C78" s="263" t="s">
        <v>428</v>
      </c>
      <c r="D78" s="264" t="s">
        <v>592</v>
      </c>
      <c r="E78" s="265" t="s">
        <v>570</v>
      </c>
      <c r="F78" s="198" t="s">
        <v>22</v>
      </c>
      <c r="G78" s="136" t="s">
        <v>13</v>
      </c>
      <c r="H78" s="196"/>
      <c r="I78" s="193"/>
      <c r="J78" s="269">
        <f t="shared" si="3"/>
        <v>0</v>
      </c>
      <c r="K78" s="194"/>
    </row>
    <row r="79" spans="1:11" ht="18" customHeight="1">
      <c r="A79"/>
      <c r="B79" s="267">
        <v>1</v>
      </c>
      <c r="C79" s="263" t="s">
        <v>428</v>
      </c>
      <c r="D79" s="264" t="s">
        <v>593</v>
      </c>
      <c r="E79" s="265" t="s">
        <v>571</v>
      </c>
      <c r="F79" s="198" t="s">
        <v>22</v>
      </c>
      <c r="G79" s="136" t="s">
        <v>13</v>
      </c>
      <c r="H79" s="196"/>
      <c r="I79" s="193"/>
      <c r="J79" s="269">
        <f t="shared" si="3"/>
        <v>0</v>
      </c>
      <c r="K79" s="194"/>
    </row>
    <row r="80" spans="1:11" ht="18" customHeight="1">
      <c r="A80"/>
      <c r="B80" s="267">
        <v>1</v>
      </c>
      <c r="C80" s="263" t="s">
        <v>428</v>
      </c>
      <c r="D80" s="264" t="s">
        <v>594</v>
      </c>
      <c r="E80" s="265" t="s">
        <v>572</v>
      </c>
      <c r="F80" s="198" t="s">
        <v>22</v>
      </c>
      <c r="G80" s="136"/>
      <c r="H80" s="196"/>
      <c r="I80" s="193"/>
      <c r="J80" s="269">
        <f t="shared" ref="J80:J126" si="5">H80*I80</f>
        <v>0</v>
      </c>
      <c r="K80" s="194"/>
    </row>
    <row r="81" spans="1:11" ht="18" customHeight="1">
      <c r="A81"/>
      <c r="B81" s="267">
        <v>1</v>
      </c>
      <c r="C81" s="263" t="s">
        <v>428</v>
      </c>
      <c r="D81" s="264" t="s">
        <v>595</v>
      </c>
      <c r="E81" s="265" t="s">
        <v>573</v>
      </c>
      <c r="F81" s="198" t="s">
        <v>22</v>
      </c>
      <c r="G81" s="136"/>
      <c r="H81" s="196"/>
      <c r="I81" s="193"/>
      <c r="J81" s="269">
        <f t="shared" si="5"/>
        <v>0</v>
      </c>
      <c r="K81" s="194"/>
    </row>
    <row r="82" spans="1:11" ht="18" customHeight="1">
      <c r="A82"/>
      <c r="B82" s="267">
        <v>1</v>
      </c>
      <c r="C82" s="263" t="s">
        <v>428</v>
      </c>
      <c r="D82" s="264" t="s">
        <v>596</v>
      </c>
      <c r="E82" s="265" t="s">
        <v>574</v>
      </c>
      <c r="F82" s="198" t="s">
        <v>22</v>
      </c>
      <c r="G82" s="136"/>
      <c r="H82" s="196"/>
      <c r="I82" s="193"/>
      <c r="J82" s="269">
        <f t="shared" si="5"/>
        <v>0</v>
      </c>
      <c r="K82" s="194"/>
    </row>
    <row r="83" spans="1:11" ht="18" customHeight="1">
      <c r="A83"/>
      <c r="B83" s="267">
        <v>1</v>
      </c>
      <c r="C83" s="263" t="s">
        <v>428</v>
      </c>
      <c r="D83" s="264" t="s">
        <v>597</v>
      </c>
      <c r="E83" s="265" t="s">
        <v>575</v>
      </c>
      <c r="F83" s="198" t="s">
        <v>22</v>
      </c>
      <c r="G83" s="136"/>
      <c r="H83" s="196"/>
      <c r="I83" s="193"/>
      <c r="J83" s="269">
        <f t="shared" si="5"/>
        <v>0</v>
      </c>
      <c r="K83" s="194"/>
    </row>
    <row r="84" spans="1:11" ht="18" customHeight="1">
      <c r="A84"/>
      <c r="B84" s="267">
        <v>1</v>
      </c>
      <c r="C84" s="263" t="s">
        <v>428</v>
      </c>
      <c r="D84" s="264" t="s">
        <v>598</v>
      </c>
      <c r="E84" s="265" t="s">
        <v>576</v>
      </c>
      <c r="F84" s="198" t="s">
        <v>22</v>
      </c>
      <c r="G84" s="136"/>
      <c r="H84" s="196"/>
      <c r="I84" s="193"/>
      <c r="J84" s="269">
        <f t="shared" si="5"/>
        <v>0</v>
      </c>
      <c r="K84" s="194"/>
    </row>
    <row r="85" spans="1:11" ht="18" customHeight="1">
      <c r="A85"/>
      <c r="B85" s="267">
        <v>1</v>
      </c>
      <c r="C85" s="263" t="s">
        <v>428</v>
      </c>
      <c r="D85" s="264" t="s">
        <v>599</v>
      </c>
      <c r="E85" s="265" t="s">
        <v>577</v>
      </c>
      <c r="F85" s="198" t="s">
        <v>22</v>
      </c>
      <c r="G85" s="136"/>
      <c r="H85" s="196"/>
      <c r="I85" s="193"/>
      <c r="J85" s="269">
        <f t="shared" si="5"/>
        <v>0</v>
      </c>
      <c r="K85" s="194"/>
    </row>
    <row r="86" spans="1:11" ht="18" customHeight="1">
      <c r="A86"/>
      <c r="B86" s="267">
        <v>1</v>
      </c>
      <c r="C86" s="263" t="s">
        <v>428</v>
      </c>
      <c r="D86" s="264" t="s">
        <v>600</v>
      </c>
      <c r="E86" s="265" t="s">
        <v>578</v>
      </c>
      <c r="F86" s="198" t="s">
        <v>22</v>
      </c>
      <c r="G86" s="136"/>
      <c r="H86" s="196"/>
      <c r="I86" s="193"/>
      <c r="J86" s="269">
        <f t="shared" si="5"/>
        <v>0</v>
      </c>
      <c r="K86" s="194"/>
    </row>
    <row r="87" spans="1:11" ht="18" customHeight="1">
      <c r="A87"/>
      <c r="B87" s="267">
        <v>1</v>
      </c>
      <c r="C87" s="263" t="s">
        <v>428</v>
      </c>
      <c r="D87" s="264" t="s">
        <v>601</v>
      </c>
      <c r="E87" s="265" t="s">
        <v>579</v>
      </c>
      <c r="F87" s="198" t="s">
        <v>22</v>
      </c>
      <c r="G87" s="136"/>
      <c r="H87" s="196"/>
      <c r="I87" s="193"/>
      <c r="J87" s="269">
        <f t="shared" si="5"/>
        <v>0</v>
      </c>
      <c r="K87" s="194"/>
    </row>
    <row r="88" spans="1:11" ht="18" customHeight="1">
      <c r="A88"/>
      <c r="B88" s="267">
        <v>1</v>
      </c>
      <c r="C88" s="263" t="s">
        <v>428</v>
      </c>
      <c r="D88" s="264" t="s">
        <v>602</v>
      </c>
      <c r="E88" s="265" t="s">
        <v>580</v>
      </c>
      <c r="F88" s="198" t="s">
        <v>22</v>
      </c>
      <c r="G88" s="136"/>
      <c r="H88" s="196"/>
      <c r="I88" s="193"/>
      <c r="J88" s="269">
        <f t="shared" si="5"/>
        <v>0</v>
      </c>
      <c r="K88" s="194"/>
    </row>
    <row r="89" spans="1:11" ht="18" customHeight="1">
      <c r="A89"/>
      <c r="B89" s="267">
        <v>1</v>
      </c>
      <c r="C89" s="263" t="s">
        <v>428</v>
      </c>
      <c r="D89" s="264" t="s">
        <v>603</v>
      </c>
      <c r="E89" s="265" t="s">
        <v>581</v>
      </c>
      <c r="F89" s="198" t="s">
        <v>22</v>
      </c>
      <c r="G89" s="136"/>
      <c r="H89" s="196"/>
      <c r="I89" s="193"/>
      <c r="J89" s="269">
        <f t="shared" si="5"/>
        <v>0</v>
      </c>
      <c r="K89" s="194"/>
    </row>
    <row r="90" spans="1:11" ht="18" customHeight="1">
      <c r="A90"/>
      <c r="B90" s="267">
        <v>1</v>
      </c>
      <c r="C90" s="263" t="s">
        <v>428</v>
      </c>
      <c r="D90" s="264" t="s">
        <v>604</v>
      </c>
      <c r="E90" s="265" t="s">
        <v>582</v>
      </c>
      <c r="F90" s="198" t="s">
        <v>22</v>
      </c>
      <c r="G90" s="136"/>
      <c r="H90" s="196"/>
      <c r="I90" s="193"/>
      <c r="J90" s="269">
        <f t="shared" si="5"/>
        <v>0</v>
      </c>
      <c r="K90" s="194"/>
    </row>
    <row r="91" spans="1:11" ht="18" customHeight="1">
      <c r="A91"/>
      <c r="B91" s="267">
        <v>1</v>
      </c>
      <c r="C91" s="263" t="s">
        <v>428</v>
      </c>
      <c r="D91" s="264" t="s">
        <v>605</v>
      </c>
      <c r="E91" s="265" t="s">
        <v>583</v>
      </c>
      <c r="F91" s="198" t="s">
        <v>22</v>
      </c>
      <c r="G91" s="136"/>
      <c r="H91" s="196"/>
      <c r="I91" s="193"/>
      <c r="J91" s="269">
        <f t="shared" si="5"/>
        <v>0</v>
      </c>
      <c r="K91" s="194"/>
    </row>
    <row r="92" spans="1:11" ht="18" customHeight="1">
      <c r="A92"/>
      <c r="B92" s="267">
        <v>1</v>
      </c>
      <c r="C92" s="263" t="s">
        <v>428</v>
      </c>
      <c r="D92" s="264" t="s">
        <v>606</v>
      </c>
      <c r="E92" s="265" t="s">
        <v>584</v>
      </c>
      <c r="F92" s="198" t="s">
        <v>22</v>
      </c>
      <c r="G92" s="136"/>
      <c r="H92" s="196"/>
      <c r="I92" s="193"/>
      <c r="J92" s="269">
        <f t="shared" si="5"/>
        <v>0</v>
      </c>
      <c r="K92" s="194"/>
    </row>
    <row r="93" spans="1:11" ht="18" customHeight="1">
      <c r="A93"/>
      <c r="B93" s="267">
        <v>1</v>
      </c>
      <c r="C93" s="263" t="s">
        <v>428</v>
      </c>
      <c r="D93" s="264" t="s">
        <v>607</v>
      </c>
      <c r="E93" s="265" t="s">
        <v>585</v>
      </c>
      <c r="F93" s="198" t="s">
        <v>22</v>
      </c>
      <c r="G93" s="136"/>
      <c r="H93" s="196"/>
      <c r="I93" s="193"/>
      <c r="J93" s="269">
        <f t="shared" si="5"/>
        <v>0</v>
      </c>
      <c r="K93" s="194"/>
    </row>
    <row r="94" spans="1:11" ht="18" customHeight="1">
      <c r="A94"/>
      <c r="B94" s="267">
        <v>1</v>
      </c>
      <c r="C94" s="263" t="s">
        <v>428</v>
      </c>
      <c r="D94" s="264" t="s">
        <v>608</v>
      </c>
      <c r="E94" s="265" t="s">
        <v>586</v>
      </c>
      <c r="F94" s="198" t="s">
        <v>22</v>
      </c>
      <c r="G94" s="136"/>
      <c r="H94" s="196"/>
      <c r="I94" s="193"/>
      <c r="J94" s="269">
        <f t="shared" si="5"/>
        <v>0</v>
      </c>
      <c r="K94" s="194"/>
    </row>
    <row r="95" spans="1:11" ht="18" customHeight="1">
      <c r="A95"/>
      <c r="B95" s="267">
        <v>1</v>
      </c>
      <c r="C95" s="263" t="s">
        <v>428</v>
      </c>
      <c r="D95" s="264" t="s">
        <v>681</v>
      </c>
      <c r="E95" s="265" t="s">
        <v>649</v>
      </c>
      <c r="F95" s="198" t="s">
        <v>22</v>
      </c>
      <c r="G95" s="136"/>
      <c r="H95" s="196"/>
      <c r="I95" s="193"/>
      <c r="J95" s="269">
        <f t="shared" si="5"/>
        <v>0</v>
      </c>
      <c r="K95" s="194"/>
    </row>
    <row r="96" spans="1:11" ht="18" customHeight="1">
      <c r="A96"/>
      <c r="B96" s="267">
        <v>1</v>
      </c>
      <c r="C96" s="263" t="s">
        <v>428</v>
      </c>
      <c r="D96" s="264" t="s">
        <v>682</v>
      </c>
      <c r="E96" s="265" t="s">
        <v>650</v>
      </c>
      <c r="F96" s="198" t="s">
        <v>22</v>
      </c>
      <c r="G96" s="136"/>
      <c r="H96" s="196"/>
      <c r="I96" s="193"/>
      <c r="J96" s="269">
        <f t="shared" si="5"/>
        <v>0</v>
      </c>
      <c r="K96" s="194"/>
    </row>
    <row r="97" spans="1:11" ht="18" customHeight="1">
      <c r="A97"/>
      <c r="B97" s="267">
        <v>1</v>
      </c>
      <c r="C97" s="263" t="s">
        <v>428</v>
      </c>
      <c r="D97" s="264" t="s">
        <v>683</v>
      </c>
      <c r="E97" s="265" t="s">
        <v>651</v>
      </c>
      <c r="F97" s="198" t="s">
        <v>22</v>
      </c>
      <c r="G97" s="136"/>
      <c r="H97" s="196"/>
      <c r="I97" s="193"/>
      <c r="J97" s="269">
        <f t="shared" si="5"/>
        <v>0</v>
      </c>
      <c r="K97" s="194"/>
    </row>
    <row r="98" spans="1:11" ht="18" customHeight="1">
      <c r="A98"/>
      <c r="B98" s="267">
        <v>1</v>
      </c>
      <c r="C98" s="263" t="s">
        <v>428</v>
      </c>
      <c r="D98" s="264" t="s">
        <v>684</v>
      </c>
      <c r="E98" s="265" t="s">
        <v>652</v>
      </c>
      <c r="F98" s="198" t="s">
        <v>22</v>
      </c>
      <c r="G98" s="136"/>
      <c r="H98" s="196"/>
      <c r="I98" s="193"/>
      <c r="J98" s="269">
        <f t="shared" si="5"/>
        <v>0</v>
      </c>
      <c r="K98" s="194"/>
    </row>
    <row r="99" spans="1:11" ht="18" customHeight="1">
      <c r="A99"/>
      <c r="B99" s="267">
        <v>1</v>
      </c>
      <c r="C99" s="263" t="s">
        <v>428</v>
      </c>
      <c r="D99" s="264" t="s">
        <v>685</v>
      </c>
      <c r="E99" s="265" t="s">
        <v>653</v>
      </c>
      <c r="F99" s="198" t="s">
        <v>22</v>
      </c>
      <c r="G99" s="136"/>
      <c r="H99" s="196"/>
      <c r="I99" s="193"/>
      <c r="J99" s="269">
        <f t="shared" si="5"/>
        <v>0</v>
      </c>
      <c r="K99" s="194"/>
    </row>
    <row r="100" spans="1:11" ht="18" customHeight="1">
      <c r="A100"/>
      <c r="B100" s="267">
        <v>1</v>
      </c>
      <c r="C100" s="263" t="s">
        <v>428</v>
      </c>
      <c r="D100" s="264" t="s">
        <v>686</v>
      </c>
      <c r="E100" s="265" t="s">
        <v>654</v>
      </c>
      <c r="F100" s="198" t="s">
        <v>22</v>
      </c>
      <c r="G100" s="136"/>
      <c r="H100" s="196"/>
      <c r="I100" s="193"/>
      <c r="J100" s="269">
        <f t="shared" si="5"/>
        <v>0</v>
      </c>
      <c r="K100" s="194"/>
    </row>
    <row r="101" spans="1:11" ht="18" customHeight="1">
      <c r="A101"/>
      <c r="B101" s="267">
        <v>1</v>
      </c>
      <c r="C101" s="263" t="s">
        <v>428</v>
      </c>
      <c r="D101" s="264" t="s">
        <v>687</v>
      </c>
      <c r="E101" s="265" t="s">
        <v>655</v>
      </c>
      <c r="F101" s="198" t="s">
        <v>22</v>
      </c>
      <c r="G101" s="136"/>
      <c r="H101" s="196"/>
      <c r="I101" s="193"/>
      <c r="J101" s="269">
        <f t="shared" si="5"/>
        <v>0</v>
      </c>
      <c r="K101" s="194"/>
    </row>
    <row r="102" spans="1:11" ht="18" customHeight="1">
      <c r="A102"/>
      <c r="B102" s="267">
        <v>1</v>
      </c>
      <c r="C102" s="263" t="s">
        <v>428</v>
      </c>
      <c r="D102" s="264" t="s">
        <v>688</v>
      </c>
      <c r="E102" s="265" t="s">
        <v>656</v>
      </c>
      <c r="F102" s="198" t="s">
        <v>22</v>
      </c>
      <c r="G102" s="136"/>
      <c r="H102" s="196"/>
      <c r="I102" s="193"/>
      <c r="J102" s="269">
        <f t="shared" si="5"/>
        <v>0</v>
      </c>
      <c r="K102" s="194"/>
    </row>
    <row r="103" spans="1:11" ht="18" customHeight="1">
      <c r="A103"/>
      <c r="B103" s="267">
        <v>1</v>
      </c>
      <c r="C103" s="263" t="s">
        <v>428</v>
      </c>
      <c r="D103" s="264" t="s">
        <v>689</v>
      </c>
      <c r="E103" s="265" t="s">
        <v>657</v>
      </c>
      <c r="F103" s="198" t="s">
        <v>22</v>
      </c>
      <c r="G103" s="136"/>
      <c r="H103" s="196"/>
      <c r="I103" s="193"/>
      <c r="J103" s="269">
        <f t="shared" si="5"/>
        <v>0</v>
      </c>
      <c r="K103" s="194"/>
    </row>
    <row r="104" spans="1:11" ht="18" customHeight="1">
      <c r="A104"/>
      <c r="B104" s="267">
        <v>1</v>
      </c>
      <c r="C104" s="263" t="s">
        <v>428</v>
      </c>
      <c r="D104" s="264" t="s">
        <v>690</v>
      </c>
      <c r="E104" s="265" t="s">
        <v>658</v>
      </c>
      <c r="F104" s="198" t="s">
        <v>22</v>
      </c>
      <c r="G104" s="136"/>
      <c r="H104" s="196"/>
      <c r="I104" s="193"/>
      <c r="J104" s="269">
        <f t="shared" si="5"/>
        <v>0</v>
      </c>
      <c r="K104" s="194"/>
    </row>
    <row r="105" spans="1:11" ht="34">
      <c r="A105"/>
      <c r="B105" s="267">
        <v>1</v>
      </c>
      <c r="C105" s="263" t="s">
        <v>428</v>
      </c>
      <c r="D105" s="264" t="s">
        <v>691</v>
      </c>
      <c r="E105" s="265" t="s">
        <v>659</v>
      </c>
      <c r="F105" s="198" t="s">
        <v>22</v>
      </c>
      <c r="G105" s="136"/>
      <c r="H105" s="196"/>
      <c r="I105" s="193"/>
      <c r="J105" s="269">
        <f t="shared" si="5"/>
        <v>0</v>
      </c>
      <c r="K105" s="194"/>
    </row>
    <row r="106" spans="1:11" ht="18" customHeight="1">
      <c r="A106"/>
      <c r="B106" s="267">
        <v>1</v>
      </c>
      <c r="C106" s="263" t="s">
        <v>428</v>
      </c>
      <c r="D106" s="264" t="s">
        <v>692</v>
      </c>
      <c r="E106" s="265" t="s">
        <v>660</v>
      </c>
      <c r="F106" s="198" t="s">
        <v>22</v>
      </c>
      <c r="G106" s="136"/>
      <c r="H106" s="196"/>
      <c r="I106" s="193"/>
      <c r="J106" s="269">
        <f t="shared" si="5"/>
        <v>0</v>
      </c>
      <c r="K106" s="194"/>
    </row>
    <row r="107" spans="1:11" ht="18" customHeight="1">
      <c r="A107"/>
      <c r="B107" s="267">
        <v>1</v>
      </c>
      <c r="C107" s="263" t="s">
        <v>428</v>
      </c>
      <c r="D107" s="264" t="s">
        <v>693</v>
      </c>
      <c r="E107" s="265" t="s">
        <v>661</v>
      </c>
      <c r="F107" s="198" t="s">
        <v>22</v>
      </c>
      <c r="G107" s="136"/>
      <c r="H107" s="482"/>
      <c r="I107" s="193"/>
      <c r="J107" s="269">
        <f t="shared" si="5"/>
        <v>0</v>
      </c>
      <c r="K107" s="194"/>
    </row>
    <row r="108" spans="1:11" ht="18" customHeight="1">
      <c r="A108"/>
      <c r="B108" s="267">
        <v>1</v>
      </c>
      <c r="C108" s="263" t="s">
        <v>428</v>
      </c>
      <c r="D108" s="264" t="s">
        <v>694</v>
      </c>
      <c r="E108" s="265" t="s">
        <v>662</v>
      </c>
      <c r="F108" s="198" t="s">
        <v>22</v>
      </c>
      <c r="G108" s="136"/>
      <c r="H108" s="196"/>
      <c r="I108" s="193"/>
      <c r="J108" s="269">
        <f t="shared" si="5"/>
        <v>0</v>
      </c>
      <c r="K108" s="194"/>
    </row>
    <row r="109" spans="1:11" ht="18" customHeight="1">
      <c r="A109"/>
      <c r="B109" s="267">
        <v>1</v>
      </c>
      <c r="C109" s="263" t="s">
        <v>428</v>
      </c>
      <c r="D109" s="264" t="s">
        <v>695</v>
      </c>
      <c r="E109" s="265" t="s">
        <v>663</v>
      </c>
      <c r="F109" s="198" t="s">
        <v>22</v>
      </c>
      <c r="G109" s="136"/>
      <c r="H109" s="196"/>
      <c r="I109" s="193"/>
      <c r="J109" s="269">
        <f t="shared" si="5"/>
        <v>0</v>
      </c>
      <c r="K109" s="194"/>
    </row>
    <row r="110" spans="1:11" ht="18" customHeight="1">
      <c r="A110"/>
      <c r="B110" s="267">
        <v>1</v>
      </c>
      <c r="C110" s="263" t="s">
        <v>428</v>
      </c>
      <c r="D110" s="264" t="s">
        <v>696</v>
      </c>
      <c r="E110" s="265" t="s">
        <v>664</v>
      </c>
      <c r="F110" s="198" t="s">
        <v>22</v>
      </c>
      <c r="G110" s="136"/>
      <c r="H110" s="196"/>
      <c r="I110" s="193"/>
      <c r="J110" s="269">
        <f t="shared" si="5"/>
        <v>0</v>
      </c>
      <c r="K110" s="194"/>
    </row>
    <row r="111" spans="1:11" ht="18" customHeight="1">
      <c r="A111"/>
      <c r="B111" s="267">
        <v>1</v>
      </c>
      <c r="C111" s="263" t="s">
        <v>428</v>
      </c>
      <c r="D111" s="264" t="s">
        <v>697</v>
      </c>
      <c r="E111" s="265" t="s">
        <v>665</v>
      </c>
      <c r="F111" s="198" t="s">
        <v>22</v>
      </c>
      <c r="G111" s="136"/>
      <c r="H111" s="196"/>
      <c r="I111" s="193"/>
      <c r="J111" s="269">
        <f t="shared" si="5"/>
        <v>0</v>
      </c>
      <c r="K111" s="194"/>
    </row>
    <row r="112" spans="1:11" ht="18" customHeight="1">
      <c r="A112"/>
      <c r="B112" s="267">
        <v>1</v>
      </c>
      <c r="C112" s="263" t="s">
        <v>428</v>
      </c>
      <c r="D112" s="264" t="s">
        <v>698</v>
      </c>
      <c r="E112" s="265" t="s">
        <v>666</v>
      </c>
      <c r="F112" s="198" t="s">
        <v>22</v>
      </c>
      <c r="G112" s="136"/>
      <c r="H112" s="196"/>
      <c r="I112" s="193"/>
      <c r="J112" s="269">
        <f t="shared" si="5"/>
        <v>0</v>
      </c>
      <c r="K112" s="194"/>
    </row>
    <row r="113" spans="1:11" ht="18" customHeight="1">
      <c r="A113"/>
      <c r="B113" s="267">
        <v>1</v>
      </c>
      <c r="C113" s="263" t="s">
        <v>428</v>
      </c>
      <c r="D113" s="264" t="s">
        <v>699</v>
      </c>
      <c r="E113" s="265" t="s">
        <v>667</v>
      </c>
      <c r="F113" s="198" t="s">
        <v>22</v>
      </c>
      <c r="G113" s="136"/>
      <c r="H113" s="196"/>
      <c r="I113" s="193"/>
      <c r="J113" s="269">
        <f t="shared" si="5"/>
        <v>0</v>
      </c>
      <c r="K113" s="194"/>
    </row>
    <row r="114" spans="1:11" ht="18" customHeight="1">
      <c r="A114"/>
      <c r="B114" s="267">
        <v>1</v>
      </c>
      <c r="C114" s="263" t="s">
        <v>428</v>
      </c>
      <c r="D114" s="264" t="s">
        <v>700</v>
      </c>
      <c r="E114" s="265" t="s">
        <v>668</v>
      </c>
      <c r="F114" s="198" t="s">
        <v>22</v>
      </c>
      <c r="G114" s="136"/>
      <c r="H114" s="196"/>
      <c r="I114" s="193"/>
      <c r="J114" s="269">
        <f t="shared" si="5"/>
        <v>0</v>
      </c>
      <c r="K114" s="194"/>
    </row>
    <row r="115" spans="1:11" ht="18" customHeight="1">
      <c r="A115"/>
      <c r="B115" s="267">
        <v>1</v>
      </c>
      <c r="C115" s="263" t="s">
        <v>428</v>
      </c>
      <c r="D115" s="264" t="s">
        <v>701</v>
      </c>
      <c r="E115" s="265" t="s">
        <v>669</v>
      </c>
      <c r="F115" s="198" t="s">
        <v>22</v>
      </c>
      <c r="G115" s="136"/>
      <c r="H115" s="196"/>
      <c r="I115" s="193"/>
      <c r="J115" s="269">
        <f t="shared" si="5"/>
        <v>0</v>
      </c>
      <c r="K115" s="194"/>
    </row>
    <row r="116" spans="1:11" ht="18" customHeight="1">
      <c r="A116"/>
      <c r="B116" s="267">
        <v>1</v>
      </c>
      <c r="C116" s="263" t="s">
        <v>428</v>
      </c>
      <c r="D116" s="264" t="s">
        <v>702</v>
      </c>
      <c r="E116" s="265" t="s">
        <v>670</v>
      </c>
      <c r="F116" s="198" t="s">
        <v>22</v>
      </c>
      <c r="G116" s="136"/>
      <c r="H116" s="196"/>
      <c r="I116" s="193"/>
      <c r="J116" s="269">
        <f t="shared" si="5"/>
        <v>0</v>
      </c>
      <c r="K116" s="194"/>
    </row>
    <row r="117" spans="1:11" ht="18" customHeight="1">
      <c r="A117"/>
      <c r="B117" s="267">
        <v>1</v>
      </c>
      <c r="C117" s="263" t="s">
        <v>428</v>
      </c>
      <c r="D117" s="264" t="s">
        <v>703</v>
      </c>
      <c r="E117" s="265" t="s">
        <v>671</v>
      </c>
      <c r="F117" s="198" t="s">
        <v>22</v>
      </c>
      <c r="G117" s="136"/>
      <c r="H117" s="196"/>
      <c r="I117" s="193"/>
      <c r="J117" s="269">
        <f t="shared" si="5"/>
        <v>0</v>
      </c>
      <c r="K117" s="194"/>
    </row>
    <row r="118" spans="1:11" ht="18" customHeight="1">
      <c r="A118"/>
      <c r="B118" s="267">
        <v>1</v>
      </c>
      <c r="C118" s="263" t="s">
        <v>428</v>
      </c>
      <c r="D118" s="264" t="s">
        <v>704</v>
      </c>
      <c r="E118" s="265" t="s">
        <v>672</v>
      </c>
      <c r="F118" s="198" t="s">
        <v>22</v>
      </c>
      <c r="G118" s="136"/>
      <c r="H118" s="196"/>
      <c r="I118" s="193"/>
      <c r="J118" s="269">
        <f t="shared" si="5"/>
        <v>0</v>
      </c>
      <c r="K118" s="194"/>
    </row>
    <row r="119" spans="1:11" ht="18" customHeight="1">
      <c r="A119"/>
      <c r="B119" s="267">
        <v>1</v>
      </c>
      <c r="C119" s="263" t="s">
        <v>428</v>
      </c>
      <c r="D119" s="264" t="s">
        <v>705</v>
      </c>
      <c r="E119" s="265" t="s">
        <v>673</v>
      </c>
      <c r="F119" s="198" t="s">
        <v>22</v>
      </c>
      <c r="G119" s="136"/>
      <c r="H119" s="196"/>
      <c r="I119" s="193"/>
      <c r="J119" s="269">
        <f t="shared" si="5"/>
        <v>0</v>
      </c>
      <c r="K119" s="194"/>
    </row>
    <row r="120" spans="1:11" ht="18" customHeight="1">
      <c r="A120"/>
      <c r="B120" s="267">
        <v>1</v>
      </c>
      <c r="C120" s="263" t="s">
        <v>428</v>
      </c>
      <c r="D120" s="264" t="s">
        <v>706</v>
      </c>
      <c r="E120" s="265" t="s">
        <v>674</v>
      </c>
      <c r="F120" s="198"/>
      <c r="G120" s="136"/>
      <c r="H120" s="196"/>
      <c r="I120" s="193"/>
      <c r="J120" s="269">
        <f t="shared" si="5"/>
        <v>0</v>
      </c>
      <c r="K120" s="194"/>
    </row>
    <row r="121" spans="1:11" ht="18" customHeight="1">
      <c r="A121"/>
      <c r="B121" s="267">
        <v>1</v>
      </c>
      <c r="C121" s="263" t="s">
        <v>428</v>
      </c>
      <c r="D121" s="264" t="s">
        <v>707</v>
      </c>
      <c r="E121" s="265" t="s">
        <v>675</v>
      </c>
      <c r="F121" s="198"/>
      <c r="G121" s="136"/>
      <c r="H121" s="196"/>
      <c r="I121" s="193"/>
      <c r="J121" s="269">
        <f t="shared" si="5"/>
        <v>0</v>
      </c>
      <c r="K121" s="194"/>
    </row>
    <row r="122" spans="1:11" ht="18" customHeight="1">
      <c r="A122"/>
      <c r="B122" s="267">
        <v>1</v>
      </c>
      <c r="C122" s="263" t="s">
        <v>428</v>
      </c>
      <c r="D122" s="264" t="s">
        <v>708</v>
      </c>
      <c r="E122" s="265" t="s">
        <v>676</v>
      </c>
      <c r="F122" s="198"/>
      <c r="G122" s="136"/>
      <c r="H122" s="196"/>
      <c r="I122" s="193"/>
      <c r="J122" s="269">
        <f t="shared" si="5"/>
        <v>0</v>
      </c>
      <c r="K122" s="194"/>
    </row>
    <row r="123" spans="1:11" ht="18" customHeight="1">
      <c r="A123"/>
      <c r="B123" s="267">
        <v>1</v>
      </c>
      <c r="C123" s="263" t="s">
        <v>428</v>
      </c>
      <c r="D123" s="264" t="s">
        <v>709</v>
      </c>
      <c r="E123" s="265" t="s">
        <v>677</v>
      </c>
      <c r="F123" s="198"/>
      <c r="G123" s="136"/>
      <c r="H123" s="196"/>
      <c r="I123" s="193"/>
      <c r="J123" s="269">
        <f t="shared" si="5"/>
        <v>0</v>
      </c>
      <c r="K123" s="194"/>
    </row>
    <row r="124" spans="1:11" ht="18" customHeight="1">
      <c r="A124"/>
      <c r="B124" s="267">
        <v>1</v>
      </c>
      <c r="C124" s="263" t="s">
        <v>428</v>
      </c>
      <c r="D124" s="264" t="s">
        <v>710</v>
      </c>
      <c r="E124" s="265" t="s">
        <v>678</v>
      </c>
      <c r="F124" s="198"/>
      <c r="G124" s="136"/>
      <c r="H124" s="196"/>
      <c r="I124" s="193"/>
      <c r="J124" s="269">
        <f t="shared" si="5"/>
        <v>0</v>
      </c>
      <c r="K124" s="194"/>
    </row>
    <row r="125" spans="1:11" ht="18" customHeight="1">
      <c r="A125"/>
      <c r="B125" s="267">
        <v>1</v>
      </c>
      <c r="C125" s="263" t="s">
        <v>428</v>
      </c>
      <c r="D125" s="264" t="s">
        <v>711</v>
      </c>
      <c r="E125" s="265" t="s">
        <v>679</v>
      </c>
      <c r="F125" s="198"/>
      <c r="G125" s="136"/>
      <c r="H125" s="196"/>
      <c r="I125" s="193"/>
      <c r="J125" s="269">
        <f t="shared" si="5"/>
        <v>0</v>
      </c>
      <c r="K125" s="194"/>
    </row>
    <row r="126" spans="1:11" ht="18" customHeight="1">
      <c r="A126"/>
      <c r="B126" s="267">
        <v>1</v>
      </c>
      <c r="C126" s="263" t="s">
        <v>428</v>
      </c>
      <c r="D126" s="264" t="s">
        <v>712</v>
      </c>
      <c r="E126" s="265" t="s">
        <v>680</v>
      </c>
      <c r="F126" s="198"/>
      <c r="G126" s="136"/>
      <c r="H126" s="196"/>
      <c r="I126" s="193"/>
      <c r="J126" s="269">
        <f t="shared" si="5"/>
        <v>0</v>
      </c>
      <c r="K126" s="194"/>
    </row>
    <row r="127" spans="1:11" ht="18" customHeight="1">
      <c r="A127"/>
      <c r="B127" s="267">
        <v>1</v>
      </c>
      <c r="C127" s="263" t="s">
        <v>428</v>
      </c>
      <c r="D127" s="264" t="s">
        <v>845</v>
      </c>
      <c r="E127" s="265" t="s">
        <v>849</v>
      </c>
      <c r="F127" s="198"/>
      <c r="G127" s="136"/>
      <c r="H127" s="196"/>
      <c r="I127" s="193"/>
      <c r="J127" s="269">
        <f t="shared" ref="J127:J129" si="6">H127*I127</f>
        <v>0</v>
      </c>
      <c r="K127" s="194"/>
    </row>
    <row r="128" spans="1:11" ht="18" customHeight="1">
      <c r="A128"/>
      <c r="B128" s="267">
        <v>1</v>
      </c>
      <c r="C128" s="263" t="s">
        <v>428</v>
      </c>
      <c r="D128" s="264" t="s">
        <v>846</v>
      </c>
      <c r="E128" s="265" t="s">
        <v>850</v>
      </c>
      <c r="F128" s="198"/>
      <c r="G128" s="136"/>
      <c r="H128" s="196"/>
      <c r="I128" s="193"/>
      <c r="J128" s="269">
        <f t="shared" si="6"/>
        <v>0</v>
      </c>
      <c r="K128" s="194"/>
    </row>
    <row r="129" spans="1:11" ht="18" customHeight="1">
      <c r="A129"/>
      <c r="B129" s="267">
        <v>1</v>
      </c>
      <c r="C129" s="263" t="s">
        <v>428</v>
      </c>
      <c r="D129" s="264" t="s">
        <v>847</v>
      </c>
      <c r="E129" s="265" t="s">
        <v>848</v>
      </c>
      <c r="F129" s="198"/>
      <c r="G129" s="136"/>
      <c r="H129" s="196"/>
      <c r="I129" s="193"/>
      <c r="J129" s="269">
        <f t="shared" si="6"/>
        <v>0</v>
      </c>
      <c r="K129" s="194"/>
    </row>
    <row r="130" spans="1:11" ht="35.25" customHeight="1">
      <c r="A130"/>
      <c r="B130" s="267">
        <v>1</v>
      </c>
      <c r="C130" s="195">
        <v>9</v>
      </c>
      <c r="D130" s="195"/>
      <c r="E130" s="271" t="s">
        <v>280</v>
      </c>
      <c r="F130" s="138"/>
      <c r="G130" s="136" t="s">
        <v>14</v>
      </c>
      <c r="H130" s="481"/>
      <c r="I130" s="193"/>
      <c r="J130" s="269">
        <f t="shared" si="3"/>
        <v>0</v>
      </c>
      <c r="K130" s="194"/>
    </row>
    <row r="131" spans="1:11" ht="29.25" customHeight="1">
      <c r="A131"/>
      <c r="B131" s="267">
        <v>1</v>
      </c>
      <c r="C131" s="195">
        <v>10</v>
      </c>
      <c r="D131" s="195"/>
      <c r="E131" s="271" t="s">
        <v>25</v>
      </c>
      <c r="F131" s="197"/>
      <c r="G131" s="136"/>
      <c r="H131" s="481"/>
      <c r="I131" s="278">
        <f>SUM(J132:J133)</f>
        <v>0</v>
      </c>
      <c r="J131" s="269"/>
      <c r="K131" s="194"/>
    </row>
    <row r="132" spans="1:11" ht="28.5" customHeight="1">
      <c r="A132"/>
      <c r="B132" s="267">
        <v>1</v>
      </c>
      <c r="C132" s="195">
        <v>11</v>
      </c>
      <c r="D132" s="137">
        <v>1</v>
      </c>
      <c r="E132" s="279" t="s">
        <v>26</v>
      </c>
      <c r="F132" s="198" t="s">
        <v>362</v>
      </c>
      <c r="G132" s="136" t="s">
        <v>20</v>
      </c>
      <c r="H132" s="481"/>
      <c r="I132" s="193"/>
      <c r="J132" s="269">
        <f>H132*I132</f>
        <v>0</v>
      </c>
      <c r="K132" s="194"/>
    </row>
    <row r="133" spans="1:11" ht="34.5" customHeight="1">
      <c r="A133"/>
      <c r="B133" s="267">
        <v>1</v>
      </c>
      <c r="C133" s="195">
        <v>12</v>
      </c>
      <c r="D133" s="137">
        <v>2</v>
      </c>
      <c r="E133" s="279" t="s">
        <v>995</v>
      </c>
      <c r="F133" s="198" t="s">
        <v>732</v>
      </c>
      <c r="G133" s="136" t="s">
        <v>14</v>
      </c>
      <c r="H133" s="481"/>
      <c r="I133" s="193"/>
      <c r="J133" s="269">
        <f>H133*I133</f>
        <v>0</v>
      </c>
      <c r="K133" s="194"/>
    </row>
    <row r="134" spans="1:11" ht="40.5" customHeight="1">
      <c r="A134"/>
      <c r="B134" s="267">
        <v>1</v>
      </c>
      <c r="C134" s="195">
        <v>11</v>
      </c>
      <c r="D134" s="195"/>
      <c r="E134" s="271" t="s">
        <v>27</v>
      </c>
      <c r="F134" s="198"/>
      <c r="G134" s="136"/>
      <c r="H134" s="481"/>
      <c r="I134" s="278">
        <f>SUM(J135:J135)</f>
        <v>0</v>
      </c>
      <c r="J134" s="269"/>
      <c r="K134" s="194"/>
    </row>
    <row r="135" spans="1:11" ht="34" customHeight="1">
      <c r="A135"/>
      <c r="B135" s="267">
        <v>1</v>
      </c>
      <c r="C135" s="195">
        <v>11</v>
      </c>
      <c r="D135" s="273">
        <v>1</v>
      </c>
      <c r="E135" s="280" t="s">
        <v>267</v>
      </c>
      <c r="F135" s="138"/>
      <c r="G135" s="136" t="s">
        <v>24</v>
      </c>
      <c r="H135" s="480"/>
      <c r="I135" s="193"/>
      <c r="J135" s="269">
        <f>H135*I135</f>
        <v>0</v>
      </c>
      <c r="K135" s="194"/>
    </row>
    <row r="136" spans="1:11" ht="43" customHeight="1">
      <c r="A136"/>
      <c r="B136" s="267">
        <v>1</v>
      </c>
      <c r="C136" s="195">
        <v>12</v>
      </c>
      <c r="D136" s="195"/>
      <c r="E136" s="271" t="s">
        <v>996</v>
      </c>
      <c r="F136" s="138"/>
      <c r="G136" s="136"/>
      <c r="H136" s="481"/>
      <c r="I136" s="278">
        <f>SUM(J137:J139)</f>
        <v>0</v>
      </c>
      <c r="J136" s="269"/>
      <c r="K136" s="194"/>
    </row>
    <row r="137" spans="1:11" ht="90">
      <c r="A137"/>
      <c r="B137" s="267">
        <v>1</v>
      </c>
      <c r="C137" s="195">
        <v>12</v>
      </c>
      <c r="D137" s="273">
        <v>1</v>
      </c>
      <c r="E137" s="197" t="s">
        <v>521</v>
      </c>
      <c r="F137" s="138" t="s">
        <v>374</v>
      </c>
      <c r="G137" s="136" t="s">
        <v>24</v>
      </c>
      <c r="H137" s="481"/>
      <c r="I137" s="193"/>
      <c r="J137" s="269">
        <f>H137*I137</f>
        <v>0</v>
      </c>
      <c r="K137" s="281"/>
    </row>
    <row r="138" spans="1:11" ht="37" customHeight="1">
      <c r="A138"/>
      <c r="B138" s="267">
        <v>1</v>
      </c>
      <c r="C138" s="195">
        <v>12</v>
      </c>
      <c r="D138" s="273">
        <v>2</v>
      </c>
      <c r="E138" s="197" t="s">
        <v>997</v>
      </c>
      <c r="F138" s="138"/>
      <c r="G138" s="136" t="s">
        <v>24</v>
      </c>
      <c r="H138" s="481"/>
      <c r="I138" s="193"/>
      <c r="J138" s="269">
        <f>H138*I138</f>
        <v>0</v>
      </c>
      <c r="K138" s="281"/>
    </row>
    <row r="139" spans="1:11" ht="38.5" customHeight="1">
      <c r="A139"/>
      <c r="B139" s="267">
        <v>1</v>
      </c>
      <c r="C139" s="195">
        <v>12</v>
      </c>
      <c r="D139" s="273">
        <v>3</v>
      </c>
      <c r="E139" s="197" t="s">
        <v>329</v>
      </c>
      <c r="F139" s="138" t="s">
        <v>28</v>
      </c>
      <c r="G139" s="136" t="s">
        <v>24</v>
      </c>
      <c r="H139" s="481"/>
      <c r="I139" s="193"/>
      <c r="J139" s="269">
        <f>H139*I139</f>
        <v>0</v>
      </c>
      <c r="K139" s="194"/>
    </row>
    <row r="140" spans="1:11" ht="41.25" customHeight="1">
      <c r="B140" s="267">
        <v>1</v>
      </c>
      <c r="C140" s="195">
        <v>13</v>
      </c>
      <c r="D140" s="195"/>
      <c r="E140" s="271" t="s">
        <v>29</v>
      </c>
      <c r="F140" s="138" t="s">
        <v>519</v>
      </c>
      <c r="G140" s="136" t="s">
        <v>24</v>
      </c>
      <c r="H140" s="481"/>
      <c r="I140" s="193"/>
      <c r="J140" s="269">
        <f>H140*I140</f>
        <v>0</v>
      </c>
      <c r="K140" s="194"/>
    </row>
    <row r="141" spans="1:11" ht="66.75" customHeight="1">
      <c r="A141"/>
      <c r="B141" s="267">
        <v>1</v>
      </c>
      <c r="C141" s="195">
        <v>14</v>
      </c>
      <c r="D141" s="195"/>
      <c r="E141" s="271" t="s">
        <v>30</v>
      </c>
      <c r="F141" s="138" t="s">
        <v>982</v>
      </c>
      <c r="G141" s="136" t="s">
        <v>13</v>
      </c>
      <c r="H141" s="481"/>
      <c r="I141" s="193"/>
      <c r="J141" s="269">
        <f>H141*I141</f>
        <v>0</v>
      </c>
      <c r="K141" s="282"/>
    </row>
    <row r="142" spans="1:11" ht="36.75" customHeight="1">
      <c r="A142"/>
      <c r="B142" s="267">
        <v>1</v>
      </c>
      <c r="C142" s="195">
        <v>15</v>
      </c>
      <c r="D142" s="195"/>
      <c r="E142" s="271" t="s">
        <v>31</v>
      </c>
      <c r="F142" s="138"/>
      <c r="G142" s="136"/>
      <c r="H142" s="480"/>
      <c r="I142" s="274">
        <f>SUM(J143:J143)</f>
        <v>0</v>
      </c>
      <c r="J142" s="269"/>
      <c r="K142" s="194"/>
    </row>
    <row r="143" spans="1:11" ht="56.25" customHeight="1">
      <c r="A143"/>
      <c r="B143" s="267">
        <v>1</v>
      </c>
      <c r="C143" s="195">
        <v>15</v>
      </c>
      <c r="D143" s="273">
        <v>1</v>
      </c>
      <c r="E143" s="280" t="s">
        <v>268</v>
      </c>
      <c r="F143" s="138"/>
      <c r="G143" s="136" t="s">
        <v>24</v>
      </c>
      <c r="H143" s="480"/>
      <c r="I143" s="193"/>
      <c r="J143" s="269">
        <f>H143*I143</f>
        <v>0</v>
      </c>
      <c r="K143" s="194"/>
    </row>
    <row r="144" spans="1:11" ht="42" customHeight="1">
      <c r="A144"/>
      <c r="B144" s="267">
        <v>1</v>
      </c>
      <c r="C144" s="195">
        <v>16</v>
      </c>
      <c r="D144" s="195"/>
      <c r="E144" s="271" t="s">
        <v>518</v>
      </c>
      <c r="F144" s="138"/>
      <c r="G144" s="136"/>
      <c r="H144" s="480"/>
      <c r="I144" s="276">
        <f>SUM(J145:J146)</f>
        <v>0</v>
      </c>
      <c r="J144" s="269"/>
      <c r="K144" s="194"/>
    </row>
    <row r="145" spans="1:11" ht="35.5" customHeight="1">
      <c r="A145"/>
      <c r="B145" s="267">
        <v>1</v>
      </c>
      <c r="C145" s="195">
        <v>16</v>
      </c>
      <c r="D145" s="273">
        <v>1</v>
      </c>
      <c r="E145" s="197" t="s">
        <v>483</v>
      </c>
      <c r="F145" s="138"/>
      <c r="G145" s="136" t="s">
        <v>43</v>
      </c>
      <c r="H145" s="480"/>
      <c r="I145" s="193"/>
      <c r="J145" s="269">
        <f t="shared" ref="J145:J146" si="7">H145*I145</f>
        <v>0</v>
      </c>
      <c r="K145" s="194"/>
    </row>
    <row r="146" spans="1:11" ht="106.5" customHeight="1">
      <c r="A146"/>
      <c r="B146" s="267">
        <v>1</v>
      </c>
      <c r="C146" s="195">
        <v>16</v>
      </c>
      <c r="D146" s="273">
        <v>2</v>
      </c>
      <c r="E146" s="197" t="s">
        <v>998</v>
      </c>
      <c r="F146" s="138" t="s">
        <v>377</v>
      </c>
      <c r="G146" s="136" t="s">
        <v>13</v>
      </c>
      <c r="H146" s="480"/>
      <c r="I146" s="193"/>
      <c r="J146" s="269">
        <f t="shared" si="7"/>
        <v>0</v>
      </c>
      <c r="K146" s="194"/>
    </row>
    <row r="147" spans="1:11" ht="47.5" customHeight="1">
      <c r="A147" s="141"/>
      <c r="B147" s="267">
        <v>1</v>
      </c>
      <c r="C147" s="195">
        <v>17</v>
      </c>
      <c r="D147" s="137"/>
      <c r="E147" s="283" t="s">
        <v>32</v>
      </c>
      <c r="F147" s="198" t="s">
        <v>281</v>
      </c>
      <c r="G147" s="136" t="s">
        <v>33</v>
      </c>
      <c r="H147" s="480"/>
      <c r="I147" s="193"/>
      <c r="J147" s="269">
        <f t="shared" ref="J147" si="8">H147*I147</f>
        <v>0</v>
      </c>
      <c r="K147" s="194"/>
    </row>
    <row r="148" spans="1:11" ht="49.5" customHeight="1">
      <c r="A148" s="141"/>
      <c r="B148" s="267">
        <v>1</v>
      </c>
      <c r="C148" s="195">
        <v>18</v>
      </c>
      <c r="D148" s="195"/>
      <c r="E148" s="271" t="s">
        <v>34</v>
      </c>
      <c r="F148" s="284" t="s">
        <v>35</v>
      </c>
      <c r="G148" s="136"/>
      <c r="H148" s="483">
        <f>SUM(H150:H167)</f>
        <v>0</v>
      </c>
      <c r="I148" s="274">
        <f>SUM(J149:J172)</f>
        <v>0</v>
      </c>
      <c r="J148" s="269"/>
      <c r="K148" s="285"/>
    </row>
    <row r="149" spans="1:11" ht="31" customHeight="1">
      <c r="A149" s="141"/>
      <c r="B149" s="267">
        <v>1</v>
      </c>
      <c r="C149" s="195">
        <v>18</v>
      </c>
      <c r="D149" s="137">
        <v>1</v>
      </c>
      <c r="E149" s="138" t="s">
        <v>727</v>
      </c>
      <c r="F149" s="138"/>
      <c r="G149" s="286"/>
      <c r="H149" s="484"/>
      <c r="I149" s="287"/>
      <c r="J149" s="288">
        <f t="shared" ref="J149:J167" si="9">I149*H149</f>
        <v>0</v>
      </c>
      <c r="K149" s="275"/>
    </row>
    <row r="150" spans="1:11" ht="31" customHeight="1">
      <c r="A150" s="141"/>
      <c r="B150" s="267">
        <v>1</v>
      </c>
      <c r="C150" s="263" t="s">
        <v>428</v>
      </c>
      <c r="D150" s="264" t="s">
        <v>432</v>
      </c>
      <c r="E150" s="265" t="s">
        <v>721</v>
      </c>
      <c r="F150" s="138"/>
      <c r="G150" s="286" t="s">
        <v>33</v>
      </c>
      <c r="H150" s="485"/>
      <c r="I150" s="288"/>
      <c r="J150" s="288">
        <f t="shared" si="9"/>
        <v>0</v>
      </c>
      <c r="K150" s="275"/>
    </row>
    <row r="151" spans="1:11" ht="31" customHeight="1">
      <c r="A151" s="141"/>
      <c r="B151" s="267">
        <v>1</v>
      </c>
      <c r="C151" s="195">
        <v>18</v>
      </c>
      <c r="D151" s="137">
        <v>2</v>
      </c>
      <c r="E151" s="197" t="s">
        <v>544</v>
      </c>
      <c r="F151" s="138" t="s">
        <v>728</v>
      </c>
      <c r="G151" s="286"/>
      <c r="H151" s="484"/>
      <c r="I151" s="289"/>
      <c r="J151" s="288">
        <f t="shared" si="9"/>
        <v>0</v>
      </c>
      <c r="K151" s="275"/>
    </row>
    <row r="152" spans="1:11" ht="31" customHeight="1">
      <c r="A152" s="141"/>
      <c r="B152" s="267">
        <v>1</v>
      </c>
      <c r="C152" s="263" t="s">
        <v>428</v>
      </c>
      <c r="D152" s="264" t="s">
        <v>693</v>
      </c>
      <c r="E152" s="265" t="s">
        <v>661</v>
      </c>
      <c r="F152" s="138"/>
      <c r="G152" s="286" t="s">
        <v>33</v>
      </c>
      <c r="H152" s="485"/>
      <c r="I152" s="288"/>
      <c r="J152" s="288">
        <f t="shared" si="9"/>
        <v>0</v>
      </c>
      <c r="K152" s="275"/>
    </row>
    <row r="153" spans="1:11" ht="31" customHeight="1">
      <c r="A153" s="141"/>
      <c r="B153" s="267">
        <v>1</v>
      </c>
      <c r="C153" s="263" t="s">
        <v>428</v>
      </c>
      <c r="D153" s="264" t="s">
        <v>694</v>
      </c>
      <c r="E153" s="265" t="s">
        <v>662</v>
      </c>
      <c r="F153" s="138"/>
      <c r="G153" s="286" t="s">
        <v>33</v>
      </c>
      <c r="H153" s="485"/>
      <c r="I153" s="288"/>
      <c r="J153" s="288">
        <f t="shared" si="9"/>
        <v>0</v>
      </c>
      <c r="K153" s="275"/>
    </row>
    <row r="154" spans="1:11" ht="31" customHeight="1">
      <c r="A154" s="141"/>
      <c r="B154" s="267">
        <v>1</v>
      </c>
      <c r="C154" s="263" t="s">
        <v>428</v>
      </c>
      <c r="D154" s="264" t="s">
        <v>695</v>
      </c>
      <c r="E154" s="265" t="s">
        <v>663</v>
      </c>
      <c r="F154" s="138"/>
      <c r="G154" s="286" t="s">
        <v>33</v>
      </c>
      <c r="H154" s="485"/>
      <c r="I154" s="288"/>
      <c r="J154" s="288">
        <f t="shared" si="9"/>
        <v>0</v>
      </c>
      <c r="K154" s="275"/>
    </row>
    <row r="155" spans="1:11" ht="31" customHeight="1">
      <c r="A155" s="141"/>
      <c r="B155" s="267">
        <v>1</v>
      </c>
      <c r="C155" s="263" t="s">
        <v>428</v>
      </c>
      <c r="D155" s="264" t="s">
        <v>696</v>
      </c>
      <c r="E155" s="265" t="s">
        <v>664</v>
      </c>
      <c r="F155" s="138"/>
      <c r="G155" s="286" t="s">
        <v>33</v>
      </c>
      <c r="H155" s="485"/>
      <c r="I155" s="288"/>
      <c r="J155" s="288">
        <f t="shared" si="9"/>
        <v>0</v>
      </c>
      <c r="K155" s="275"/>
    </row>
    <row r="156" spans="1:11" ht="31" customHeight="1">
      <c r="A156" s="141"/>
      <c r="B156" s="267">
        <v>1</v>
      </c>
      <c r="C156" s="263" t="s">
        <v>428</v>
      </c>
      <c r="D156" s="264" t="s">
        <v>697</v>
      </c>
      <c r="E156" s="265" t="s">
        <v>665</v>
      </c>
      <c r="F156" s="138"/>
      <c r="G156" s="286" t="s">
        <v>33</v>
      </c>
      <c r="H156" s="485"/>
      <c r="I156" s="288"/>
      <c r="J156" s="288">
        <f t="shared" si="9"/>
        <v>0</v>
      </c>
      <c r="K156" s="275"/>
    </row>
    <row r="157" spans="1:11" ht="31" customHeight="1">
      <c r="A157" s="141"/>
      <c r="B157" s="267">
        <v>1</v>
      </c>
      <c r="C157" s="263" t="s">
        <v>428</v>
      </c>
      <c r="D157" s="264" t="s">
        <v>698</v>
      </c>
      <c r="E157" s="265" t="s">
        <v>666</v>
      </c>
      <c r="F157" s="138"/>
      <c r="G157" s="286" t="s">
        <v>33</v>
      </c>
      <c r="H157" s="485"/>
      <c r="I157" s="288"/>
      <c r="J157" s="288">
        <f t="shared" si="9"/>
        <v>0</v>
      </c>
      <c r="K157" s="275"/>
    </row>
    <row r="158" spans="1:11" ht="31" customHeight="1">
      <c r="A158" s="141"/>
      <c r="B158" s="267">
        <v>1</v>
      </c>
      <c r="C158" s="263" t="s">
        <v>428</v>
      </c>
      <c r="D158" s="264" t="s">
        <v>699</v>
      </c>
      <c r="E158" s="265" t="s">
        <v>667</v>
      </c>
      <c r="F158" s="138"/>
      <c r="G158" s="286" t="s">
        <v>33</v>
      </c>
      <c r="H158" s="485"/>
      <c r="I158" s="288"/>
      <c r="J158" s="288">
        <f t="shared" si="9"/>
        <v>0</v>
      </c>
      <c r="K158" s="275"/>
    </row>
    <row r="159" spans="1:11" ht="31" customHeight="1">
      <c r="A159" s="141"/>
      <c r="B159" s="267">
        <v>1</v>
      </c>
      <c r="C159" s="263" t="s">
        <v>428</v>
      </c>
      <c r="D159" s="264" t="s">
        <v>700</v>
      </c>
      <c r="E159" s="265" t="s">
        <v>668</v>
      </c>
      <c r="F159" s="138"/>
      <c r="G159" s="286" t="s">
        <v>33</v>
      </c>
      <c r="H159" s="485"/>
      <c r="I159" s="288"/>
      <c r="J159" s="288">
        <f t="shared" si="9"/>
        <v>0</v>
      </c>
      <c r="K159" s="275"/>
    </row>
    <row r="160" spans="1:11" ht="31" customHeight="1">
      <c r="A160" s="141"/>
      <c r="B160" s="267">
        <v>1</v>
      </c>
      <c r="C160" s="263"/>
      <c r="D160" s="137">
        <v>3</v>
      </c>
      <c r="E160" s="265" t="s">
        <v>36</v>
      </c>
      <c r="F160" s="138"/>
      <c r="G160" s="286"/>
      <c r="H160" s="485"/>
      <c r="I160" s="288"/>
      <c r="J160" s="288"/>
      <c r="K160" s="275"/>
    </row>
    <row r="161" spans="1:11" ht="31" customHeight="1">
      <c r="A161" s="141"/>
      <c r="B161" s="267">
        <v>1</v>
      </c>
      <c r="C161" s="263" t="s">
        <v>428</v>
      </c>
      <c r="D161" s="264" t="s">
        <v>706</v>
      </c>
      <c r="E161" s="265" t="s">
        <v>674</v>
      </c>
      <c r="F161" s="138"/>
      <c r="G161" s="286" t="s">
        <v>33</v>
      </c>
      <c r="H161" s="485"/>
      <c r="I161" s="290"/>
      <c r="J161" s="288">
        <f t="shared" si="9"/>
        <v>0</v>
      </c>
      <c r="K161" s="275"/>
    </row>
    <row r="162" spans="1:11" ht="31" customHeight="1">
      <c r="A162" s="141"/>
      <c r="B162" s="267">
        <v>1</v>
      </c>
      <c r="C162" s="263" t="s">
        <v>428</v>
      </c>
      <c r="D162" s="264" t="s">
        <v>707</v>
      </c>
      <c r="E162" s="265" t="s">
        <v>675</v>
      </c>
      <c r="F162" s="138"/>
      <c r="G162" s="286" t="s">
        <v>33</v>
      </c>
      <c r="H162" s="485"/>
      <c r="I162" s="290"/>
      <c r="J162" s="288">
        <f t="shared" si="9"/>
        <v>0</v>
      </c>
      <c r="K162" s="275"/>
    </row>
    <row r="163" spans="1:11" ht="31" customHeight="1">
      <c r="A163" s="141"/>
      <c r="B163" s="267">
        <v>1</v>
      </c>
      <c r="C163" s="263" t="s">
        <v>428</v>
      </c>
      <c r="D163" s="264" t="s">
        <v>708</v>
      </c>
      <c r="E163" s="265" t="s">
        <v>676</v>
      </c>
      <c r="F163" s="138"/>
      <c r="G163" s="286" t="s">
        <v>33</v>
      </c>
      <c r="H163" s="485"/>
      <c r="I163" s="290"/>
      <c r="J163" s="288">
        <f t="shared" si="9"/>
        <v>0</v>
      </c>
      <c r="K163" s="275"/>
    </row>
    <row r="164" spans="1:11" ht="31" customHeight="1">
      <c r="A164" s="141"/>
      <c r="B164" s="267">
        <v>1</v>
      </c>
      <c r="C164" s="263" t="s">
        <v>428</v>
      </c>
      <c r="D164" s="264" t="s">
        <v>709</v>
      </c>
      <c r="E164" s="265" t="s">
        <v>677</v>
      </c>
      <c r="F164" s="138"/>
      <c r="G164" s="286" t="s">
        <v>33</v>
      </c>
      <c r="H164" s="485"/>
      <c r="I164" s="290"/>
      <c r="J164" s="288">
        <f t="shared" si="9"/>
        <v>0</v>
      </c>
      <c r="K164" s="275"/>
    </row>
    <row r="165" spans="1:11" ht="31" customHeight="1">
      <c r="A165" s="141"/>
      <c r="B165" s="267">
        <v>1</v>
      </c>
      <c r="C165" s="263" t="s">
        <v>428</v>
      </c>
      <c r="D165" s="264" t="s">
        <v>710</v>
      </c>
      <c r="E165" s="265" t="s">
        <v>678</v>
      </c>
      <c r="F165" s="138"/>
      <c r="G165" s="286" t="s">
        <v>33</v>
      </c>
      <c r="H165" s="485"/>
      <c r="I165" s="290"/>
      <c r="J165" s="288">
        <f t="shared" si="9"/>
        <v>0</v>
      </c>
      <c r="K165" s="275"/>
    </row>
    <row r="166" spans="1:11" ht="31" customHeight="1">
      <c r="A166" s="141"/>
      <c r="B166" s="267">
        <v>1</v>
      </c>
      <c r="C166" s="263" t="s">
        <v>428</v>
      </c>
      <c r="D166" s="264" t="s">
        <v>711</v>
      </c>
      <c r="E166" s="265" t="s">
        <v>679</v>
      </c>
      <c r="F166" s="138"/>
      <c r="G166" s="286" t="s">
        <v>33</v>
      </c>
      <c r="H166" s="485"/>
      <c r="I166" s="290"/>
      <c r="J166" s="288">
        <f t="shared" si="9"/>
        <v>0</v>
      </c>
      <c r="K166" s="275"/>
    </row>
    <row r="167" spans="1:11" ht="31" customHeight="1">
      <c r="A167" s="141"/>
      <c r="B167" s="267">
        <v>1</v>
      </c>
      <c r="C167" s="263" t="s">
        <v>428</v>
      </c>
      <c r="D167" s="264" t="s">
        <v>712</v>
      </c>
      <c r="E167" s="265" t="s">
        <v>680</v>
      </c>
      <c r="F167" s="138"/>
      <c r="G167" s="286" t="s">
        <v>33</v>
      </c>
      <c r="H167" s="485"/>
      <c r="I167" s="290"/>
      <c r="J167" s="288">
        <f t="shared" si="9"/>
        <v>0</v>
      </c>
      <c r="K167" s="275"/>
    </row>
    <row r="168" spans="1:11" ht="31" customHeight="1">
      <c r="A168" s="141"/>
      <c r="B168" s="267">
        <v>1</v>
      </c>
      <c r="C168" s="195">
        <v>18</v>
      </c>
      <c r="D168" s="137">
        <v>4</v>
      </c>
      <c r="E168" s="197" t="s">
        <v>999</v>
      </c>
      <c r="F168" s="138"/>
      <c r="G168" s="286" t="s">
        <v>33</v>
      </c>
      <c r="H168" s="484"/>
      <c r="I168" s="290"/>
      <c r="J168" s="288">
        <f t="shared" ref="J168" si="10">I168*H168</f>
        <v>0</v>
      </c>
      <c r="K168" s="275"/>
    </row>
    <row r="169" spans="1:11" ht="31" customHeight="1">
      <c r="A169" s="141"/>
      <c r="B169" s="267">
        <v>1</v>
      </c>
      <c r="C169" s="195">
        <v>18</v>
      </c>
      <c r="D169" s="137">
        <v>5</v>
      </c>
      <c r="E169" s="197" t="s">
        <v>545</v>
      </c>
      <c r="F169" s="138" t="s">
        <v>1046</v>
      </c>
      <c r="G169" s="286" t="s">
        <v>24</v>
      </c>
      <c r="H169" s="486"/>
      <c r="I169" s="545"/>
      <c r="J169" s="546" t="s">
        <v>546</v>
      </c>
      <c r="K169" s="275"/>
    </row>
    <row r="170" spans="1:11" ht="31" customHeight="1">
      <c r="A170" s="141"/>
      <c r="B170" s="267">
        <v>1</v>
      </c>
      <c r="C170" s="195">
        <v>18</v>
      </c>
      <c r="D170" s="137">
        <v>6</v>
      </c>
      <c r="E170" s="138" t="s">
        <v>36</v>
      </c>
      <c r="F170" s="138" t="s">
        <v>547</v>
      </c>
      <c r="G170" s="286" t="s">
        <v>33</v>
      </c>
      <c r="H170" s="487"/>
      <c r="I170" s="289"/>
      <c r="J170" s="288">
        <f t="shared" ref="J170" si="11">I170*H170</f>
        <v>0</v>
      </c>
      <c r="K170" s="291"/>
    </row>
    <row r="171" spans="1:11" ht="45">
      <c r="A171" s="141"/>
      <c r="B171" s="267">
        <v>1</v>
      </c>
      <c r="C171" s="195">
        <v>18</v>
      </c>
      <c r="D171" s="137">
        <v>7</v>
      </c>
      <c r="E171" s="138" t="s">
        <v>38</v>
      </c>
      <c r="F171" s="138" t="s">
        <v>1000</v>
      </c>
      <c r="G171" s="136" t="s">
        <v>24</v>
      </c>
      <c r="H171" s="480"/>
      <c r="I171" s="193"/>
      <c r="J171" s="269">
        <f>H171*I171</f>
        <v>0</v>
      </c>
      <c r="K171" s="194"/>
    </row>
    <row r="172" spans="1:11" ht="64.5" customHeight="1">
      <c r="A172" s="141"/>
      <c r="B172" s="267">
        <v>1</v>
      </c>
      <c r="C172" s="195">
        <v>18</v>
      </c>
      <c r="D172" s="137">
        <v>8</v>
      </c>
      <c r="E172" s="138" t="s">
        <v>39</v>
      </c>
      <c r="F172" s="138" t="s">
        <v>726</v>
      </c>
      <c r="G172" s="136" t="s">
        <v>24</v>
      </c>
      <c r="H172" s="481"/>
      <c r="I172" s="193"/>
      <c r="J172" s="269">
        <f>H172*I172</f>
        <v>0</v>
      </c>
      <c r="K172" s="194"/>
    </row>
    <row r="173" spans="1:11" ht="31.5" customHeight="1">
      <c r="A173"/>
      <c r="B173" s="267">
        <v>1</v>
      </c>
      <c r="C173" s="195">
        <v>19</v>
      </c>
      <c r="D173" s="137"/>
      <c r="E173" s="271" t="s">
        <v>554</v>
      </c>
      <c r="F173" s="138"/>
      <c r="G173" s="136"/>
      <c r="H173" s="481"/>
      <c r="I173" s="268">
        <f>SUM(J174)</f>
        <v>0</v>
      </c>
      <c r="J173" s="269"/>
      <c r="K173" s="194"/>
    </row>
    <row r="174" spans="1:11" ht="60" customHeight="1">
      <c r="A174"/>
      <c r="B174" s="267">
        <v>1</v>
      </c>
      <c r="C174" s="195">
        <v>19</v>
      </c>
      <c r="D174" s="137">
        <v>1</v>
      </c>
      <c r="E174" s="138" t="s">
        <v>522</v>
      </c>
      <c r="F174" s="138" t="s">
        <v>733</v>
      </c>
      <c r="G174" s="136" t="s">
        <v>24</v>
      </c>
      <c r="H174" s="481"/>
      <c r="I174" s="193"/>
      <c r="J174" s="269">
        <f>I174*H174</f>
        <v>0</v>
      </c>
      <c r="K174" s="194"/>
    </row>
    <row r="175" spans="1:11" ht="51.75" customHeight="1">
      <c r="A175"/>
      <c r="B175" s="267">
        <v>1</v>
      </c>
      <c r="C175" s="195">
        <v>20</v>
      </c>
      <c r="D175" s="195"/>
      <c r="E175" s="271" t="s">
        <v>40</v>
      </c>
      <c r="F175" s="138"/>
      <c r="G175" s="136" t="s">
        <v>23</v>
      </c>
      <c r="H175" s="480"/>
      <c r="I175" s="193"/>
      <c r="J175" s="269">
        <f>H175*I175</f>
        <v>0</v>
      </c>
      <c r="K175" s="194"/>
    </row>
    <row r="176" spans="1:11" ht="64.5" customHeight="1">
      <c r="A176"/>
      <c r="B176" s="267">
        <v>1</v>
      </c>
      <c r="C176" s="195">
        <v>21</v>
      </c>
      <c r="D176" s="195"/>
      <c r="E176" s="271" t="s">
        <v>41</v>
      </c>
      <c r="F176" s="138"/>
      <c r="G176" s="136" t="s">
        <v>14</v>
      </c>
      <c r="H176" s="481"/>
      <c r="I176" s="193"/>
      <c r="J176" s="269">
        <f>H176*I176</f>
        <v>0</v>
      </c>
      <c r="K176" s="194"/>
    </row>
    <row r="177" spans="1:11" ht="28.5" customHeight="1">
      <c r="A177"/>
      <c r="B177" s="267">
        <v>1</v>
      </c>
      <c r="C177" s="195">
        <v>22</v>
      </c>
      <c r="D177" s="195"/>
      <c r="E177" s="271" t="s">
        <v>42</v>
      </c>
      <c r="F177" s="138"/>
      <c r="G177" s="136"/>
      <c r="H177" s="481"/>
      <c r="I177" s="276">
        <f>SUM(J178:J179)</f>
        <v>0</v>
      </c>
      <c r="J177" s="269"/>
      <c r="K177" s="194"/>
    </row>
    <row r="178" spans="1:11" ht="45" customHeight="1">
      <c r="A178"/>
      <c r="B178" s="267">
        <v>1</v>
      </c>
      <c r="C178" s="195">
        <v>22</v>
      </c>
      <c r="D178" s="273">
        <v>1</v>
      </c>
      <c r="E178" s="280" t="s">
        <v>977</v>
      </c>
      <c r="F178" s="138"/>
      <c r="G178" s="136" t="s">
        <v>43</v>
      </c>
      <c r="H178" s="481"/>
      <c r="I178" s="193"/>
      <c r="J178" s="269">
        <f>H178*I178</f>
        <v>0</v>
      </c>
      <c r="K178" s="194"/>
    </row>
    <row r="179" spans="1:11" ht="45" customHeight="1">
      <c r="A179"/>
      <c r="B179" s="267">
        <v>1</v>
      </c>
      <c r="C179" s="195">
        <v>22</v>
      </c>
      <c r="D179" s="273">
        <v>2</v>
      </c>
      <c r="E179" s="280" t="s">
        <v>976</v>
      </c>
      <c r="F179" s="138" t="s">
        <v>405</v>
      </c>
      <c r="G179" s="136" t="s">
        <v>24</v>
      </c>
      <c r="H179" s="481"/>
      <c r="I179" s="193"/>
      <c r="J179" s="269">
        <f>H179*I179</f>
        <v>0</v>
      </c>
      <c r="K179" s="194"/>
    </row>
    <row r="180" spans="1:11" ht="64.5" customHeight="1">
      <c r="A180"/>
      <c r="B180" s="267">
        <v>1</v>
      </c>
      <c r="C180" s="195">
        <v>23</v>
      </c>
      <c r="D180" s="195"/>
      <c r="E180" s="271" t="s">
        <v>44</v>
      </c>
      <c r="F180" s="138" t="s">
        <v>368</v>
      </c>
      <c r="G180" s="136"/>
      <c r="H180" s="481"/>
      <c r="I180" s="193"/>
      <c r="J180" s="269"/>
      <c r="K180" s="194"/>
    </row>
    <row r="181" spans="1:11" ht="32.5" customHeight="1">
      <c r="A181"/>
      <c r="B181" s="267">
        <v>1</v>
      </c>
      <c r="C181" s="195">
        <v>23</v>
      </c>
      <c r="D181" s="273">
        <v>1</v>
      </c>
      <c r="E181" s="197" t="s">
        <v>44</v>
      </c>
      <c r="F181" s="138"/>
      <c r="G181" s="136" t="s">
        <v>14</v>
      </c>
      <c r="H181" s="481"/>
      <c r="I181" s="193"/>
      <c r="J181" s="199">
        <f>H181*I181</f>
        <v>0</v>
      </c>
      <c r="K181" s="292"/>
    </row>
    <row r="182" spans="1:11" ht="37" customHeight="1">
      <c r="A182"/>
      <c r="B182" s="267">
        <v>1</v>
      </c>
      <c r="C182" s="195">
        <v>24</v>
      </c>
      <c r="D182" s="195"/>
      <c r="E182" s="271" t="s">
        <v>45</v>
      </c>
      <c r="F182" s="293"/>
      <c r="G182" s="136"/>
      <c r="H182" s="481"/>
      <c r="I182" s="278">
        <f>SUM(J183:J187)</f>
        <v>0</v>
      </c>
      <c r="J182" s="269"/>
      <c r="K182" s="194"/>
    </row>
    <row r="183" spans="1:11" ht="43" customHeight="1">
      <c r="A183"/>
      <c r="B183" s="267">
        <v>1</v>
      </c>
      <c r="C183" s="195">
        <v>24</v>
      </c>
      <c r="D183" s="273">
        <v>1</v>
      </c>
      <c r="E183" s="280" t="s">
        <v>46</v>
      </c>
      <c r="F183" s="138" t="s">
        <v>407</v>
      </c>
      <c r="G183" s="136" t="s">
        <v>24</v>
      </c>
      <c r="H183" s="481"/>
      <c r="I183" s="193"/>
      <c r="J183" s="269">
        <f>H183*I183</f>
        <v>0</v>
      </c>
      <c r="K183" s="194"/>
    </row>
    <row r="184" spans="1:11" ht="94.5" customHeight="1">
      <c r="A184"/>
      <c r="B184" s="267">
        <v>1</v>
      </c>
      <c r="C184" s="195">
        <v>24</v>
      </c>
      <c r="D184" s="273">
        <v>2</v>
      </c>
      <c r="E184" s="280" t="s">
        <v>409</v>
      </c>
      <c r="F184" s="138" t="s">
        <v>408</v>
      </c>
      <c r="G184" s="136" t="s">
        <v>24</v>
      </c>
      <c r="H184" s="481"/>
      <c r="I184" s="193"/>
      <c r="J184" s="269">
        <f>H184*I184</f>
        <v>0</v>
      </c>
      <c r="K184" s="194"/>
    </row>
    <row r="185" spans="1:11" ht="33.75" customHeight="1">
      <c r="A185"/>
      <c r="B185" s="267">
        <v>1</v>
      </c>
      <c r="C185" s="195">
        <v>24</v>
      </c>
      <c r="D185" s="273">
        <v>3</v>
      </c>
      <c r="E185" s="197" t="s">
        <v>311</v>
      </c>
      <c r="F185" s="200" t="s">
        <v>406</v>
      </c>
      <c r="G185" s="136" t="s">
        <v>14</v>
      </c>
      <c r="H185" s="481"/>
      <c r="I185" s="193"/>
      <c r="J185" s="199">
        <f>H185*I185</f>
        <v>0</v>
      </c>
      <c r="K185" s="200"/>
    </row>
    <row r="186" spans="1:11" ht="33.75" customHeight="1">
      <c r="A186"/>
      <c r="B186" s="267">
        <v>1</v>
      </c>
      <c r="C186" s="195">
        <v>24</v>
      </c>
      <c r="D186" s="273">
        <v>4</v>
      </c>
      <c r="E186" s="197" t="s">
        <v>736</v>
      </c>
      <c r="F186" s="200" t="s">
        <v>737</v>
      </c>
      <c r="G186" s="136" t="s">
        <v>14</v>
      </c>
      <c r="H186" s="481"/>
      <c r="I186" s="193"/>
      <c r="J186" s="199">
        <f>H186*I186</f>
        <v>0</v>
      </c>
      <c r="K186" s="200"/>
    </row>
    <row r="187" spans="1:11" ht="81" customHeight="1">
      <c r="A187"/>
      <c r="B187" s="267">
        <v>1</v>
      </c>
      <c r="C187" s="195">
        <v>24</v>
      </c>
      <c r="D187" s="273">
        <v>5</v>
      </c>
      <c r="E187" s="280" t="s">
        <v>734</v>
      </c>
      <c r="F187" s="138" t="s">
        <v>735</v>
      </c>
      <c r="G187" s="136" t="s">
        <v>24</v>
      </c>
      <c r="H187" s="488"/>
      <c r="I187" s="193"/>
      <c r="J187" s="199">
        <f>H187*I187</f>
        <v>0</v>
      </c>
      <c r="K187" s="194"/>
    </row>
    <row r="188" spans="1:11" ht="35" customHeight="1">
      <c r="A188"/>
      <c r="B188" s="267">
        <v>1</v>
      </c>
      <c r="C188" s="195">
        <v>25</v>
      </c>
      <c r="D188" s="195"/>
      <c r="E188" s="271" t="s">
        <v>47</v>
      </c>
      <c r="F188" s="138"/>
      <c r="G188" s="136"/>
      <c r="H188" s="489"/>
      <c r="I188" s="268">
        <f>SUM(J189:J190)</f>
        <v>0</v>
      </c>
      <c r="J188" s="199"/>
      <c r="K188" s="292"/>
    </row>
    <row r="189" spans="1:11" ht="37" customHeight="1">
      <c r="A189"/>
      <c r="B189" s="267">
        <v>1</v>
      </c>
      <c r="C189" s="195">
        <v>25</v>
      </c>
      <c r="D189" s="273">
        <v>1</v>
      </c>
      <c r="E189" s="197" t="s">
        <v>350</v>
      </c>
      <c r="F189" s="138"/>
      <c r="G189" s="136" t="s">
        <v>24</v>
      </c>
      <c r="H189" s="489"/>
      <c r="I189" s="193"/>
      <c r="J189" s="199">
        <f>H189*I189</f>
        <v>0</v>
      </c>
      <c r="K189" s="292"/>
    </row>
    <row r="190" spans="1:11" ht="37" customHeight="1">
      <c r="A190"/>
      <c r="B190" s="267">
        <v>1</v>
      </c>
      <c r="C190" s="195">
        <v>25</v>
      </c>
      <c r="D190" s="273">
        <v>2</v>
      </c>
      <c r="E190" s="197" t="s">
        <v>410</v>
      </c>
      <c r="F190" s="138"/>
      <c r="G190" s="136" t="s">
        <v>14</v>
      </c>
      <c r="H190" s="489"/>
      <c r="I190" s="193"/>
      <c r="J190" s="199">
        <f>H190*I190</f>
        <v>0</v>
      </c>
      <c r="K190" s="292"/>
    </row>
    <row r="191" spans="1:11" ht="28.5" customHeight="1">
      <c r="A191"/>
      <c r="B191" s="267">
        <v>1</v>
      </c>
      <c r="C191" s="195">
        <v>26</v>
      </c>
      <c r="D191" s="195"/>
      <c r="E191" s="271" t="s">
        <v>48</v>
      </c>
      <c r="F191" s="138"/>
      <c r="G191" s="136"/>
      <c r="H191" s="489"/>
      <c r="I191" s="278">
        <f>SUM(J192:J193)</f>
        <v>0</v>
      </c>
      <c r="J191" s="199"/>
      <c r="K191" s="294"/>
    </row>
    <row r="192" spans="1:11" ht="88.5" customHeight="1">
      <c r="A192"/>
      <c r="B192" s="267">
        <v>1</v>
      </c>
      <c r="C192" s="195">
        <v>26</v>
      </c>
      <c r="D192" s="273">
        <v>1</v>
      </c>
      <c r="E192" s="197" t="s">
        <v>354</v>
      </c>
      <c r="F192" s="198" t="s">
        <v>355</v>
      </c>
      <c r="G192" s="136" t="s">
        <v>43</v>
      </c>
      <c r="H192" s="481"/>
      <c r="I192" s="193"/>
      <c r="J192" s="199">
        <f>H192*I192</f>
        <v>0</v>
      </c>
      <c r="K192" s="200"/>
    </row>
    <row r="193" spans="1:11" ht="34" customHeight="1">
      <c r="A193"/>
      <c r="B193" s="267">
        <v>1</v>
      </c>
      <c r="C193" s="195">
        <v>26</v>
      </c>
      <c r="D193" s="273">
        <v>2</v>
      </c>
      <c r="E193" s="197" t="s">
        <v>260</v>
      </c>
      <c r="F193" s="295" t="s">
        <v>49</v>
      </c>
      <c r="G193" s="136" t="s">
        <v>20</v>
      </c>
      <c r="H193" s="481"/>
      <c r="I193" s="296" t="s">
        <v>49</v>
      </c>
      <c r="J193" s="297"/>
      <c r="K193" s="200"/>
    </row>
    <row r="194" spans="1:11" ht="41.25" customHeight="1">
      <c r="A194"/>
      <c r="B194" s="267">
        <v>1</v>
      </c>
      <c r="C194" s="195">
        <v>27</v>
      </c>
      <c r="D194" s="241"/>
      <c r="E194" s="190" t="s">
        <v>50</v>
      </c>
      <c r="F194" s="198" t="s">
        <v>411</v>
      </c>
      <c r="G194" s="142" t="s">
        <v>14</v>
      </c>
      <c r="H194" s="480"/>
      <c r="I194" s="193"/>
      <c r="J194" s="144">
        <f>I194*H194</f>
        <v>0</v>
      </c>
      <c r="K194" s="140"/>
    </row>
    <row r="195" spans="1:11" ht="34.5" customHeight="1">
      <c r="A195"/>
      <c r="B195" s="267">
        <v>1</v>
      </c>
      <c r="C195" s="195">
        <v>28</v>
      </c>
      <c r="D195" s="172"/>
      <c r="E195" s="243" t="s">
        <v>412</v>
      </c>
      <c r="F195" s="298"/>
      <c r="G195" s="142" t="s">
        <v>24</v>
      </c>
      <c r="H195" s="480"/>
      <c r="I195" s="193"/>
      <c r="J195" s="144">
        <f>I195*H195</f>
        <v>0</v>
      </c>
      <c r="K195" s="140"/>
    </row>
    <row r="196" spans="1:11" ht="52.5" customHeight="1">
      <c r="A196"/>
      <c r="B196" s="267">
        <v>1</v>
      </c>
      <c r="C196" s="195">
        <v>29</v>
      </c>
      <c r="D196" s="241"/>
      <c r="E196" s="190" t="s">
        <v>53</v>
      </c>
      <c r="F196" s="298"/>
      <c r="G196" s="142" t="s">
        <v>14</v>
      </c>
      <c r="H196" s="480"/>
      <c r="I196" s="193"/>
      <c r="J196" s="144">
        <f>I196*H196</f>
        <v>0</v>
      </c>
      <c r="K196" s="140"/>
    </row>
    <row r="197" spans="1:11" ht="45.25" customHeight="1">
      <c r="A197"/>
      <c r="B197" s="267">
        <v>1</v>
      </c>
      <c r="C197" s="195">
        <v>30</v>
      </c>
      <c r="D197" s="195"/>
      <c r="E197" s="271" t="s">
        <v>54</v>
      </c>
      <c r="F197" s="138" t="s">
        <v>738</v>
      </c>
      <c r="G197" s="136" t="s">
        <v>14</v>
      </c>
      <c r="H197" s="481"/>
      <c r="I197" s="193"/>
      <c r="J197" s="269">
        <f>H197*I197</f>
        <v>0</v>
      </c>
      <c r="K197" s="194"/>
    </row>
    <row r="198" spans="1:11" ht="15" thickBot="1">
      <c r="B198" s="18"/>
      <c r="C198" s="19"/>
      <c r="D198" s="9"/>
      <c r="E198" s="10"/>
      <c r="F198" s="20"/>
      <c r="G198" s="52"/>
      <c r="H198" s="490"/>
      <c r="I198" s="63"/>
      <c r="J198" s="38"/>
      <c r="K198" s="32"/>
    </row>
    <row r="199" spans="1:11" ht="42" customHeight="1" thickBot="1">
      <c r="A199"/>
      <c r="B199" s="305">
        <v>2</v>
      </c>
      <c r="C199" s="44"/>
      <c r="D199" s="44"/>
      <c r="E199" s="306" t="s">
        <v>55</v>
      </c>
      <c r="F199" s="307"/>
      <c r="G199" s="308"/>
      <c r="H199" s="491"/>
      <c r="I199" s="308"/>
      <c r="J199" s="309">
        <f>SUM(J200:J224)</f>
        <v>0</v>
      </c>
      <c r="K199" s="310"/>
    </row>
    <row r="200" spans="1:11" ht="26" customHeight="1">
      <c r="A200"/>
      <c r="B200" s="311">
        <v>2</v>
      </c>
      <c r="C200" s="312">
        <v>1</v>
      </c>
      <c r="D200" s="312"/>
      <c r="E200" s="61" t="s">
        <v>56</v>
      </c>
      <c r="F200" s="62"/>
      <c r="G200" s="313"/>
      <c r="H200" s="492"/>
      <c r="I200" s="210">
        <f>SUM(J201:J203)</f>
        <v>0</v>
      </c>
      <c r="J200" s="211"/>
      <c r="K200" s="314"/>
    </row>
    <row r="201" spans="1:11" ht="20.5" customHeight="1">
      <c r="A201"/>
      <c r="B201" s="267">
        <v>2</v>
      </c>
      <c r="C201" s="241">
        <v>1</v>
      </c>
      <c r="D201" s="202">
        <v>1</v>
      </c>
      <c r="E201" s="162" t="s">
        <v>413</v>
      </c>
      <c r="F201" s="172" t="s">
        <v>414</v>
      </c>
      <c r="G201" s="149" t="s">
        <v>14</v>
      </c>
      <c r="H201" s="480"/>
      <c r="I201" s="193"/>
      <c r="J201" s="144">
        <f>I201*H201</f>
        <v>0</v>
      </c>
      <c r="K201" s="140"/>
    </row>
    <row r="202" spans="1:11" ht="18" customHeight="1">
      <c r="A202"/>
      <c r="B202" s="267">
        <v>2</v>
      </c>
      <c r="C202" s="241">
        <v>1</v>
      </c>
      <c r="D202" s="202">
        <v>2</v>
      </c>
      <c r="E202" s="233" t="s">
        <v>327</v>
      </c>
      <c r="F202" s="177" t="s">
        <v>415</v>
      </c>
      <c r="G202" s="149" t="s">
        <v>14</v>
      </c>
      <c r="H202" s="480"/>
      <c r="I202" s="193"/>
      <c r="J202" s="144">
        <f>I202*H202</f>
        <v>0</v>
      </c>
      <c r="K202" s="140"/>
    </row>
    <row r="203" spans="1:11" ht="18" customHeight="1">
      <c r="A203"/>
      <c r="B203" s="267">
        <v>2</v>
      </c>
      <c r="C203" s="241">
        <v>1</v>
      </c>
      <c r="D203" s="202">
        <v>3</v>
      </c>
      <c r="E203" s="233" t="s">
        <v>891</v>
      </c>
      <c r="F203" s="177" t="s">
        <v>416</v>
      </c>
      <c r="G203" s="149" t="s">
        <v>14</v>
      </c>
      <c r="H203" s="480"/>
      <c r="I203" s="193"/>
      <c r="J203" s="144">
        <f>I203*H203</f>
        <v>0</v>
      </c>
      <c r="K203" s="140"/>
    </row>
    <row r="204" spans="1:11" ht="43.5" customHeight="1">
      <c r="A204"/>
      <c r="B204" s="267">
        <v>2</v>
      </c>
      <c r="C204" s="241">
        <v>2</v>
      </c>
      <c r="D204" s="241"/>
      <c r="E204" s="190" t="s">
        <v>59</v>
      </c>
      <c r="F204" s="140" t="s">
        <v>370</v>
      </c>
      <c r="G204" s="142"/>
      <c r="H204" s="480"/>
      <c r="I204" s="246">
        <f>SUM(J205:J207)</f>
        <v>0</v>
      </c>
      <c r="J204" s="144"/>
      <c r="K204" s="140"/>
    </row>
    <row r="205" spans="1:11" ht="38.5" customHeight="1">
      <c r="A205"/>
      <c r="B205" s="267">
        <v>2</v>
      </c>
      <c r="C205" s="241">
        <v>2</v>
      </c>
      <c r="D205" s="172">
        <v>1</v>
      </c>
      <c r="E205" s="315" t="s">
        <v>417</v>
      </c>
      <c r="F205" s="316" t="s">
        <v>418</v>
      </c>
      <c r="G205" s="142" t="s">
        <v>14</v>
      </c>
      <c r="H205" s="480"/>
      <c r="I205" s="193"/>
      <c r="J205" s="144">
        <f t="shared" ref="J205:J206" si="12">I205*H205</f>
        <v>0</v>
      </c>
      <c r="K205" s="317"/>
    </row>
    <row r="206" spans="1:11" ht="34" customHeight="1">
      <c r="A206"/>
      <c r="B206" s="267">
        <v>2</v>
      </c>
      <c r="C206" s="241">
        <v>2</v>
      </c>
      <c r="D206" s="172">
        <v>2</v>
      </c>
      <c r="E206" s="315" t="s">
        <v>420</v>
      </c>
      <c r="F206" s="316" t="s">
        <v>421</v>
      </c>
      <c r="G206" s="142" t="s">
        <v>14</v>
      </c>
      <c r="H206" s="480"/>
      <c r="I206" s="193"/>
      <c r="J206" s="144">
        <f t="shared" si="12"/>
        <v>0</v>
      </c>
      <c r="K206" s="317"/>
    </row>
    <row r="207" spans="1:11" ht="27.5" customHeight="1">
      <c r="A207"/>
      <c r="B207" s="267">
        <v>2</v>
      </c>
      <c r="C207" s="241">
        <v>2</v>
      </c>
      <c r="D207" s="172">
        <v>3</v>
      </c>
      <c r="E207" s="315" t="s">
        <v>426</v>
      </c>
      <c r="F207" s="316" t="s">
        <v>427</v>
      </c>
      <c r="G207" s="142" t="s">
        <v>14</v>
      </c>
      <c r="H207" s="480"/>
      <c r="I207" s="193"/>
      <c r="J207" s="144">
        <f t="shared" ref="J207" si="13">I207*H207</f>
        <v>0</v>
      </c>
      <c r="K207" s="317"/>
    </row>
    <row r="208" spans="1:11" ht="37" customHeight="1">
      <c r="A208"/>
      <c r="B208" s="267">
        <v>2</v>
      </c>
      <c r="C208" s="241">
        <v>3</v>
      </c>
      <c r="D208" s="241"/>
      <c r="E208" s="190" t="s">
        <v>60</v>
      </c>
      <c r="F208" s="266" t="s">
        <v>367</v>
      </c>
      <c r="G208" s="142"/>
      <c r="H208" s="480"/>
      <c r="I208" s="318">
        <f>SUM(J209:J210)</f>
        <v>0</v>
      </c>
      <c r="J208" s="144"/>
      <c r="K208" s="140"/>
    </row>
    <row r="209" spans="1:11" ht="37" customHeight="1">
      <c r="A209"/>
      <c r="B209" s="267">
        <v>2</v>
      </c>
      <c r="C209" s="241">
        <v>3</v>
      </c>
      <c r="D209" s="244">
        <v>1</v>
      </c>
      <c r="E209" s="315" t="s">
        <v>61</v>
      </c>
      <c r="F209" s="198" t="s">
        <v>980</v>
      </c>
      <c r="G209" s="142" t="s">
        <v>24</v>
      </c>
      <c r="H209" s="480"/>
      <c r="I209" s="193"/>
      <c r="J209" s="144">
        <f>I209*H209</f>
        <v>0</v>
      </c>
      <c r="K209" s="140"/>
    </row>
    <row r="210" spans="1:11" ht="24" customHeight="1">
      <c r="A210"/>
      <c r="B210" s="267">
        <v>2</v>
      </c>
      <c r="C210" s="241">
        <v>3</v>
      </c>
      <c r="D210" s="244">
        <v>2</v>
      </c>
      <c r="E210" s="315" t="s">
        <v>978</v>
      </c>
      <c r="F210" s="198" t="s">
        <v>979</v>
      </c>
      <c r="G210" s="142" t="s">
        <v>24</v>
      </c>
      <c r="H210" s="480"/>
      <c r="I210" s="193"/>
      <c r="J210" s="144">
        <f>I210*H210</f>
        <v>0</v>
      </c>
      <c r="K210" s="317"/>
    </row>
    <row r="211" spans="1:11" ht="34.5" customHeight="1">
      <c r="A211"/>
      <c r="B211" s="267">
        <v>2</v>
      </c>
      <c r="C211" s="241">
        <v>4</v>
      </c>
      <c r="D211" s="241"/>
      <c r="E211" s="190" t="s">
        <v>62</v>
      </c>
      <c r="F211" s="164"/>
      <c r="G211" s="142"/>
      <c r="H211" s="480"/>
      <c r="I211" s="318">
        <f>SUM(J212:J214)</f>
        <v>0</v>
      </c>
      <c r="J211" s="144"/>
      <c r="K211" s="140"/>
    </row>
    <row r="212" spans="1:11" ht="26.5" customHeight="1">
      <c r="A212"/>
      <c r="B212" s="267">
        <v>2</v>
      </c>
      <c r="C212" s="241">
        <v>4</v>
      </c>
      <c r="D212" s="172">
        <v>1</v>
      </c>
      <c r="E212" s="315" t="s">
        <v>312</v>
      </c>
      <c r="F212" s="140" t="s">
        <v>985</v>
      </c>
      <c r="G212" s="142" t="s">
        <v>43</v>
      </c>
      <c r="H212" s="480"/>
      <c r="I212" s="193"/>
      <c r="J212" s="144">
        <f>I212*H212</f>
        <v>0</v>
      </c>
      <c r="K212" s="140"/>
    </row>
    <row r="213" spans="1:11" ht="38.5" customHeight="1">
      <c r="A213"/>
      <c r="B213" s="267">
        <v>2</v>
      </c>
      <c r="C213" s="241">
        <v>4</v>
      </c>
      <c r="D213" s="172">
        <v>2</v>
      </c>
      <c r="E213" s="315" t="s">
        <v>312</v>
      </c>
      <c r="F213" s="140" t="s">
        <v>984</v>
      </c>
      <c r="G213" s="142" t="s">
        <v>43</v>
      </c>
      <c r="H213" s="480"/>
      <c r="I213" s="193"/>
      <c r="J213" s="144">
        <f>I213*H213</f>
        <v>0</v>
      </c>
      <c r="K213" s="140"/>
    </row>
    <row r="214" spans="1:11" ht="26.5" customHeight="1">
      <c r="A214"/>
      <c r="B214" s="267">
        <v>2</v>
      </c>
      <c r="C214" s="241">
        <v>4</v>
      </c>
      <c r="D214" s="172">
        <v>3</v>
      </c>
      <c r="E214" s="315" t="s">
        <v>312</v>
      </c>
      <c r="F214" s="140" t="s">
        <v>983</v>
      </c>
      <c r="G214" s="142" t="s">
        <v>43</v>
      </c>
      <c r="H214" s="480"/>
      <c r="I214" s="193"/>
      <c r="J214" s="144">
        <f>I214*H214</f>
        <v>0</v>
      </c>
      <c r="K214" s="140"/>
    </row>
    <row r="215" spans="1:11" ht="36.75" customHeight="1">
      <c r="A215"/>
      <c r="B215" s="267">
        <v>2</v>
      </c>
      <c r="C215" s="241">
        <v>5</v>
      </c>
      <c r="D215" s="241"/>
      <c r="E215" s="190" t="s">
        <v>63</v>
      </c>
      <c r="F215" s="164"/>
      <c r="G215" s="319"/>
      <c r="H215" s="480"/>
      <c r="I215" s="246">
        <f>SUM(J216:J220)</f>
        <v>0</v>
      </c>
      <c r="J215" s="144"/>
      <c r="K215" s="140"/>
    </row>
    <row r="216" spans="1:11" ht="54" customHeight="1">
      <c r="A216"/>
      <c r="B216" s="267">
        <v>2</v>
      </c>
      <c r="C216" s="241">
        <v>5</v>
      </c>
      <c r="D216" s="172">
        <v>1</v>
      </c>
      <c r="E216" s="315" t="s">
        <v>523</v>
      </c>
      <c r="F216" s="164" t="s">
        <v>1001</v>
      </c>
      <c r="G216" s="142" t="s">
        <v>24</v>
      </c>
      <c r="H216" s="493"/>
      <c r="I216" s="193"/>
      <c r="J216" s="144">
        <f t="shared" ref="J216:J224" si="14">I216*H216</f>
        <v>0</v>
      </c>
      <c r="K216" s="140"/>
    </row>
    <row r="217" spans="1:11" ht="50" customHeight="1">
      <c r="A217"/>
      <c r="B217" s="267">
        <v>2</v>
      </c>
      <c r="C217" s="241">
        <v>5</v>
      </c>
      <c r="D217" s="172">
        <v>2</v>
      </c>
      <c r="E217" s="315" t="s">
        <v>524</v>
      </c>
      <c r="F217" s="164" t="s">
        <v>1002</v>
      </c>
      <c r="G217" s="142" t="s">
        <v>24</v>
      </c>
      <c r="H217" s="480"/>
      <c r="I217" s="193"/>
      <c r="J217" s="144">
        <f t="shared" si="14"/>
        <v>0</v>
      </c>
      <c r="K217" s="140"/>
    </row>
    <row r="218" spans="1:11" ht="72" customHeight="1">
      <c r="A218"/>
      <c r="B218" s="267">
        <v>2</v>
      </c>
      <c r="C218" s="241">
        <v>5</v>
      </c>
      <c r="D218" s="172">
        <v>3</v>
      </c>
      <c r="E218" s="315" t="s">
        <v>743</v>
      </c>
      <c r="F218" s="164" t="s">
        <v>525</v>
      </c>
      <c r="G218" s="142" t="s">
        <v>24</v>
      </c>
      <c r="H218" s="480"/>
      <c r="I218" s="193"/>
      <c r="J218" s="144">
        <f t="shared" ref="J218" si="15">I218*H218</f>
        <v>0</v>
      </c>
      <c r="K218" s="140"/>
    </row>
    <row r="219" spans="1:11" ht="72" customHeight="1">
      <c r="A219"/>
      <c r="B219" s="267">
        <v>2</v>
      </c>
      <c r="C219" s="241">
        <v>5</v>
      </c>
      <c r="D219" s="172">
        <v>4</v>
      </c>
      <c r="E219" s="315" t="s">
        <v>526</v>
      </c>
      <c r="F219" s="164" t="s">
        <v>525</v>
      </c>
      <c r="G219" s="142" t="s">
        <v>24</v>
      </c>
      <c r="H219" s="480"/>
      <c r="I219" s="193"/>
      <c r="J219" s="144">
        <f t="shared" si="14"/>
        <v>0</v>
      </c>
      <c r="K219" s="140"/>
    </row>
    <row r="220" spans="1:11" ht="37" customHeight="1">
      <c r="A220"/>
      <c r="B220" s="267">
        <v>2</v>
      </c>
      <c r="C220" s="241">
        <v>5</v>
      </c>
      <c r="D220" s="172">
        <v>5</v>
      </c>
      <c r="E220" s="315" t="s">
        <v>261</v>
      </c>
      <c r="F220" s="164" t="s">
        <v>313</v>
      </c>
      <c r="G220" s="142" t="s">
        <v>13</v>
      </c>
      <c r="H220" s="480"/>
      <c r="I220" s="193"/>
      <c r="J220" s="144">
        <f t="shared" si="14"/>
        <v>0</v>
      </c>
      <c r="K220" s="140"/>
    </row>
    <row r="221" spans="1:11" ht="38.5" customHeight="1">
      <c r="A221"/>
      <c r="B221" s="267">
        <v>2</v>
      </c>
      <c r="C221" s="241">
        <v>6</v>
      </c>
      <c r="D221" s="241"/>
      <c r="E221" s="190" t="s">
        <v>351</v>
      </c>
      <c r="F221" s="198"/>
      <c r="G221" s="142" t="s">
        <v>14</v>
      </c>
      <c r="H221" s="480"/>
      <c r="I221" s="193"/>
      <c r="J221" s="144">
        <f t="shared" si="14"/>
        <v>0</v>
      </c>
      <c r="K221" s="140"/>
    </row>
    <row r="222" spans="1:11" ht="37.75" customHeight="1">
      <c r="A222"/>
      <c r="B222" s="267">
        <v>2</v>
      </c>
      <c r="C222" s="241">
        <v>7</v>
      </c>
      <c r="D222" s="241"/>
      <c r="E222" s="190" t="s">
        <v>64</v>
      </c>
      <c r="F222" s="198"/>
      <c r="G222" s="142" t="s">
        <v>20</v>
      </c>
      <c r="H222" s="480"/>
      <c r="I222" s="193"/>
      <c r="J222" s="144">
        <f t="shared" si="14"/>
        <v>0</v>
      </c>
      <c r="K222" s="140"/>
    </row>
    <row r="223" spans="1:11" ht="60">
      <c r="A223"/>
      <c r="B223" s="267">
        <v>2</v>
      </c>
      <c r="C223" s="241">
        <v>8</v>
      </c>
      <c r="D223" s="244"/>
      <c r="E223" s="190" t="s">
        <v>65</v>
      </c>
      <c r="F223" s="198"/>
      <c r="G223" s="142" t="s">
        <v>14</v>
      </c>
      <c r="H223" s="480"/>
      <c r="I223" s="193"/>
      <c r="J223" s="144">
        <f t="shared" si="14"/>
        <v>0</v>
      </c>
      <c r="K223" s="140"/>
    </row>
    <row r="224" spans="1:11" ht="38" customHeight="1">
      <c r="A224"/>
      <c r="B224" s="267">
        <v>2</v>
      </c>
      <c r="C224" s="241">
        <v>9</v>
      </c>
      <c r="D224" s="244"/>
      <c r="E224" s="190" t="s">
        <v>66</v>
      </c>
      <c r="F224" s="198"/>
      <c r="G224" s="142" t="s">
        <v>43</v>
      </c>
      <c r="H224" s="480"/>
      <c r="I224" s="193"/>
      <c r="J224" s="144">
        <f t="shared" si="14"/>
        <v>0</v>
      </c>
      <c r="K224" s="140"/>
    </row>
    <row r="225" spans="1:11" ht="15" thickBot="1">
      <c r="A225"/>
      <c r="B225" s="8"/>
      <c r="E225" s="1"/>
      <c r="G225" s="64"/>
      <c r="H225" s="494"/>
      <c r="I225" s="39"/>
      <c r="J225" s="77"/>
      <c r="K225" s="65"/>
    </row>
    <row r="226" spans="1:11" ht="58" customHeight="1" thickBot="1">
      <c r="A226"/>
      <c r="B226" s="49">
        <v>3</v>
      </c>
      <c r="C226" s="50"/>
      <c r="D226" s="50"/>
      <c r="E226" s="51" t="s">
        <v>67</v>
      </c>
      <c r="F226" s="80"/>
      <c r="G226" s="112"/>
      <c r="H226" s="495"/>
      <c r="I226" s="113"/>
      <c r="J226" s="109">
        <f>SUM(J227:J311)</f>
        <v>0</v>
      </c>
      <c r="K226" s="114"/>
    </row>
    <row r="227" spans="1:11" ht="31" customHeight="1">
      <c r="A227"/>
      <c r="B227" s="47">
        <v>3</v>
      </c>
      <c r="C227" s="48">
        <v>1</v>
      </c>
      <c r="D227" s="48"/>
      <c r="E227" s="208" t="s">
        <v>68</v>
      </c>
      <c r="F227" s="236"/>
      <c r="G227" s="209"/>
      <c r="H227" s="492"/>
      <c r="I227" s="210">
        <f>SUM(J228:J230)</f>
        <v>0</v>
      </c>
      <c r="J227" s="320"/>
      <c r="K227" s="321"/>
    </row>
    <row r="228" spans="1:11" ht="39.75" customHeight="1">
      <c r="A228"/>
      <c r="B228" s="322">
        <v>3</v>
      </c>
      <c r="C228" s="212">
        <v>1</v>
      </c>
      <c r="D228" s="202">
        <v>1</v>
      </c>
      <c r="E228" s="172" t="s">
        <v>887</v>
      </c>
      <c r="F228" s="222" t="s">
        <v>886</v>
      </c>
      <c r="G228" s="149" t="s">
        <v>20</v>
      </c>
      <c r="H228" s="480"/>
      <c r="I228" s="193"/>
      <c r="J228" s="144">
        <f>I228*H228</f>
        <v>0</v>
      </c>
      <c r="K228" s="230"/>
    </row>
    <row r="229" spans="1:11" ht="39.75" customHeight="1">
      <c r="A229"/>
      <c r="B229" s="322">
        <v>3</v>
      </c>
      <c r="C229" s="212">
        <v>1</v>
      </c>
      <c r="D229" s="202">
        <v>2</v>
      </c>
      <c r="E229" s="172" t="s">
        <v>888</v>
      </c>
      <c r="F229" s="222" t="s">
        <v>69</v>
      </c>
      <c r="G229" s="149" t="s">
        <v>20</v>
      </c>
      <c r="H229" s="480"/>
      <c r="I229" s="193"/>
      <c r="J229" s="144">
        <f t="shared" ref="J229:J230" si="16">I229*H229</f>
        <v>0</v>
      </c>
      <c r="K229" s="230"/>
    </row>
    <row r="230" spans="1:11" ht="39.75" customHeight="1">
      <c r="A230"/>
      <c r="B230" s="322">
        <v>3</v>
      </c>
      <c r="C230" s="212">
        <v>1</v>
      </c>
      <c r="D230" s="202">
        <v>3</v>
      </c>
      <c r="E230" s="172" t="s">
        <v>889</v>
      </c>
      <c r="F230" s="222" t="s">
        <v>69</v>
      </c>
      <c r="G230" s="149" t="s">
        <v>20</v>
      </c>
      <c r="H230" s="480"/>
      <c r="I230" s="193"/>
      <c r="J230" s="144">
        <f t="shared" si="16"/>
        <v>0</v>
      </c>
      <c r="K230" s="230"/>
    </row>
    <row r="231" spans="1:11" ht="23.25" customHeight="1">
      <c r="A231"/>
      <c r="B231" s="322">
        <v>3</v>
      </c>
      <c r="C231" s="195">
        <v>2</v>
      </c>
      <c r="D231" s="195"/>
      <c r="E231" s="271" t="s">
        <v>70</v>
      </c>
      <c r="F231" s="138"/>
      <c r="G231" s="136"/>
      <c r="H231" s="481">
        <f>SUM(H232:H232)</f>
        <v>0</v>
      </c>
      <c r="I231" s="276">
        <f>SUM(J232:J232)</f>
        <v>0</v>
      </c>
      <c r="J231" s="269"/>
      <c r="K231" s="194"/>
    </row>
    <row r="232" spans="1:11" ht="44.5" customHeight="1">
      <c r="A232"/>
      <c r="B232" s="322">
        <v>3</v>
      </c>
      <c r="C232" s="195">
        <v>2</v>
      </c>
      <c r="D232" s="273">
        <v>1</v>
      </c>
      <c r="E232" s="197" t="s">
        <v>269</v>
      </c>
      <c r="F232" s="138"/>
      <c r="G232" s="136" t="s">
        <v>24</v>
      </c>
      <c r="H232" s="481"/>
      <c r="I232" s="193"/>
      <c r="J232" s="269">
        <f>H232*I232</f>
        <v>0</v>
      </c>
      <c r="K232" s="194"/>
    </row>
    <row r="233" spans="1:11" ht="88.5" customHeight="1">
      <c r="A233"/>
      <c r="B233" s="322">
        <v>3</v>
      </c>
      <c r="C233" s="212">
        <v>3</v>
      </c>
      <c r="D233" s="212"/>
      <c r="E233" s="323" t="s">
        <v>71</v>
      </c>
      <c r="F233" s="324" t="s">
        <v>527</v>
      </c>
      <c r="G233" s="325">
        <f>H234+H237</f>
        <v>0</v>
      </c>
      <c r="H233" s="480"/>
      <c r="I233" s="246">
        <f>SUM(J234:J240)</f>
        <v>0</v>
      </c>
      <c r="J233" s="326"/>
      <c r="K233" s="194"/>
    </row>
    <row r="234" spans="1:11" ht="41.5" customHeight="1">
      <c r="A234"/>
      <c r="B234" s="322">
        <v>3</v>
      </c>
      <c r="C234" s="212">
        <v>3</v>
      </c>
      <c r="D234" s="202">
        <v>1</v>
      </c>
      <c r="E234" s="327" t="s">
        <v>72</v>
      </c>
      <c r="F234" s="328" t="s">
        <v>717</v>
      </c>
      <c r="G234" s="149" t="s">
        <v>24</v>
      </c>
      <c r="H234" s="480"/>
      <c r="I234" s="193"/>
      <c r="J234" s="144">
        <f t="shared" ref="J234:J240" si="17">I234*H234</f>
        <v>0</v>
      </c>
      <c r="K234" s="194"/>
    </row>
    <row r="235" spans="1:11" ht="46.5" customHeight="1">
      <c r="A235"/>
      <c r="B235" s="322">
        <v>3</v>
      </c>
      <c r="C235" s="212">
        <v>3</v>
      </c>
      <c r="D235" s="202" t="s">
        <v>73</v>
      </c>
      <c r="E235" s="327" t="s">
        <v>74</v>
      </c>
      <c r="F235" s="151" t="s">
        <v>363</v>
      </c>
      <c r="G235" s="149" t="s">
        <v>24</v>
      </c>
      <c r="H235" s="480"/>
      <c r="I235" s="193"/>
      <c r="J235" s="144">
        <f t="shared" si="17"/>
        <v>0</v>
      </c>
      <c r="K235" s="151"/>
    </row>
    <row r="236" spans="1:11" ht="72" customHeight="1">
      <c r="A236"/>
      <c r="B236" s="322">
        <v>3</v>
      </c>
      <c r="C236" s="212">
        <v>3</v>
      </c>
      <c r="D236" s="202" t="s">
        <v>254</v>
      </c>
      <c r="E236" s="170" t="s">
        <v>1003</v>
      </c>
      <c r="F236" s="317"/>
      <c r="G236" s="142" t="s">
        <v>20</v>
      </c>
      <c r="H236" s="480"/>
      <c r="I236" s="193"/>
      <c r="J236" s="144">
        <f t="shared" si="17"/>
        <v>0</v>
      </c>
      <c r="K236" s="151"/>
    </row>
    <row r="237" spans="1:11" ht="47" customHeight="1">
      <c r="A237"/>
      <c r="B237" s="322">
        <v>3</v>
      </c>
      <c r="C237" s="212">
        <v>3</v>
      </c>
      <c r="D237" s="202">
        <v>2</v>
      </c>
      <c r="E237" s="327" t="s">
        <v>75</v>
      </c>
      <c r="F237" s="329" t="s">
        <v>528</v>
      </c>
      <c r="G237" s="149" t="s">
        <v>24</v>
      </c>
      <c r="H237" s="480"/>
      <c r="I237" s="193"/>
      <c r="J237" s="144">
        <f t="shared" si="17"/>
        <v>0</v>
      </c>
      <c r="K237" s="151"/>
    </row>
    <row r="238" spans="1:11" ht="37" customHeight="1">
      <c r="A238"/>
      <c r="B238" s="322">
        <v>3</v>
      </c>
      <c r="C238" s="212">
        <v>3</v>
      </c>
      <c r="D238" s="202">
        <v>3</v>
      </c>
      <c r="E238" s="327" t="s">
        <v>76</v>
      </c>
      <c r="F238" s="204" t="s">
        <v>842</v>
      </c>
      <c r="G238" s="149" t="s">
        <v>24</v>
      </c>
      <c r="H238" s="480"/>
      <c r="I238" s="193"/>
      <c r="J238" s="144">
        <f t="shared" si="17"/>
        <v>0</v>
      </c>
      <c r="K238" s="151"/>
    </row>
    <row r="239" spans="1:11" ht="38" customHeight="1">
      <c r="A239"/>
      <c r="B239" s="322">
        <v>3</v>
      </c>
      <c r="C239" s="212">
        <v>3</v>
      </c>
      <c r="D239" s="202">
        <v>4</v>
      </c>
      <c r="E239" s="327" t="s">
        <v>529</v>
      </c>
      <c r="F239" s="204" t="s">
        <v>530</v>
      </c>
      <c r="G239" s="149" t="s">
        <v>24</v>
      </c>
      <c r="H239" s="480"/>
      <c r="I239" s="193"/>
      <c r="J239" s="144">
        <f t="shared" si="17"/>
        <v>0</v>
      </c>
      <c r="K239" s="151"/>
    </row>
    <row r="240" spans="1:11" ht="34" customHeight="1">
      <c r="A240"/>
      <c r="B240" s="322">
        <v>3</v>
      </c>
      <c r="C240" s="212">
        <v>3</v>
      </c>
      <c r="D240" s="202">
        <v>5</v>
      </c>
      <c r="E240" s="203" t="s">
        <v>77</v>
      </c>
      <c r="F240" s="330" t="s">
        <v>78</v>
      </c>
      <c r="G240" s="149" t="s">
        <v>20</v>
      </c>
      <c r="H240" s="480"/>
      <c r="I240" s="193"/>
      <c r="J240" s="144">
        <f t="shared" si="17"/>
        <v>0</v>
      </c>
      <c r="K240" s="151"/>
    </row>
    <row r="241" spans="1:11" ht="38.25" customHeight="1">
      <c r="A241"/>
      <c r="B241" s="322">
        <v>3</v>
      </c>
      <c r="C241" s="212">
        <v>4</v>
      </c>
      <c r="D241" s="212"/>
      <c r="E241" s="323" t="s">
        <v>79</v>
      </c>
      <c r="F241" s="204"/>
      <c r="G241" s="149"/>
      <c r="H241" s="480"/>
      <c r="I241" s="246">
        <f>SUM(J242:J246)</f>
        <v>0</v>
      </c>
      <c r="J241" s="144"/>
      <c r="K241" s="151"/>
    </row>
    <row r="242" spans="1:11" ht="49.5" customHeight="1">
      <c r="A242"/>
      <c r="B242" s="322">
        <v>3</v>
      </c>
      <c r="C242" s="212">
        <v>4</v>
      </c>
      <c r="D242" s="223">
        <v>1</v>
      </c>
      <c r="E242" s="465" t="s">
        <v>535</v>
      </c>
      <c r="F242" s="204" t="s">
        <v>536</v>
      </c>
      <c r="G242" s="149" t="s">
        <v>24</v>
      </c>
      <c r="H242" s="480"/>
      <c r="I242" s="193"/>
      <c r="J242" s="144">
        <f>I242*H242</f>
        <v>0</v>
      </c>
      <c r="K242" s="151"/>
    </row>
    <row r="243" spans="1:11" ht="68.5" customHeight="1">
      <c r="A243"/>
      <c r="B243" s="322">
        <v>3</v>
      </c>
      <c r="C243" s="212">
        <v>4</v>
      </c>
      <c r="D243" s="223">
        <v>2</v>
      </c>
      <c r="E243" s="465" t="s">
        <v>1004</v>
      </c>
      <c r="F243" s="331" t="s">
        <v>1005</v>
      </c>
      <c r="G243" s="149" t="s">
        <v>24</v>
      </c>
      <c r="H243" s="480"/>
      <c r="I243" s="193"/>
      <c r="J243" s="144">
        <f>I243*H243</f>
        <v>0</v>
      </c>
      <c r="K243" s="151"/>
    </row>
    <row r="244" spans="1:11" ht="68.5" customHeight="1">
      <c r="A244"/>
      <c r="B244" s="322">
        <v>3</v>
      </c>
      <c r="C244" s="212">
        <v>4</v>
      </c>
      <c r="D244" s="223">
        <v>3</v>
      </c>
      <c r="E244" s="465" t="s">
        <v>533</v>
      </c>
      <c r="F244" s="331" t="s">
        <v>532</v>
      </c>
      <c r="G244" s="149" t="s">
        <v>24</v>
      </c>
      <c r="H244" s="480"/>
      <c r="I244" s="193"/>
      <c r="J244" s="144">
        <f>I244*H244</f>
        <v>0</v>
      </c>
      <c r="K244" s="151"/>
    </row>
    <row r="245" spans="1:11" ht="68.5" customHeight="1">
      <c r="A245"/>
      <c r="B245" s="322">
        <v>3</v>
      </c>
      <c r="C245" s="212">
        <v>4</v>
      </c>
      <c r="D245" s="223">
        <v>4</v>
      </c>
      <c r="E245" s="465" t="s">
        <v>900</v>
      </c>
      <c r="F245" s="331" t="s">
        <v>534</v>
      </c>
      <c r="G245" s="149" t="s">
        <v>24</v>
      </c>
      <c r="H245" s="480"/>
      <c r="I245" s="193"/>
      <c r="J245" s="144">
        <f>I245*H245</f>
        <v>0</v>
      </c>
      <c r="K245" s="151"/>
    </row>
    <row r="246" spans="1:11" ht="45">
      <c r="A246"/>
      <c r="B246" s="322">
        <v>3</v>
      </c>
      <c r="C246" s="212">
        <v>4</v>
      </c>
      <c r="D246" s="223">
        <v>5</v>
      </c>
      <c r="E246" s="465" t="s">
        <v>989</v>
      </c>
      <c r="F246" s="332" t="s">
        <v>80</v>
      </c>
      <c r="G246" s="149" t="s">
        <v>24</v>
      </c>
      <c r="H246" s="480"/>
      <c r="I246" s="193"/>
      <c r="J246" s="144">
        <f>I246*H246</f>
        <v>0</v>
      </c>
      <c r="K246" s="151"/>
    </row>
    <row r="247" spans="1:11" ht="27.75" customHeight="1">
      <c r="A247"/>
      <c r="B247" s="322">
        <v>3</v>
      </c>
      <c r="C247" s="212">
        <v>5</v>
      </c>
      <c r="D247" s="212"/>
      <c r="E247" s="323" t="s">
        <v>843</v>
      </c>
      <c r="F247" s="204"/>
      <c r="G247" s="149"/>
      <c r="H247" s="480"/>
      <c r="I247" s="246">
        <f>SUM(J248:J248)</f>
        <v>0</v>
      </c>
      <c r="J247" s="144"/>
      <c r="K247" s="317"/>
    </row>
    <row r="248" spans="1:11" ht="31" customHeight="1">
      <c r="A248"/>
      <c r="B248" s="322">
        <v>3</v>
      </c>
      <c r="C248" s="212">
        <v>5</v>
      </c>
      <c r="D248" s="202">
        <v>1</v>
      </c>
      <c r="E248" s="327" t="s">
        <v>978</v>
      </c>
      <c r="F248" s="323" t="s">
        <v>367</v>
      </c>
      <c r="G248" s="142" t="s">
        <v>24</v>
      </c>
      <c r="H248" s="480"/>
      <c r="I248" s="193"/>
      <c r="J248" s="144">
        <f>I248*H248</f>
        <v>0</v>
      </c>
      <c r="K248" s="317"/>
    </row>
    <row r="249" spans="1:11" ht="49.5" customHeight="1">
      <c r="A249"/>
      <c r="B249" s="322">
        <v>3</v>
      </c>
      <c r="C249" s="212">
        <v>6</v>
      </c>
      <c r="D249" s="212"/>
      <c r="E249" s="323" t="s">
        <v>81</v>
      </c>
      <c r="F249" s="204"/>
      <c r="G249" s="149"/>
      <c r="H249" s="480"/>
      <c r="I249" s="246">
        <f>SUM(J250:J252)</f>
        <v>0</v>
      </c>
      <c r="J249" s="144"/>
      <c r="K249" s="317"/>
    </row>
    <row r="250" spans="1:11" ht="51" customHeight="1">
      <c r="A250"/>
      <c r="B250" s="322">
        <v>3</v>
      </c>
      <c r="C250" s="212">
        <v>6</v>
      </c>
      <c r="D250" s="202">
        <v>1</v>
      </c>
      <c r="E250" s="327" t="s">
        <v>422</v>
      </c>
      <c r="F250" s="333" t="s">
        <v>1006</v>
      </c>
      <c r="G250" s="149" t="s">
        <v>14</v>
      </c>
      <c r="H250" s="480"/>
      <c r="I250" s="193"/>
      <c r="J250" s="144">
        <f>I250*H250</f>
        <v>0</v>
      </c>
      <c r="K250" s="317"/>
    </row>
    <row r="251" spans="1:11" ht="51" customHeight="1">
      <c r="A251"/>
      <c r="B251" s="322">
        <v>3</v>
      </c>
      <c r="C251" s="212">
        <v>6</v>
      </c>
      <c r="D251" s="202">
        <v>2</v>
      </c>
      <c r="E251" s="327" t="s">
        <v>419</v>
      </c>
      <c r="F251" s="334" t="s">
        <v>425</v>
      </c>
      <c r="G251" s="142" t="s">
        <v>14</v>
      </c>
      <c r="H251" s="480"/>
      <c r="I251" s="193"/>
      <c r="J251" s="144">
        <f t="shared" ref="J251" si="18">I251*H251</f>
        <v>0</v>
      </c>
      <c r="K251" s="317"/>
    </row>
    <row r="252" spans="1:11" ht="51" customHeight="1">
      <c r="A252"/>
      <c r="B252" s="322">
        <v>3</v>
      </c>
      <c r="C252" s="212">
        <v>6</v>
      </c>
      <c r="D252" s="202">
        <v>3</v>
      </c>
      <c r="E252" s="327" t="s">
        <v>424</v>
      </c>
      <c r="F252" s="334" t="s">
        <v>423</v>
      </c>
      <c r="G252" s="142" t="s">
        <v>14</v>
      </c>
      <c r="H252" s="480"/>
      <c r="I252" s="193"/>
      <c r="J252" s="144">
        <f t="shared" ref="J252" si="19">I252*H252</f>
        <v>0</v>
      </c>
      <c r="K252" s="317"/>
    </row>
    <row r="253" spans="1:11" ht="39" customHeight="1">
      <c r="A253"/>
      <c r="B253" s="322">
        <v>3</v>
      </c>
      <c r="C253" s="212">
        <v>7</v>
      </c>
      <c r="D253" s="212"/>
      <c r="E253" s="323" t="s">
        <v>82</v>
      </c>
      <c r="F253" s="204"/>
      <c r="G253" s="149"/>
      <c r="H253" s="480"/>
      <c r="I253" s="246">
        <f>SUM(J254:J258)</f>
        <v>0</v>
      </c>
      <c r="J253" s="144"/>
      <c r="K253" s="232"/>
    </row>
    <row r="254" spans="1:11" ht="27" customHeight="1">
      <c r="A254"/>
      <c r="B254" s="322">
        <v>3</v>
      </c>
      <c r="C254" s="212">
        <v>7</v>
      </c>
      <c r="D254" s="202">
        <v>1</v>
      </c>
      <c r="E254" s="162" t="s">
        <v>901</v>
      </c>
      <c r="F254" s="162" t="s">
        <v>539</v>
      </c>
      <c r="G254" s="149" t="s">
        <v>14</v>
      </c>
      <c r="H254" s="480"/>
      <c r="I254" s="193"/>
      <c r="J254" s="144">
        <f t="shared" ref="J254" si="20">I254*H254</f>
        <v>0</v>
      </c>
      <c r="K254" s="151"/>
    </row>
    <row r="255" spans="1:11" ht="27" customHeight="1">
      <c r="A255"/>
      <c r="B255" s="322">
        <v>3</v>
      </c>
      <c r="C255" s="212">
        <v>7</v>
      </c>
      <c r="D255" s="202">
        <v>2</v>
      </c>
      <c r="E255" s="162" t="s">
        <v>902</v>
      </c>
      <c r="F255" s="162" t="s">
        <v>539</v>
      </c>
      <c r="G255" s="149" t="s">
        <v>14</v>
      </c>
      <c r="H255" s="480"/>
      <c r="I255" s="193"/>
      <c r="J255" s="144">
        <f t="shared" ref="J255:J258" si="21">I255*H255</f>
        <v>0</v>
      </c>
      <c r="K255" s="151"/>
    </row>
    <row r="256" spans="1:11" ht="27" customHeight="1">
      <c r="A256"/>
      <c r="B256" s="322">
        <v>3</v>
      </c>
      <c r="C256" s="212">
        <v>7</v>
      </c>
      <c r="D256" s="202">
        <v>3</v>
      </c>
      <c r="E256" s="162" t="s">
        <v>903</v>
      </c>
      <c r="F256" s="162" t="s">
        <v>539</v>
      </c>
      <c r="G256" s="149" t="s">
        <v>14</v>
      </c>
      <c r="H256" s="480"/>
      <c r="I256" s="193"/>
      <c r="J256" s="144">
        <f t="shared" si="21"/>
        <v>0</v>
      </c>
      <c r="K256" s="151"/>
    </row>
    <row r="257" spans="1:11" ht="27" customHeight="1">
      <c r="A257"/>
      <c r="B257" s="322">
        <v>3</v>
      </c>
      <c r="C257" s="212">
        <v>7</v>
      </c>
      <c r="D257" s="202">
        <v>4</v>
      </c>
      <c r="E257" s="162" t="s">
        <v>904</v>
      </c>
      <c r="F257" s="162" t="s">
        <v>543</v>
      </c>
      <c r="G257" s="149" t="s">
        <v>14</v>
      </c>
      <c r="H257" s="480"/>
      <c r="I257" s="193"/>
      <c r="J257" s="144">
        <f t="shared" si="21"/>
        <v>0</v>
      </c>
      <c r="K257" s="151"/>
    </row>
    <row r="258" spans="1:11" ht="27" customHeight="1">
      <c r="A258"/>
      <c r="B258" s="322">
        <v>3</v>
      </c>
      <c r="C258" s="212">
        <v>7</v>
      </c>
      <c r="D258" s="202">
        <v>5</v>
      </c>
      <c r="E258" s="162" t="s">
        <v>331</v>
      </c>
      <c r="F258" s="162" t="s">
        <v>543</v>
      </c>
      <c r="G258" s="149" t="s">
        <v>14</v>
      </c>
      <c r="H258" s="480"/>
      <c r="I258" s="193"/>
      <c r="J258" s="144">
        <f t="shared" si="21"/>
        <v>0</v>
      </c>
      <c r="K258" s="151"/>
    </row>
    <row r="259" spans="1:11" ht="60" customHeight="1">
      <c r="A259"/>
      <c r="B259" s="322">
        <v>3</v>
      </c>
      <c r="C259" s="212">
        <v>8</v>
      </c>
      <c r="D259" s="212"/>
      <c r="E259" s="323" t="s">
        <v>83</v>
      </c>
      <c r="F259" s="204" t="s">
        <v>537</v>
      </c>
      <c r="G259" s="149"/>
      <c r="H259" s="480"/>
      <c r="I259" s="246">
        <f>SUM(J260:J271)</f>
        <v>0</v>
      </c>
      <c r="J259" s="144"/>
      <c r="K259" s="232"/>
    </row>
    <row r="260" spans="1:11" ht="24.5" customHeight="1">
      <c r="A260"/>
      <c r="B260" s="322">
        <v>3</v>
      </c>
      <c r="C260" s="212">
        <v>8</v>
      </c>
      <c r="D260" s="223">
        <v>1</v>
      </c>
      <c r="E260" s="162" t="s">
        <v>538</v>
      </c>
      <c r="F260" s="234" t="s">
        <v>897</v>
      </c>
      <c r="G260" s="149" t="s">
        <v>14</v>
      </c>
      <c r="H260" s="480"/>
      <c r="I260" s="193"/>
      <c r="J260" s="144">
        <f t="shared" ref="J260:J264" si="22">I260*H260</f>
        <v>0</v>
      </c>
      <c r="K260" s="232"/>
    </row>
    <row r="261" spans="1:11" ht="24.5" customHeight="1">
      <c r="A261"/>
      <c r="B261" s="322">
        <v>3</v>
      </c>
      <c r="C261" s="212">
        <v>8</v>
      </c>
      <c r="D261" s="223">
        <v>2</v>
      </c>
      <c r="E261" s="162" t="s">
        <v>540</v>
      </c>
      <c r="F261" s="235" t="s">
        <v>981</v>
      </c>
      <c r="G261" s="149" t="s">
        <v>14</v>
      </c>
      <c r="H261" s="480"/>
      <c r="I261" s="193"/>
      <c r="J261" s="144">
        <f t="shared" si="22"/>
        <v>0</v>
      </c>
      <c r="K261" s="232"/>
    </row>
    <row r="262" spans="1:11" ht="24.5" customHeight="1">
      <c r="A262"/>
      <c r="B262" s="322">
        <v>3</v>
      </c>
      <c r="C262" s="212">
        <v>8</v>
      </c>
      <c r="D262" s="223">
        <v>3</v>
      </c>
      <c r="E262" s="162" t="s">
        <v>541</v>
      </c>
      <c r="F262" s="235" t="s">
        <v>896</v>
      </c>
      <c r="G262" s="149" t="s">
        <v>14</v>
      </c>
      <c r="H262" s="480"/>
      <c r="I262" s="193"/>
      <c r="J262" s="144">
        <f t="shared" si="22"/>
        <v>0</v>
      </c>
      <c r="K262" s="232"/>
    </row>
    <row r="263" spans="1:11" ht="24.5" customHeight="1">
      <c r="A263"/>
      <c r="B263" s="322">
        <v>3</v>
      </c>
      <c r="C263" s="212">
        <v>8</v>
      </c>
      <c r="D263" s="223">
        <v>4</v>
      </c>
      <c r="E263" s="162" t="s">
        <v>542</v>
      </c>
      <c r="F263" s="235" t="s">
        <v>896</v>
      </c>
      <c r="G263" s="149" t="s">
        <v>14</v>
      </c>
      <c r="H263" s="480"/>
      <c r="I263" s="193"/>
      <c r="J263" s="144">
        <f t="shared" si="22"/>
        <v>0</v>
      </c>
      <c r="K263" s="232"/>
    </row>
    <row r="264" spans="1:11" ht="24.5" customHeight="1">
      <c r="A264"/>
      <c r="B264" s="322">
        <v>3</v>
      </c>
      <c r="C264" s="212">
        <v>8</v>
      </c>
      <c r="D264" s="223">
        <v>5</v>
      </c>
      <c r="E264" s="162" t="s">
        <v>84</v>
      </c>
      <c r="F264" s="235" t="s">
        <v>896</v>
      </c>
      <c r="G264" s="149" t="s">
        <v>14</v>
      </c>
      <c r="H264" s="480"/>
      <c r="I264" s="193"/>
      <c r="J264" s="144">
        <f t="shared" si="22"/>
        <v>0</v>
      </c>
      <c r="K264" s="232"/>
    </row>
    <row r="265" spans="1:11" ht="24.5" customHeight="1">
      <c r="A265"/>
      <c r="B265" s="322">
        <v>3</v>
      </c>
      <c r="C265" s="212">
        <v>8</v>
      </c>
      <c r="D265" s="223">
        <v>6</v>
      </c>
      <c r="E265" s="162" t="s">
        <v>57</v>
      </c>
      <c r="F265" s="162" t="s">
        <v>895</v>
      </c>
      <c r="G265" s="149" t="s">
        <v>14</v>
      </c>
      <c r="H265" s="480"/>
      <c r="I265" s="193"/>
      <c r="J265" s="144">
        <f t="shared" ref="J265" si="23">I265*H265</f>
        <v>0</v>
      </c>
      <c r="K265" s="232"/>
    </row>
    <row r="266" spans="1:11" ht="24.5" customHeight="1">
      <c r="A266"/>
      <c r="B266" s="322">
        <v>3</v>
      </c>
      <c r="C266" s="212">
        <v>8</v>
      </c>
      <c r="D266" s="223">
        <v>7</v>
      </c>
      <c r="E266" s="162" t="s">
        <v>58</v>
      </c>
      <c r="F266" s="162" t="s">
        <v>896</v>
      </c>
      <c r="G266" s="149" t="s">
        <v>14</v>
      </c>
      <c r="H266" s="480"/>
      <c r="I266" s="193"/>
      <c r="J266" s="144">
        <f t="shared" ref="J266:J267" si="24">I266*H266</f>
        <v>0</v>
      </c>
      <c r="K266" s="232"/>
    </row>
    <row r="267" spans="1:11" ht="24.5" customHeight="1">
      <c r="A267"/>
      <c r="B267" s="322">
        <v>3</v>
      </c>
      <c r="C267" s="212">
        <v>8</v>
      </c>
      <c r="D267" s="223">
        <v>8</v>
      </c>
      <c r="E267" s="162" t="s">
        <v>85</v>
      </c>
      <c r="F267" s="234" t="s">
        <v>897</v>
      </c>
      <c r="G267" s="149" t="s">
        <v>14</v>
      </c>
      <c r="H267" s="480"/>
      <c r="I267" s="193"/>
      <c r="J267" s="144">
        <f t="shared" si="24"/>
        <v>0</v>
      </c>
      <c r="K267" s="232"/>
    </row>
    <row r="268" spans="1:11" ht="24.5" customHeight="1">
      <c r="A268"/>
      <c r="B268" s="322">
        <v>3</v>
      </c>
      <c r="C268" s="212">
        <v>8</v>
      </c>
      <c r="D268" s="223">
        <v>9</v>
      </c>
      <c r="E268" s="162" t="s">
        <v>328</v>
      </c>
      <c r="F268" s="162" t="s">
        <v>896</v>
      </c>
      <c r="G268" s="149" t="s">
        <v>14</v>
      </c>
      <c r="H268" s="480"/>
      <c r="I268" s="193"/>
      <c r="J268" s="144">
        <f t="shared" ref="J268:J269" si="25">I268*H268</f>
        <v>0</v>
      </c>
      <c r="K268" s="232"/>
    </row>
    <row r="269" spans="1:11" ht="24.5" customHeight="1">
      <c r="A269"/>
      <c r="B269" s="322">
        <v>3</v>
      </c>
      <c r="C269" s="212">
        <v>8</v>
      </c>
      <c r="D269" s="223">
        <v>10</v>
      </c>
      <c r="E269" s="162" t="s">
        <v>892</v>
      </c>
      <c r="F269" s="162" t="s">
        <v>898</v>
      </c>
      <c r="G269" s="149" t="s">
        <v>14</v>
      </c>
      <c r="H269" s="480"/>
      <c r="I269" s="193"/>
      <c r="J269" s="144">
        <f t="shared" si="25"/>
        <v>0</v>
      </c>
      <c r="K269" s="232"/>
    </row>
    <row r="270" spans="1:11" ht="24.5" customHeight="1">
      <c r="A270"/>
      <c r="B270" s="322">
        <v>3</v>
      </c>
      <c r="C270" s="212">
        <v>8</v>
      </c>
      <c r="D270" s="223">
        <v>11</v>
      </c>
      <c r="E270" s="162" t="s">
        <v>893</v>
      </c>
      <c r="F270" s="162" t="s">
        <v>899</v>
      </c>
      <c r="G270" s="149" t="s">
        <v>14</v>
      </c>
      <c r="H270" s="480"/>
      <c r="I270" s="193"/>
      <c r="J270" s="144">
        <f t="shared" ref="J270:J271" si="26">I270*H270</f>
        <v>0</v>
      </c>
      <c r="K270" s="232"/>
    </row>
    <row r="271" spans="1:11" ht="24.5" customHeight="1">
      <c r="A271"/>
      <c r="B271" s="322">
        <v>3</v>
      </c>
      <c r="C271" s="212">
        <v>8</v>
      </c>
      <c r="D271" s="223">
        <v>12</v>
      </c>
      <c r="E271" s="162" t="s">
        <v>894</v>
      </c>
      <c r="F271" s="162" t="s">
        <v>898</v>
      </c>
      <c r="G271" s="149" t="s">
        <v>14</v>
      </c>
      <c r="H271" s="480"/>
      <c r="I271" s="193"/>
      <c r="J271" s="144">
        <f t="shared" si="26"/>
        <v>0</v>
      </c>
      <c r="K271" s="232"/>
    </row>
    <row r="272" spans="1:11" ht="38" customHeight="1">
      <c r="A272"/>
      <c r="B272" s="322">
        <v>3</v>
      </c>
      <c r="C272" s="212">
        <v>9</v>
      </c>
      <c r="D272" s="212"/>
      <c r="E272" s="323" t="s">
        <v>86</v>
      </c>
      <c r="F272" s="335"/>
      <c r="G272" s="149"/>
      <c r="H272" s="480"/>
      <c r="I272" s="246">
        <f>SUM(J273:J274)</f>
        <v>0</v>
      </c>
      <c r="J272" s="144"/>
      <c r="K272" s="151"/>
    </row>
    <row r="273" spans="1:11" ht="34" customHeight="1">
      <c r="A273"/>
      <c r="B273" s="322">
        <v>3</v>
      </c>
      <c r="C273" s="212">
        <v>9</v>
      </c>
      <c r="D273" s="202">
        <v>1</v>
      </c>
      <c r="E273" s="204" t="s">
        <v>548</v>
      </c>
      <c r="F273" s="204"/>
      <c r="G273" s="149" t="s">
        <v>20</v>
      </c>
      <c r="H273" s="480"/>
      <c r="I273" s="193"/>
      <c r="J273" s="144">
        <f>I273*H273</f>
        <v>0</v>
      </c>
      <c r="K273" s="151"/>
    </row>
    <row r="274" spans="1:11" ht="27" customHeight="1">
      <c r="A274"/>
      <c r="B274" s="322">
        <v>3</v>
      </c>
      <c r="C274" s="212">
        <v>9</v>
      </c>
      <c r="D274" s="202">
        <v>2</v>
      </c>
      <c r="E274" s="204" t="s">
        <v>87</v>
      </c>
      <c r="F274" s="204"/>
      <c r="G274" s="149" t="s">
        <v>20</v>
      </c>
      <c r="H274" s="480"/>
      <c r="I274" s="193"/>
      <c r="J274" s="144">
        <f>I274*H274</f>
        <v>0</v>
      </c>
      <c r="K274" s="151"/>
    </row>
    <row r="275" spans="1:11" ht="35.25" customHeight="1">
      <c r="A275"/>
      <c r="B275" s="322">
        <v>3</v>
      </c>
      <c r="C275" s="212">
        <v>10</v>
      </c>
      <c r="D275" s="212"/>
      <c r="E275" s="323" t="s">
        <v>88</v>
      </c>
      <c r="F275" s="204" t="s">
        <v>369</v>
      </c>
      <c r="G275" s="149"/>
      <c r="H275" s="480"/>
      <c r="I275" s="246">
        <f>SUM(J276:J280)</f>
        <v>0</v>
      </c>
      <c r="J275" s="144"/>
      <c r="K275" s="151"/>
    </row>
    <row r="276" spans="1:11" ht="24.5" customHeight="1">
      <c r="A276"/>
      <c r="B276" s="322">
        <v>3</v>
      </c>
      <c r="C276" s="336">
        <v>10</v>
      </c>
      <c r="D276" s="337">
        <v>1</v>
      </c>
      <c r="E276" s="204" t="s">
        <v>349</v>
      </c>
      <c r="F276" s="204" t="s">
        <v>988</v>
      </c>
      <c r="G276" s="149" t="s">
        <v>24</v>
      </c>
      <c r="H276" s="480"/>
      <c r="I276" s="193"/>
      <c r="J276" s="144">
        <f t="shared" ref="J276:J280" si="27">I276*H276</f>
        <v>0</v>
      </c>
      <c r="K276" s="338"/>
    </row>
    <row r="277" spans="1:11" ht="24.5" customHeight="1">
      <c r="A277"/>
      <c r="B277" s="322">
        <v>3</v>
      </c>
      <c r="C277" s="336">
        <v>10</v>
      </c>
      <c r="D277" s="337">
        <v>2</v>
      </c>
      <c r="E277" s="204" t="s">
        <v>348</v>
      </c>
      <c r="F277" s="204" t="s">
        <v>988</v>
      </c>
      <c r="G277" s="149" t="s">
        <v>24</v>
      </c>
      <c r="H277" s="480"/>
      <c r="I277" s="193"/>
      <c r="J277" s="144">
        <f t="shared" si="27"/>
        <v>0</v>
      </c>
      <c r="K277" s="338"/>
    </row>
    <row r="278" spans="1:11" ht="53" customHeight="1">
      <c r="A278"/>
      <c r="B278" s="322">
        <v>3</v>
      </c>
      <c r="C278" s="212">
        <v>10</v>
      </c>
      <c r="D278" s="202">
        <v>3</v>
      </c>
      <c r="E278" s="204" t="s">
        <v>359</v>
      </c>
      <c r="F278" s="339"/>
      <c r="G278" s="149" t="s">
        <v>24</v>
      </c>
      <c r="H278" s="480"/>
      <c r="I278" s="193"/>
      <c r="J278" s="144">
        <f t="shared" si="27"/>
        <v>0</v>
      </c>
      <c r="K278" s="151"/>
    </row>
    <row r="279" spans="1:11" ht="36.5" customHeight="1">
      <c r="A279"/>
      <c r="B279" s="322">
        <v>3</v>
      </c>
      <c r="C279" s="336">
        <v>10</v>
      </c>
      <c r="D279" s="337">
        <v>4</v>
      </c>
      <c r="E279" s="204" t="s">
        <v>89</v>
      </c>
      <c r="F279" s="204" t="s">
        <v>988</v>
      </c>
      <c r="G279" s="149" t="s">
        <v>24</v>
      </c>
      <c r="H279" s="480"/>
      <c r="I279" s="193"/>
      <c r="J279" s="144">
        <f t="shared" si="27"/>
        <v>0</v>
      </c>
      <c r="K279" s="338"/>
    </row>
    <row r="280" spans="1:11" ht="37" customHeight="1">
      <c r="A280"/>
      <c r="B280" s="322">
        <v>3</v>
      </c>
      <c r="C280" s="212">
        <v>10</v>
      </c>
      <c r="D280" s="202">
        <v>5</v>
      </c>
      <c r="E280" s="204" t="s">
        <v>90</v>
      </c>
      <c r="F280" s="204"/>
      <c r="G280" s="149" t="s">
        <v>24</v>
      </c>
      <c r="H280" s="480"/>
      <c r="I280" s="193"/>
      <c r="J280" s="144">
        <f t="shared" si="27"/>
        <v>0</v>
      </c>
      <c r="K280" s="151"/>
    </row>
    <row r="281" spans="1:11" ht="85.5" customHeight="1">
      <c r="A281"/>
      <c r="B281" s="322">
        <v>3</v>
      </c>
      <c r="C281" s="212">
        <v>11</v>
      </c>
      <c r="D281" s="202"/>
      <c r="E281" s="323" t="s">
        <v>91</v>
      </c>
      <c r="F281" s="323" t="s">
        <v>549</v>
      </c>
      <c r="G281" s="149"/>
      <c r="H281" s="480"/>
      <c r="I281" s="246">
        <f>SUM(J282:J285)</f>
        <v>0</v>
      </c>
      <c r="J281" s="144"/>
      <c r="K281" s="340"/>
    </row>
    <row r="282" spans="1:11" ht="78" customHeight="1">
      <c r="A282"/>
      <c r="B282" s="322">
        <v>3</v>
      </c>
      <c r="C282" s="212">
        <v>11</v>
      </c>
      <c r="D282" s="202">
        <v>1</v>
      </c>
      <c r="E282" s="204" t="s">
        <v>92</v>
      </c>
      <c r="F282" s="475" t="s">
        <v>1007</v>
      </c>
      <c r="G282" s="149" t="s">
        <v>24</v>
      </c>
      <c r="H282" s="480"/>
      <c r="I282" s="193"/>
      <c r="J282" s="144">
        <f>I282*H282</f>
        <v>0</v>
      </c>
      <c r="K282" s="232"/>
    </row>
    <row r="283" spans="1:11" ht="70.5" customHeight="1">
      <c r="A283"/>
      <c r="B283" s="322">
        <v>3</v>
      </c>
      <c r="C283" s="212">
        <v>11</v>
      </c>
      <c r="D283" s="202">
        <v>2</v>
      </c>
      <c r="E283" s="204" t="s">
        <v>94</v>
      </c>
      <c r="F283" s="475"/>
      <c r="G283" s="149"/>
      <c r="H283" s="480"/>
      <c r="I283" s="246">
        <f>SUM(J284:J285)</f>
        <v>0</v>
      </c>
      <c r="J283" s="326"/>
      <c r="K283" s="232"/>
    </row>
    <row r="284" spans="1:11" ht="76.5" customHeight="1">
      <c r="A284"/>
      <c r="B284" s="322">
        <v>3</v>
      </c>
      <c r="C284" s="212">
        <v>11</v>
      </c>
      <c r="D284" s="547" t="s">
        <v>95</v>
      </c>
      <c r="E284" s="548" t="s">
        <v>346</v>
      </c>
      <c r="F284" s="341"/>
      <c r="G284" s="149" t="s">
        <v>24</v>
      </c>
      <c r="H284" s="480"/>
      <c r="I284" s="193"/>
      <c r="J284" s="144">
        <f>I284*H284</f>
        <v>0</v>
      </c>
      <c r="K284" s="230"/>
    </row>
    <row r="285" spans="1:11" ht="74.5" customHeight="1">
      <c r="A285"/>
      <c r="B285" s="322">
        <v>3</v>
      </c>
      <c r="C285" s="212">
        <v>11</v>
      </c>
      <c r="D285" s="549">
        <v>3</v>
      </c>
      <c r="E285" s="550" t="s">
        <v>96</v>
      </c>
      <c r="F285" s="342" t="s">
        <v>550</v>
      </c>
      <c r="G285" s="149" t="s">
        <v>20</v>
      </c>
      <c r="H285" s="480"/>
      <c r="I285" s="193"/>
      <c r="J285" s="144">
        <f>I285*H285</f>
        <v>0</v>
      </c>
      <c r="K285" s="140"/>
    </row>
    <row r="286" spans="1:11" ht="41" customHeight="1">
      <c r="A286"/>
      <c r="B286" s="322">
        <v>3</v>
      </c>
      <c r="C286" s="212">
        <v>11</v>
      </c>
      <c r="D286" s="549"/>
      <c r="E286" s="551" t="s">
        <v>97</v>
      </c>
      <c r="F286" s="323" t="s">
        <v>551</v>
      </c>
      <c r="G286" s="149"/>
      <c r="H286" s="480"/>
      <c r="I286" s="246">
        <f>SUM(J287:J290)</f>
        <v>0</v>
      </c>
      <c r="J286" s="144"/>
      <c r="K286" s="232"/>
    </row>
    <row r="287" spans="1:11" ht="49.5" customHeight="1">
      <c r="A287"/>
      <c r="B287" s="322">
        <v>3</v>
      </c>
      <c r="C287" s="212">
        <v>11</v>
      </c>
      <c r="D287" s="549">
        <v>1</v>
      </c>
      <c r="E287" s="550" t="s">
        <v>92</v>
      </c>
      <c r="F287" s="476" t="s">
        <v>93</v>
      </c>
      <c r="G287" s="149" t="s">
        <v>24</v>
      </c>
      <c r="H287" s="480"/>
      <c r="I287" s="193"/>
      <c r="J287" s="144">
        <f>I287*H287</f>
        <v>0</v>
      </c>
      <c r="K287" s="232"/>
    </row>
    <row r="288" spans="1:11" ht="66" customHeight="1">
      <c r="A288"/>
      <c r="B288" s="322">
        <v>3</v>
      </c>
      <c r="C288" s="212">
        <v>11</v>
      </c>
      <c r="D288" s="549">
        <v>2</v>
      </c>
      <c r="E288" s="550" t="s">
        <v>98</v>
      </c>
      <c r="F288" s="476"/>
      <c r="G288" s="149"/>
      <c r="H288" s="480"/>
      <c r="I288" s="246">
        <f>SUM(J289:J290)</f>
        <v>0</v>
      </c>
      <c r="J288" s="144"/>
      <c r="K288" s="232"/>
    </row>
    <row r="289" spans="1:11" ht="49" customHeight="1">
      <c r="A289"/>
      <c r="B289" s="322">
        <v>3</v>
      </c>
      <c r="C289" s="212">
        <v>11</v>
      </c>
      <c r="D289" s="552" t="s">
        <v>95</v>
      </c>
      <c r="E289" s="548" t="s">
        <v>330</v>
      </c>
      <c r="F289" s="323"/>
      <c r="G289" s="149" t="s">
        <v>24</v>
      </c>
      <c r="H289" s="480"/>
      <c r="I289" s="193"/>
      <c r="J289" s="144">
        <f t="shared" ref="J289:J290" si="28">I289*H289</f>
        <v>0</v>
      </c>
      <c r="K289" s="343"/>
    </row>
    <row r="290" spans="1:11" ht="49.5" customHeight="1">
      <c r="A290"/>
      <c r="B290" s="322">
        <v>3</v>
      </c>
      <c r="C290" s="212">
        <v>11</v>
      </c>
      <c r="D290" s="202">
        <v>3</v>
      </c>
      <c r="E290" s="204" t="s">
        <v>99</v>
      </c>
      <c r="F290" s="344" t="s">
        <v>100</v>
      </c>
      <c r="G290" s="149" t="s">
        <v>20</v>
      </c>
      <c r="H290" s="480"/>
      <c r="I290" s="193"/>
      <c r="J290" s="144">
        <f t="shared" si="28"/>
        <v>0</v>
      </c>
      <c r="K290" s="232"/>
    </row>
    <row r="291" spans="1:11" ht="49.5" customHeight="1">
      <c r="A291"/>
      <c r="B291" s="322">
        <v>3</v>
      </c>
      <c r="C291" s="212">
        <v>12</v>
      </c>
      <c r="D291" s="202"/>
      <c r="E291" s="330" t="s">
        <v>905</v>
      </c>
      <c r="F291" s="344"/>
      <c r="G291" s="149"/>
      <c r="H291" s="480"/>
      <c r="I291" s="246">
        <f>SUM(J292:J295)</f>
        <v>0</v>
      </c>
      <c r="J291" s="144"/>
      <c r="K291" s="232"/>
    </row>
    <row r="292" spans="1:11" ht="43" customHeight="1">
      <c r="A292"/>
      <c r="B292" s="322">
        <v>3</v>
      </c>
      <c r="C292" s="212">
        <v>12</v>
      </c>
      <c r="D292" s="223">
        <v>1</v>
      </c>
      <c r="E292" s="328" t="s">
        <v>101</v>
      </c>
      <c r="F292" s="204" t="s">
        <v>265</v>
      </c>
      <c r="G292" s="149" t="s">
        <v>24</v>
      </c>
      <c r="H292" s="480"/>
      <c r="I292" s="193"/>
      <c r="J292" s="144">
        <f>I292*H292</f>
        <v>0</v>
      </c>
      <c r="K292" s="237"/>
    </row>
    <row r="293" spans="1:11" ht="43" customHeight="1">
      <c r="A293"/>
      <c r="B293" s="322">
        <v>3</v>
      </c>
      <c r="C293" s="212">
        <v>12</v>
      </c>
      <c r="D293" s="223">
        <v>2</v>
      </c>
      <c r="E293" s="328" t="s">
        <v>906</v>
      </c>
      <c r="F293" s="204"/>
      <c r="G293" s="149" t="s">
        <v>24</v>
      </c>
      <c r="H293" s="480"/>
      <c r="I293" s="193"/>
      <c r="J293" s="144">
        <f t="shared" ref="J293" si="29">I293*H293</f>
        <v>0</v>
      </c>
      <c r="K293" s="237"/>
    </row>
    <row r="294" spans="1:11" ht="43" customHeight="1">
      <c r="A294"/>
      <c r="B294" s="322">
        <v>3</v>
      </c>
      <c r="C294" s="212">
        <v>12</v>
      </c>
      <c r="D294" s="223">
        <v>3</v>
      </c>
      <c r="E294" s="328" t="s">
        <v>1008</v>
      </c>
      <c r="F294" s="204"/>
      <c r="G294" s="149" t="s">
        <v>24</v>
      </c>
      <c r="H294" s="480"/>
      <c r="I294" s="193"/>
      <c r="J294" s="144">
        <f t="shared" ref="J294" si="30">I294*H294</f>
        <v>0</v>
      </c>
      <c r="K294" s="237"/>
    </row>
    <row r="295" spans="1:11" ht="56.5" customHeight="1">
      <c r="A295"/>
      <c r="B295" s="322">
        <v>3</v>
      </c>
      <c r="C295" s="212">
        <v>12</v>
      </c>
      <c r="D295" s="223">
        <v>4</v>
      </c>
      <c r="E295" s="328" t="s">
        <v>987</v>
      </c>
      <c r="F295" s="204" t="s">
        <v>988</v>
      </c>
      <c r="G295" s="149" t="s">
        <v>24</v>
      </c>
      <c r="H295" s="480"/>
      <c r="I295" s="193"/>
      <c r="J295" s="345">
        <f>H295*I295</f>
        <v>0</v>
      </c>
      <c r="K295" s="237"/>
    </row>
    <row r="296" spans="1:11" ht="36.5" customHeight="1">
      <c r="A296"/>
      <c r="B296" s="322">
        <v>3</v>
      </c>
      <c r="C296" s="212">
        <v>13</v>
      </c>
      <c r="D296" s="346"/>
      <c r="E296" s="330" t="s">
        <v>102</v>
      </c>
      <c r="F296" s="204" t="s">
        <v>907</v>
      </c>
      <c r="G296" s="149"/>
      <c r="H296" s="480">
        <f>SUM(H297:H298)</f>
        <v>0</v>
      </c>
      <c r="I296" s="246">
        <f>SUM(J297:J300)</f>
        <v>0</v>
      </c>
      <c r="J296" s="144"/>
      <c r="K296" s="151"/>
    </row>
    <row r="297" spans="1:11" ht="34" customHeight="1">
      <c r="A297"/>
      <c r="B297" s="322">
        <v>3</v>
      </c>
      <c r="C297" s="212">
        <v>13</v>
      </c>
      <c r="D297" s="202">
        <v>1</v>
      </c>
      <c r="E297" s="328" t="s">
        <v>263</v>
      </c>
      <c r="F297" s="204"/>
      <c r="G297" s="149" t="s">
        <v>24</v>
      </c>
      <c r="H297" s="480"/>
      <c r="I297" s="193"/>
      <c r="J297" s="144">
        <f t="shared" ref="J297:J298" si="31">I297*H297</f>
        <v>0</v>
      </c>
      <c r="K297" s="151"/>
    </row>
    <row r="298" spans="1:11" ht="29.5" customHeight="1">
      <c r="A298"/>
      <c r="B298" s="322">
        <v>3</v>
      </c>
      <c r="C298" s="212">
        <v>13</v>
      </c>
      <c r="D298" s="202">
        <v>2</v>
      </c>
      <c r="E298" s="328" t="s">
        <v>103</v>
      </c>
      <c r="F298" s="204" t="s">
        <v>986</v>
      </c>
      <c r="G298" s="149" t="s">
        <v>24</v>
      </c>
      <c r="H298" s="480"/>
      <c r="I298" s="193"/>
      <c r="J298" s="144">
        <f t="shared" si="31"/>
        <v>0</v>
      </c>
      <c r="K298" s="151"/>
    </row>
    <row r="299" spans="1:11" ht="29.5" customHeight="1">
      <c r="A299"/>
      <c r="B299" s="322">
        <v>3</v>
      </c>
      <c r="C299" s="212">
        <v>13</v>
      </c>
      <c r="D299" s="202">
        <v>3</v>
      </c>
      <c r="E299" s="328" t="s">
        <v>366</v>
      </c>
      <c r="F299" s="347"/>
      <c r="G299" s="149" t="s">
        <v>24</v>
      </c>
      <c r="H299" s="480"/>
      <c r="I299" s="193"/>
      <c r="J299" s="345">
        <f>H299*I299</f>
        <v>0</v>
      </c>
      <c r="K299" s="348"/>
    </row>
    <row r="300" spans="1:11" ht="29.5" customHeight="1">
      <c r="A300"/>
      <c r="B300" s="322">
        <v>3</v>
      </c>
      <c r="C300" s="212">
        <v>13</v>
      </c>
      <c r="D300" s="202">
        <v>4</v>
      </c>
      <c r="E300" s="328" t="s">
        <v>371</v>
      </c>
      <c r="F300" s="347"/>
      <c r="G300" s="149" t="s">
        <v>24</v>
      </c>
      <c r="H300" s="480"/>
      <c r="I300" s="193"/>
      <c r="J300" s="345">
        <f>H300*I300</f>
        <v>0</v>
      </c>
      <c r="K300" s="348"/>
    </row>
    <row r="301" spans="1:11" ht="32.5" customHeight="1">
      <c r="A301"/>
      <c r="B301" s="322">
        <v>3</v>
      </c>
      <c r="C301" s="212">
        <v>14</v>
      </c>
      <c r="D301" s="212"/>
      <c r="E301" s="323" t="s">
        <v>104</v>
      </c>
      <c r="F301" s="204"/>
      <c r="G301" s="149"/>
      <c r="H301" s="480">
        <f>SUM(H302:H303)</f>
        <v>0</v>
      </c>
      <c r="I301" s="246">
        <f>SUM(J302:J304)</f>
        <v>0</v>
      </c>
      <c r="J301" s="144"/>
      <c r="K301" s="151"/>
    </row>
    <row r="302" spans="1:11" ht="50.5" customHeight="1">
      <c r="A302"/>
      <c r="B302" s="322">
        <v>3</v>
      </c>
      <c r="C302" s="212">
        <v>14</v>
      </c>
      <c r="D302" s="202">
        <v>1</v>
      </c>
      <c r="E302" s="204" t="s">
        <v>552</v>
      </c>
      <c r="F302" s="204"/>
      <c r="G302" s="149" t="s">
        <v>24</v>
      </c>
      <c r="H302" s="480"/>
      <c r="I302" s="193"/>
      <c r="J302" s="144">
        <f t="shared" ref="J302:J306" si="32">I302*H302</f>
        <v>0</v>
      </c>
      <c r="K302" s="151"/>
    </row>
    <row r="303" spans="1:11" ht="37.5" customHeight="1">
      <c r="A303" s="139"/>
      <c r="B303" s="322">
        <v>3</v>
      </c>
      <c r="C303" s="336">
        <v>14</v>
      </c>
      <c r="D303" s="337">
        <v>2</v>
      </c>
      <c r="E303" s="204" t="s">
        <v>347</v>
      </c>
      <c r="F303" s="204" t="s">
        <v>988</v>
      </c>
      <c r="G303" s="149" t="s">
        <v>24</v>
      </c>
      <c r="H303" s="480"/>
      <c r="I303" s="193"/>
      <c r="J303" s="144">
        <f t="shared" si="32"/>
        <v>0</v>
      </c>
      <c r="K303" s="151"/>
    </row>
    <row r="304" spans="1:11" ht="53" customHeight="1">
      <c r="A304" s="139"/>
      <c r="B304" s="322">
        <v>3</v>
      </c>
      <c r="C304" s="212">
        <v>14</v>
      </c>
      <c r="D304" s="202">
        <v>3</v>
      </c>
      <c r="E304" s="170" t="s">
        <v>253</v>
      </c>
      <c r="F304" s="204"/>
      <c r="G304" s="149" t="s">
        <v>43</v>
      </c>
      <c r="H304" s="480"/>
      <c r="I304" s="193"/>
      <c r="J304" s="144">
        <f t="shared" si="32"/>
        <v>0</v>
      </c>
      <c r="K304" s="151"/>
    </row>
    <row r="305" spans="1:11" ht="90.5" customHeight="1">
      <c r="A305"/>
      <c r="B305" s="322">
        <v>3</v>
      </c>
      <c r="C305" s="212">
        <v>15</v>
      </c>
      <c r="D305" s="212"/>
      <c r="E305" s="323" t="s">
        <v>298</v>
      </c>
      <c r="F305" s="204" t="s">
        <v>372</v>
      </c>
      <c r="G305" s="149" t="s">
        <v>24</v>
      </c>
      <c r="H305" s="480"/>
      <c r="I305" s="193"/>
      <c r="J305" s="144">
        <f t="shared" si="32"/>
        <v>0</v>
      </c>
      <c r="K305" s="151"/>
    </row>
    <row r="306" spans="1:11" ht="73" customHeight="1">
      <c r="A306"/>
      <c r="B306" s="322">
        <v>3</v>
      </c>
      <c r="C306" s="212">
        <v>16</v>
      </c>
      <c r="D306" s="212"/>
      <c r="E306" s="323" t="s">
        <v>105</v>
      </c>
      <c r="F306" s="204" t="s">
        <v>373</v>
      </c>
      <c r="G306" s="149" t="s">
        <v>24</v>
      </c>
      <c r="H306" s="480"/>
      <c r="I306" s="193"/>
      <c r="J306" s="144">
        <f t="shared" si="32"/>
        <v>0</v>
      </c>
      <c r="K306" s="151"/>
    </row>
    <row r="307" spans="1:11" ht="36" customHeight="1">
      <c r="A307"/>
      <c r="B307" s="322">
        <v>3</v>
      </c>
      <c r="C307" s="212">
        <v>17</v>
      </c>
      <c r="D307" s="212"/>
      <c r="E307" s="323" t="s">
        <v>106</v>
      </c>
      <c r="F307" s="204"/>
      <c r="G307" s="149" t="s">
        <v>43</v>
      </c>
      <c r="H307" s="480"/>
      <c r="I307" s="268">
        <f>SUM(J308:J308)</f>
        <v>0</v>
      </c>
      <c r="J307" s="144">
        <f>I307*H307</f>
        <v>0</v>
      </c>
      <c r="K307" s="151"/>
    </row>
    <row r="308" spans="1:11" ht="36" customHeight="1">
      <c r="A308"/>
      <c r="B308" s="322">
        <v>3</v>
      </c>
      <c r="C308" s="212">
        <v>17</v>
      </c>
      <c r="D308" s="223">
        <v>2</v>
      </c>
      <c r="E308" s="328" t="s">
        <v>264</v>
      </c>
      <c r="F308" s="204" t="s">
        <v>255</v>
      </c>
      <c r="G308" s="149" t="s">
        <v>43</v>
      </c>
      <c r="H308" s="480"/>
      <c r="I308" s="193"/>
      <c r="J308" s="144">
        <f>I308*H308</f>
        <v>0</v>
      </c>
      <c r="K308" s="151"/>
    </row>
    <row r="309" spans="1:11" ht="36.75" customHeight="1">
      <c r="A309"/>
      <c r="B309" s="322">
        <v>3</v>
      </c>
      <c r="C309" s="212">
        <v>18</v>
      </c>
      <c r="D309" s="195"/>
      <c r="E309" s="271" t="s">
        <v>266</v>
      </c>
      <c r="F309" s="271" t="s">
        <v>51</v>
      </c>
      <c r="G309" s="136"/>
      <c r="H309" s="481"/>
      <c r="I309" s="349">
        <f>J310</f>
        <v>0</v>
      </c>
      <c r="J309" s="269"/>
      <c r="K309" s="194"/>
    </row>
    <row r="310" spans="1:11" ht="31" customHeight="1">
      <c r="B310" s="322">
        <v>3</v>
      </c>
      <c r="C310" s="212">
        <v>18</v>
      </c>
      <c r="D310" s="273">
        <v>1</v>
      </c>
      <c r="E310" s="280" t="s">
        <v>52</v>
      </c>
      <c r="F310" s="271" t="s">
        <v>890</v>
      </c>
      <c r="G310" s="136" t="s">
        <v>20</v>
      </c>
      <c r="H310" s="481"/>
      <c r="I310" s="193"/>
      <c r="J310" s="269">
        <f>H310*I310</f>
        <v>0</v>
      </c>
      <c r="K310" s="232"/>
    </row>
    <row r="311" spans="1:11" ht="31" customHeight="1">
      <c r="B311" s="322">
        <v>3</v>
      </c>
      <c r="C311" s="212">
        <v>19</v>
      </c>
      <c r="D311" s="202"/>
      <c r="E311" s="330" t="s">
        <v>107</v>
      </c>
      <c r="F311" s="204"/>
      <c r="G311" s="149" t="s">
        <v>24</v>
      </c>
      <c r="H311" s="480"/>
      <c r="I311" s="193"/>
      <c r="J311" s="144">
        <f>I311*H311</f>
        <v>0</v>
      </c>
      <c r="K311" s="151"/>
    </row>
    <row r="312" spans="1:11" ht="29.25" customHeight="1" thickBot="1">
      <c r="B312" s="18"/>
      <c r="C312" s="19"/>
      <c r="D312" s="9"/>
      <c r="E312" s="10"/>
      <c r="F312" s="20"/>
      <c r="G312" s="52"/>
      <c r="H312" s="490"/>
      <c r="I312" s="63"/>
      <c r="J312" s="38"/>
      <c r="K312" s="32"/>
    </row>
    <row r="313" spans="1:11" ht="54.75" customHeight="1" thickBot="1">
      <c r="B313" s="376">
        <v>4</v>
      </c>
      <c r="C313" s="377"/>
      <c r="D313" s="377"/>
      <c r="E313" s="378" t="s">
        <v>108</v>
      </c>
      <c r="F313" s="378"/>
      <c r="G313" s="379"/>
      <c r="H313" s="496"/>
      <c r="I313" s="379"/>
      <c r="J313" s="380">
        <f>SUM(J314:J405)</f>
        <v>0</v>
      </c>
      <c r="K313" s="381"/>
    </row>
    <row r="314" spans="1:11" ht="75">
      <c r="B314" s="299">
        <v>4</v>
      </c>
      <c r="C314" s="135">
        <v>1</v>
      </c>
      <c r="D314" s="135"/>
      <c r="E314" s="300" t="s">
        <v>299</v>
      </c>
      <c r="F314" s="375" t="s">
        <v>109</v>
      </c>
      <c r="G314" s="105"/>
      <c r="H314" s="497"/>
      <c r="I314" s="110">
        <f>SUM(J315:J333)</f>
        <v>0</v>
      </c>
      <c r="J314" s="111"/>
      <c r="K314" s="116"/>
    </row>
    <row r="315" spans="1:11" ht="43.5" customHeight="1">
      <c r="B315" s="267">
        <v>4</v>
      </c>
      <c r="C315" s="135">
        <v>1</v>
      </c>
      <c r="D315" s="146">
        <v>1</v>
      </c>
      <c r="E315" s="350" t="s">
        <v>341</v>
      </c>
      <c r="F315" s="138" t="s">
        <v>1009</v>
      </c>
      <c r="G315" s="351" t="s">
        <v>20</v>
      </c>
      <c r="H315" s="498"/>
      <c r="I315" s="143"/>
      <c r="J315" s="144">
        <f>I315*H315</f>
        <v>0</v>
      </c>
      <c r="K315" s="145"/>
    </row>
    <row r="316" spans="1:11" ht="57" customHeight="1">
      <c r="B316" s="267">
        <v>4</v>
      </c>
      <c r="C316" s="135">
        <v>1</v>
      </c>
      <c r="D316" s="146">
        <v>2</v>
      </c>
      <c r="E316" s="350" t="s">
        <v>300</v>
      </c>
      <c r="F316" s="352" t="s">
        <v>342</v>
      </c>
      <c r="G316" s="351" t="s">
        <v>20</v>
      </c>
      <c r="H316" s="498"/>
      <c r="I316" s="143"/>
      <c r="J316" s="144">
        <f t="shared" ref="J316:J370" si="33">I316*H316</f>
        <v>0</v>
      </c>
      <c r="K316" s="145"/>
    </row>
    <row r="317" spans="1:11" ht="34" customHeight="1">
      <c r="B317" s="267">
        <v>4</v>
      </c>
      <c r="C317" s="135">
        <v>1</v>
      </c>
      <c r="D317" s="146">
        <v>3</v>
      </c>
      <c r="E317" s="350" t="s">
        <v>300</v>
      </c>
      <c r="F317" s="138" t="s">
        <v>748</v>
      </c>
      <c r="G317" s="351" t="s">
        <v>20</v>
      </c>
      <c r="H317" s="498"/>
      <c r="I317" s="143"/>
      <c r="J317" s="144">
        <f t="shared" si="33"/>
        <v>0</v>
      </c>
      <c r="K317" s="145"/>
    </row>
    <row r="318" spans="1:11" ht="34" customHeight="1">
      <c r="B318" s="267">
        <v>4</v>
      </c>
      <c r="C318" s="135">
        <v>1</v>
      </c>
      <c r="D318" s="146">
        <v>4</v>
      </c>
      <c r="E318" s="353" t="s">
        <v>272</v>
      </c>
      <c r="F318" s="354" t="s">
        <v>111</v>
      </c>
      <c r="G318" s="355" t="s">
        <v>20</v>
      </c>
      <c r="H318" s="499"/>
      <c r="I318" s="143"/>
      <c r="J318" s="144">
        <f t="shared" si="33"/>
        <v>0</v>
      </c>
      <c r="K318" s="145"/>
    </row>
    <row r="319" spans="1:11" ht="34" customHeight="1">
      <c r="B319" s="267">
        <v>4</v>
      </c>
      <c r="C319" s="135">
        <v>1</v>
      </c>
      <c r="D319" s="146">
        <v>5</v>
      </c>
      <c r="E319" s="147" t="s">
        <v>112</v>
      </c>
      <c r="F319" s="356" t="s">
        <v>113</v>
      </c>
      <c r="G319" s="355" t="s">
        <v>20</v>
      </c>
      <c r="H319" s="500"/>
      <c r="I319" s="143"/>
      <c r="J319" s="144">
        <f t="shared" si="33"/>
        <v>0</v>
      </c>
      <c r="K319" s="145"/>
    </row>
    <row r="320" spans="1:11" ht="34" customHeight="1">
      <c r="B320" s="267">
        <v>4</v>
      </c>
      <c r="C320" s="135">
        <v>1</v>
      </c>
      <c r="D320" s="146">
        <v>6</v>
      </c>
      <c r="E320" s="147" t="s">
        <v>114</v>
      </c>
      <c r="F320" s="356" t="s">
        <v>115</v>
      </c>
      <c r="G320" s="357" t="s">
        <v>20</v>
      </c>
      <c r="H320" s="500"/>
      <c r="I320" s="358"/>
      <c r="J320" s="148">
        <f t="shared" si="33"/>
        <v>0</v>
      </c>
      <c r="K320" s="145"/>
    </row>
    <row r="321" spans="2:11" ht="34" customHeight="1">
      <c r="B321" s="267">
        <v>4</v>
      </c>
      <c r="C321" s="135">
        <v>1</v>
      </c>
      <c r="D321" s="146">
        <v>7</v>
      </c>
      <c r="E321" s="147" t="s">
        <v>273</v>
      </c>
      <c r="F321" s="356" t="s">
        <v>116</v>
      </c>
      <c r="G321" s="355" t="s">
        <v>20</v>
      </c>
      <c r="H321" s="500"/>
      <c r="I321" s="143"/>
      <c r="J321" s="144">
        <f t="shared" si="33"/>
        <v>0</v>
      </c>
      <c r="K321" s="145"/>
    </row>
    <row r="322" spans="2:11" ht="34" customHeight="1">
      <c r="B322" s="267">
        <v>4</v>
      </c>
      <c r="C322" s="135">
        <v>1</v>
      </c>
      <c r="D322" s="146">
        <v>8</v>
      </c>
      <c r="E322" s="359" t="s">
        <v>117</v>
      </c>
      <c r="F322" s="354" t="s">
        <v>110</v>
      </c>
      <c r="G322" s="241" t="s">
        <v>43</v>
      </c>
      <c r="H322" s="499"/>
      <c r="I322" s="143"/>
      <c r="J322" s="144">
        <f t="shared" si="33"/>
        <v>0</v>
      </c>
      <c r="K322" s="145"/>
    </row>
    <row r="323" spans="2:11" ht="21" customHeight="1">
      <c r="B323" s="267">
        <v>4</v>
      </c>
      <c r="C323" s="135">
        <v>1</v>
      </c>
      <c r="D323" s="146">
        <v>9</v>
      </c>
      <c r="E323" s="359" t="s">
        <v>118</v>
      </c>
      <c r="F323" s="354" t="s">
        <v>119</v>
      </c>
      <c r="G323" s="241" t="s">
        <v>43</v>
      </c>
      <c r="H323" s="499"/>
      <c r="I323" s="143"/>
      <c r="J323" s="144">
        <f t="shared" si="33"/>
        <v>0</v>
      </c>
      <c r="K323" s="145"/>
    </row>
    <row r="324" spans="2:11" ht="31.5" customHeight="1">
      <c r="B324" s="267">
        <v>4</v>
      </c>
      <c r="C324" s="135">
        <v>1</v>
      </c>
      <c r="D324" s="146">
        <v>10</v>
      </c>
      <c r="E324" s="360" t="s">
        <v>120</v>
      </c>
      <c r="F324" s="164"/>
      <c r="G324" s="355" t="s">
        <v>43</v>
      </c>
      <c r="H324" s="501"/>
      <c r="I324" s="143"/>
      <c r="J324" s="144">
        <f t="shared" si="33"/>
        <v>0</v>
      </c>
      <c r="K324" s="145"/>
    </row>
    <row r="325" spans="2:11" ht="24.75" customHeight="1">
      <c r="B325" s="267">
        <v>4</v>
      </c>
      <c r="C325" s="135">
        <v>1</v>
      </c>
      <c r="D325" s="146">
        <v>11</v>
      </c>
      <c r="E325" s="360" t="s">
        <v>121</v>
      </c>
      <c r="F325" s="164"/>
      <c r="G325" s="355" t="s">
        <v>43</v>
      </c>
      <c r="H325" s="501"/>
      <c r="I325" s="143"/>
      <c r="J325" s="144">
        <f t="shared" si="33"/>
        <v>0</v>
      </c>
      <c r="K325" s="145"/>
    </row>
    <row r="326" spans="2:11" ht="48" customHeight="1">
      <c r="B326" s="267">
        <v>4</v>
      </c>
      <c r="C326" s="135">
        <v>1</v>
      </c>
      <c r="D326" s="146">
        <v>12</v>
      </c>
      <c r="E326" s="360" t="s">
        <v>122</v>
      </c>
      <c r="F326" s="164"/>
      <c r="G326" s="142" t="s">
        <v>43</v>
      </c>
      <c r="H326" s="501"/>
      <c r="I326" s="143"/>
      <c r="J326" s="144">
        <f t="shared" si="33"/>
        <v>0</v>
      </c>
      <c r="K326" s="145"/>
    </row>
    <row r="327" spans="2:11" ht="50.25" customHeight="1">
      <c r="B327" s="267">
        <v>4</v>
      </c>
      <c r="C327" s="135">
        <v>1</v>
      </c>
      <c r="D327" s="146">
        <v>13</v>
      </c>
      <c r="E327" s="361" t="s">
        <v>275</v>
      </c>
      <c r="F327" s="170" t="s">
        <v>958</v>
      </c>
      <c r="G327" s="142" t="s">
        <v>43</v>
      </c>
      <c r="H327" s="480"/>
      <c r="I327" s="143"/>
      <c r="J327" s="144">
        <f t="shared" si="33"/>
        <v>0</v>
      </c>
      <c r="K327" s="145"/>
    </row>
    <row r="328" spans="2:11" ht="32" customHeight="1">
      <c r="B328" s="267">
        <v>4</v>
      </c>
      <c r="C328" s="135">
        <v>1</v>
      </c>
      <c r="D328" s="146">
        <v>14</v>
      </c>
      <c r="E328" s="361" t="s">
        <v>555</v>
      </c>
      <c r="F328" s="190" t="s">
        <v>556</v>
      </c>
      <c r="G328" s="142" t="s">
        <v>43</v>
      </c>
      <c r="H328" s="480"/>
      <c r="I328" s="143"/>
      <c r="J328" s="144">
        <f t="shared" si="33"/>
        <v>0</v>
      </c>
      <c r="K328" s="145"/>
    </row>
    <row r="329" spans="2:11" ht="58" customHeight="1">
      <c r="B329" s="267">
        <v>4</v>
      </c>
      <c r="C329" s="135">
        <v>1</v>
      </c>
      <c r="D329" s="146">
        <v>15</v>
      </c>
      <c r="E329" s="360" t="s">
        <v>123</v>
      </c>
      <c r="F329" s="164" t="s">
        <v>943</v>
      </c>
      <c r="G329" s="355" t="s">
        <v>20</v>
      </c>
      <c r="H329" s="501"/>
      <c r="I329" s="362"/>
      <c r="J329" s="144">
        <f t="shared" si="33"/>
        <v>0</v>
      </c>
      <c r="K329" s="145"/>
    </row>
    <row r="330" spans="2:11" ht="66" customHeight="1">
      <c r="B330" s="267">
        <v>4</v>
      </c>
      <c r="C330" s="135">
        <v>1</v>
      </c>
      <c r="D330" s="146">
        <v>16</v>
      </c>
      <c r="E330" s="360" t="s">
        <v>557</v>
      </c>
      <c r="F330" s="164" t="s">
        <v>124</v>
      </c>
      <c r="G330" s="355" t="s">
        <v>20</v>
      </c>
      <c r="H330" s="501"/>
      <c r="I330" s="143"/>
      <c r="J330" s="144">
        <f t="shared" si="33"/>
        <v>0</v>
      </c>
      <c r="K330" s="145"/>
    </row>
    <row r="331" spans="2:11" ht="66" customHeight="1">
      <c r="B331" s="267">
        <v>4</v>
      </c>
      <c r="C331" s="135">
        <v>1</v>
      </c>
      <c r="D331" s="146">
        <v>17</v>
      </c>
      <c r="E331" s="360" t="s">
        <v>1010</v>
      </c>
      <c r="F331" s="164"/>
      <c r="G331" s="355" t="s">
        <v>14</v>
      </c>
      <c r="H331" s="501"/>
      <c r="I331" s="143"/>
      <c r="J331" s="144">
        <f t="shared" si="33"/>
        <v>0</v>
      </c>
      <c r="K331" s="145"/>
    </row>
    <row r="332" spans="2:11" ht="66" customHeight="1">
      <c r="B332" s="267">
        <v>4</v>
      </c>
      <c r="C332" s="135">
        <v>1</v>
      </c>
      <c r="D332" s="146">
        <v>18</v>
      </c>
      <c r="E332" s="353" t="s">
        <v>749</v>
      </c>
      <c r="F332" s="363" t="s">
        <v>558</v>
      </c>
      <c r="G332" s="241" t="s">
        <v>14</v>
      </c>
      <c r="H332" s="502"/>
      <c r="I332" s="358"/>
      <c r="J332" s="148">
        <f t="shared" si="33"/>
        <v>0</v>
      </c>
      <c r="K332" s="145"/>
    </row>
    <row r="333" spans="2:11" ht="45" customHeight="1">
      <c r="B333" s="267">
        <v>4</v>
      </c>
      <c r="C333" s="135">
        <v>1</v>
      </c>
      <c r="D333" s="146">
        <v>19</v>
      </c>
      <c r="E333" s="360" t="s">
        <v>125</v>
      </c>
      <c r="F333" s="164"/>
      <c r="G333" s="355" t="s">
        <v>14</v>
      </c>
      <c r="H333" s="501"/>
      <c r="I333" s="143"/>
      <c r="J333" s="144">
        <f t="shared" si="33"/>
        <v>0</v>
      </c>
      <c r="K333" s="145"/>
    </row>
    <row r="334" spans="2:11" ht="134.5" customHeight="1">
      <c r="B334" s="267">
        <v>4</v>
      </c>
      <c r="C334" s="241">
        <v>2</v>
      </c>
      <c r="D334" s="241"/>
      <c r="E334" s="364" t="s">
        <v>270</v>
      </c>
      <c r="F334" s="164"/>
      <c r="G334" s="142"/>
      <c r="H334" s="480"/>
      <c r="I334" s="246">
        <f>SUM(J335:J345)</f>
        <v>0</v>
      </c>
      <c r="J334" s="144">
        <f t="shared" si="33"/>
        <v>0</v>
      </c>
      <c r="K334" s="145"/>
    </row>
    <row r="335" spans="2:11" ht="33" customHeight="1">
      <c r="B335" s="267">
        <v>4</v>
      </c>
      <c r="C335" s="241">
        <v>2</v>
      </c>
      <c r="D335" s="172">
        <v>1</v>
      </c>
      <c r="E335" s="353" t="s">
        <v>126</v>
      </c>
      <c r="F335" s="363" t="s">
        <v>744</v>
      </c>
      <c r="G335" s="142" t="s">
        <v>43</v>
      </c>
      <c r="H335" s="499"/>
      <c r="I335" s="143"/>
      <c r="J335" s="144">
        <f t="shared" si="33"/>
        <v>0</v>
      </c>
      <c r="K335" s="145"/>
    </row>
    <row r="336" spans="2:11" ht="30" customHeight="1">
      <c r="B336" s="267">
        <v>4</v>
      </c>
      <c r="C336" s="241">
        <v>2</v>
      </c>
      <c r="D336" s="172">
        <v>2</v>
      </c>
      <c r="E336" s="365" t="s">
        <v>127</v>
      </c>
      <c r="F336" s="354"/>
      <c r="G336" s="142" t="s">
        <v>43</v>
      </c>
      <c r="H336" s="499"/>
      <c r="I336" s="143"/>
      <c r="J336" s="144">
        <f t="shared" si="33"/>
        <v>0</v>
      </c>
      <c r="K336" s="145"/>
    </row>
    <row r="337" spans="2:11" ht="30" customHeight="1">
      <c r="B337" s="267">
        <v>4</v>
      </c>
      <c r="C337" s="241">
        <v>2</v>
      </c>
      <c r="D337" s="172">
        <v>3</v>
      </c>
      <c r="E337" s="353" t="s">
        <v>314</v>
      </c>
      <c r="F337" s="354"/>
      <c r="G337" s="241" t="s">
        <v>20</v>
      </c>
      <c r="H337" s="499"/>
      <c r="I337" s="143"/>
      <c r="J337" s="144">
        <f t="shared" si="33"/>
        <v>0</v>
      </c>
      <c r="K337" s="145"/>
    </row>
    <row r="338" spans="2:11" ht="30" customHeight="1">
      <c r="B338" s="267">
        <v>4</v>
      </c>
      <c r="C338" s="241">
        <v>2</v>
      </c>
      <c r="D338" s="172">
        <v>4</v>
      </c>
      <c r="E338" s="353" t="s">
        <v>315</v>
      </c>
      <c r="F338" s="354"/>
      <c r="G338" s="241" t="s">
        <v>20</v>
      </c>
      <c r="H338" s="480"/>
      <c r="I338" s="366"/>
      <c r="J338" s="144">
        <f t="shared" si="33"/>
        <v>0</v>
      </c>
      <c r="K338" s="145"/>
    </row>
    <row r="339" spans="2:11" ht="30" customHeight="1">
      <c r="B339" s="267">
        <v>4</v>
      </c>
      <c r="C339" s="241">
        <v>2</v>
      </c>
      <c r="D339" s="172">
        <v>5</v>
      </c>
      <c r="E339" s="353" t="s">
        <v>340</v>
      </c>
      <c r="F339" s="354"/>
      <c r="G339" s="241" t="s">
        <v>20</v>
      </c>
      <c r="H339" s="480"/>
      <c r="I339" s="366"/>
      <c r="J339" s="144">
        <f t="shared" ref="J339" si="34">I339*H339</f>
        <v>0</v>
      </c>
      <c r="K339" s="145"/>
    </row>
    <row r="340" spans="2:11" ht="30" customHeight="1">
      <c r="B340" s="267">
        <v>4</v>
      </c>
      <c r="C340" s="241">
        <v>2</v>
      </c>
      <c r="D340" s="172">
        <v>6</v>
      </c>
      <c r="E340" s="353" t="s">
        <v>745</v>
      </c>
      <c r="F340" s="354"/>
      <c r="G340" s="241" t="s">
        <v>20</v>
      </c>
      <c r="H340" s="480"/>
      <c r="I340" s="366"/>
      <c r="J340" s="144">
        <f t="shared" si="33"/>
        <v>0</v>
      </c>
      <c r="K340" s="145"/>
    </row>
    <row r="341" spans="2:11" ht="30" customHeight="1">
      <c r="B341" s="267">
        <v>4</v>
      </c>
      <c r="C341" s="241">
        <v>2</v>
      </c>
      <c r="D341" s="172">
        <v>7</v>
      </c>
      <c r="E341" s="365" t="s">
        <v>128</v>
      </c>
      <c r="F341" s="363" t="s">
        <v>746</v>
      </c>
      <c r="G341" s="241" t="s">
        <v>20</v>
      </c>
      <c r="H341" s="499"/>
      <c r="I341" s="143"/>
      <c r="J341" s="144">
        <f t="shared" si="33"/>
        <v>0</v>
      </c>
      <c r="K341" s="145"/>
    </row>
    <row r="342" spans="2:11" ht="30" customHeight="1">
      <c r="B342" s="267">
        <v>4</v>
      </c>
      <c r="C342" s="241">
        <v>2</v>
      </c>
      <c r="D342" s="172">
        <v>8</v>
      </c>
      <c r="E342" s="360" t="s">
        <v>129</v>
      </c>
      <c r="F342" s="164"/>
      <c r="G342" s="142" t="s">
        <v>43</v>
      </c>
      <c r="H342" s="480"/>
      <c r="I342" s="143"/>
      <c r="J342" s="144">
        <f t="shared" si="33"/>
        <v>0</v>
      </c>
      <c r="K342" s="145"/>
    </row>
    <row r="343" spans="2:11" ht="30" customHeight="1">
      <c r="B343" s="267">
        <v>4</v>
      </c>
      <c r="C343" s="241">
        <v>2</v>
      </c>
      <c r="D343" s="172">
        <v>9</v>
      </c>
      <c r="E343" s="360" t="s">
        <v>747</v>
      </c>
      <c r="F343" s="164"/>
      <c r="G343" s="142" t="s">
        <v>14</v>
      </c>
      <c r="H343" s="480"/>
      <c r="I343" s="143"/>
      <c r="J343" s="144">
        <f t="shared" si="33"/>
        <v>0</v>
      </c>
      <c r="K343" s="145"/>
    </row>
    <row r="344" spans="2:11" ht="33" customHeight="1">
      <c r="B344" s="267">
        <v>4</v>
      </c>
      <c r="C344" s="241">
        <v>2</v>
      </c>
      <c r="D344" s="172">
        <v>10</v>
      </c>
      <c r="E344" s="360" t="s">
        <v>130</v>
      </c>
      <c r="F344" s="145"/>
      <c r="G344" s="142" t="s">
        <v>14</v>
      </c>
      <c r="H344" s="480"/>
      <c r="I344" s="366"/>
      <c r="J344" s="144">
        <f t="shared" si="33"/>
        <v>0</v>
      </c>
      <c r="K344" s="145"/>
    </row>
    <row r="345" spans="2:11" ht="29.5" customHeight="1">
      <c r="B345" s="267">
        <v>4</v>
      </c>
      <c r="C345" s="241">
        <v>2</v>
      </c>
      <c r="D345" s="172">
        <v>11</v>
      </c>
      <c r="E345" s="360" t="s">
        <v>131</v>
      </c>
      <c r="F345" s="145"/>
      <c r="G345" s="142" t="s">
        <v>14</v>
      </c>
      <c r="H345" s="480"/>
      <c r="I345" s="366"/>
      <c r="J345" s="144">
        <f t="shared" si="33"/>
        <v>0</v>
      </c>
      <c r="K345" s="145"/>
    </row>
    <row r="346" spans="2:11" ht="64.5" customHeight="1">
      <c r="B346" s="267">
        <v>4</v>
      </c>
      <c r="C346" s="241">
        <v>3</v>
      </c>
      <c r="D346" s="241"/>
      <c r="E346" s="190" t="s">
        <v>271</v>
      </c>
      <c r="F346" s="190" t="s">
        <v>132</v>
      </c>
      <c r="G346" s="142"/>
      <c r="H346" s="480"/>
      <c r="I346" s="246">
        <f>SUM(J347:J361)</f>
        <v>0</v>
      </c>
      <c r="J346" s="144">
        <f t="shared" si="33"/>
        <v>0</v>
      </c>
      <c r="K346" s="145"/>
    </row>
    <row r="347" spans="2:11" ht="60">
      <c r="B347" s="267">
        <v>4</v>
      </c>
      <c r="C347" s="241">
        <v>3</v>
      </c>
      <c r="D347" s="244">
        <v>1</v>
      </c>
      <c r="E347" s="245" t="s">
        <v>946</v>
      </c>
      <c r="F347" s="222" t="s">
        <v>947</v>
      </c>
      <c r="G347" s="241" t="s">
        <v>20</v>
      </c>
      <c r="H347" s="503"/>
      <c r="I347" s="219"/>
      <c r="J347" s="144">
        <f t="shared" si="33"/>
        <v>0</v>
      </c>
      <c r="K347" s="145"/>
    </row>
    <row r="348" spans="2:11" ht="60">
      <c r="B348" s="267">
        <v>4</v>
      </c>
      <c r="C348" s="241">
        <v>3</v>
      </c>
      <c r="D348" s="244">
        <v>2</v>
      </c>
      <c r="E348" s="245" t="s">
        <v>946</v>
      </c>
      <c r="F348" s="222" t="s">
        <v>957</v>
      </c>
      <c r="G348" s="241" t="s">
        <v>20</v>
      </c>
      <c r="H348" s="503"/>
      <c r="I348" s="219"/>
      <c r="J348" s="144">
        <f t="shared" si="33"/>
        <v>0</v>
      </c>
      <c r="K348" s="145"/>
    </row>
    <row r="349" spans="2:11" ht="60">
      <c r="B349" s="267">
        <v>4</v>
      </c>
      <c r="C349" s="241">
        <v>3</v>
      </c>
      <c r="D349" s="244">
        <v>3</v>
      </c>
      <c r="E349" s="245" t="s">
        <v>946</v>
      </c>
      <c r="F349" s="222" t="s">
        <v>956</v>
      </c>
      <c r="G349" s="241" t="s">
        <v>20</v>
      </c>
      <c r="H349" s="503"/>
      <c r="I349" s="219"/>
      <c r="J349" s="144">
        <f t="shared" si="33"/>
        <v>0</v>
      </c>
      <c r="K349" s="145"/>
    </row>
    <row r="350" spans="2:11" ht="60">
      <c r="B350" s="267">
        <v>4</v>
      </c>
      <c r="C350" s="241">
        <v>3</v>
      </c>
      <c r="D350" s="244">
        <v>4</v>
      </c>
      <c r="E350" s="245" t="s">
        <v>946</v>
      </c>
      <c r="F350" s="244" t="s">
        <v>784</v>
      </c>
      <c r="G350" s="241" t="s">
        <v>20</v>
      </c>
      <c r="H350" s="503"/>
      <c r="I350" s="219"/>
      <c r="J350" s="144">
        <f t="shared" si="33"/>
        <v>0</v>
      </c>
      <c r="K350" s="145"/>
    </row>
    <row r="351" spans="2:11" ht="105">
      <c r="B351" s="267">
        <v>4</v>
      </c>
      <c r="C351" s="241">
        <v>3</v>
      </c>
      <c r="D351" s="244">
        <v>5</v>
      </c>
      <c r="E351" s="245" t="s">
        <v>948</v>
      </c>
      <c r="F351" s="222" t="s">
        <v>949</v>
      </c>
      <c r="G351" s="241" t="s">
        <v>20</v>
      </c>
      <c r="H351" s="503"/>
      <c r="I351" s="219"/>
      <c r="J351" s="144">
        <f t="shared" si="33"/>
        <v>0</v>
      </c>
      <c r="K351" s="145"/>
    </row>
    <row r="352" spans="2:11" ht="105">
      <c r="B352" s="267">
        <v>4</v>
      </c>
      <c r="C352" s="241">
        <v>3</v>
      </c>
      <c r="D352" s="244">
        <v>6</v>
      </c>
      <c r="E352" s="245" t="s">
        <v>948</v>
      </c>
      <c r="F352" s="222" t="s">
        <v>950</v>
      </c>
      <c r="G352" s="241" t="s">
        <v>20</v>
      </c>
      <c r="H352" s="503"/>
      <c r="I352" s="219"/>
      <c r="J352" s="144">
        <f t="shared" si="33"/>
        <v>0</v>
      </c>
      <c r="K352" s="145"/>
    </row>
    <row r="353" spans="2:11" ht="105">
      <c r="B353" s="267">
        <v>4</v>
      </c>
      <c r="C353" s="241">
        <v>3</v>
      </c>
      <c r="D353" s="244">
        <v>7</v>
      </c>
      <c r="E353" s="245" t="s">
        <v>948</v>
      </c>
      <c r="F353" s="222" t="s">
        <v>951</v>
      </c>
      <c r="G353" s="241" t="s">
        <v>20</v>
      </c>
      <c r="H353" s="503"/>
      <c r="I353" s="219"/>
      <c r="J353" s="144">
        <f t="shared" si="33"/>
        <v>0</v>
      </c>
      <c r="K353" s="145"/>
    </row>
    <row r="354" spans="2:11" ht="105">
      <c r="B354" s="267">
        <v>4</v>
      </c>
      <c r="C354" s="241">
        <v>3</v>
      </c>
      <c r="D354" s="244">
        <v>8</v>
      </c>
      <c r="E354" s="245" t="s">
        <v>948</v>
      </c>
      <c r="F354" s="222" t="s">
        <v>952</v>
      </c>
      <c r="G354" s="241" t="s">
        <v>20</v>
      </c>
      <c r="H354" s="503"/>
      <c r="I354" s="219"/>
      <c r="J354" s="144">
        <f t="shared" si="33"/>
        <v>0</v>
      </c>
      <c r="K354" s="145"/>
    </row>
    <row r="355" spans="2:11" ht="105">
      <c r="B355" s="267">
        <v>4</v>
      </c>
      <c r="C355" s="241">
        <v>3</v>
      </c>
      <c r="D355" s="244">
        <v>9</v>
      </c>
      <c r="E355" s="245" t="s">
        <v>948</v>
      </c>
      <c r="F355" s="222" t="s">
        <v>953</v>
      </c>
      <c r="G355" s="241" t="s">
        <v>20</v>
      </c>
      <c r="H355" s="503"/>
      <c r="I355" s="219"/>
      <c r="J355" s="144">
        <f t="shared" si="33"/>
        <v>0</v>
      </c>
      <c r="K355" s="145"/>
    </row>
    <row r="356" spans="2:11" ht="90">
      <c r="B356" s="267">
        <v>4</v>
      </c>
      <c r="C356" s="241">
        <v>3</v>
      </c>
      <c r="D356" s="244">
        <v>10</v>
      </c>
      <c r="E356" s="245" t="s">
        <v>954</v>
      </c>
      <c r="F356" s="222" t="s">
        <v>955</v>
      </c>
      <c r="G356" s="241" t="s">
        <v>20</v>
      </c>
      <c r="H356" s="503"/>
      <c r="I356" s="219"/>
      <c r="J356" s="144">
        <f t="shared" si="33"/>
        <v>0</v>
      </c>
      <c r="K356" s="145"/>
    </row>
    <row r="357" spans="2:11" ht="90">
      <c r="B357" s="267">
        <v>4</v>
      </c>
      <c r="C357" s="241">
        <v>3</v>
      </c>
      <c r="D357" s="244">
        <v>11</v>
      </c>
      <c r="E357" s="245" t="s">
        <v>954</v>
      </c>
      <c r="F357" s="222" t="s">
        <v>949</v>
      </c>
      <c r="G357" s="241" t="s">
        <v>20</v>
      </c>
      <c r="H357" s="503"/>
      <c r="I357" s="219"/>
      <c r="J357" s="144">
        <f t="shared" si="33"/>
        <v>0</v>
      </c>
      <c r="K357" s="145"/>
    </row>
    <row r="358" spans="2:11" ht="90">
      <c r="B358" s="267">
        <v>4</v>
      </c>
      <c r="C358" s="241">
        <v>3</v>
      </c>
      <c r="D358" s="244">
        <v>12</v>
      </c>
      <c r="E358" s="245" t="s">
        <v>954</v>
      </c>
      <c r="F358" s="222" t="s">
        <v>950</v>
      </c>
      <c r="G358" s="241" t="s">
        <v>20</v>
      </c>
      <c r="H358" s="503"/>
      <c r="I358" s="219"/>
      <c r="J358" s="144">
        <f t="shared" si="33"/>
        <v>0</v>
      </c>
      <c r="K358" s="145"/>
    </row>
    <row r="359" spans="2:11" ht="90">
      <c r="B359" s="267">
        <v>4</v>
      </c>
      <c r="C359" s="241">
        <v>3</v>
      </c>
      <c r="D359" s="244">
        <v>13</v>
      </c>
      <c r="E359" s="245" t="s">
        <v>954</v>
      </c>
      <c r="F359" s="222" t="s">
        <v>951</v>
      </c>
      <c r="G359" s="241" t="s">
        <v>20</v>
      </c>
      <c r="H359" s="503"/>
      <c r="I359" s="219"/>
      <c r="J359" s="144">
        <f t="shared" si="33"/>
        <v>0</v>
      </c>
      <c r="K359" s="145"/>
    </row>
    <row r="360" spans="2:11" ht="90">
      <c r="B360" s="267">
        <v>4</v>
      </c>
      <c r="C360" s="241">
        <v>3</v>
      </c>
      <c r="D360" s="244">
        <v>14</v>
      </c>
      <c r="E360" s="245" t="s">
        <v>954</v>
      </c>
      <c r="F360" s="222" t="s">
        <v>952</v>
      </c>
      <c r="G360" s="241" t="s">
        <v>20</v>
      </c>
      <c r="H360" s="503"/>
      <c r="I360" s="219"/>
      <c r="J360" s="144">
        <f t="shared" si="33"/>
        <v>0</v>
      </c>
      <c r="K360" s="145"/>
    </row>
    <row r="361" spans="2:11" ht="90">
      <c r="B361" s="267">
        <v>4</v>
      </c>
      <c r="C361" s="241">
        <v>3</v>
      </c>
      <c r="D361" s="244">
        <v>15</v>
      </c>
      <c r="E361" s="245" t="s">
        <v>954</v>
      </c>
      <c r="F361" s="222" t="s">
        <v>953</v>
      </c>
      <c r="G361" s="241" t="s">
        <v>20</v>
      </c>
      <c r="H361" s="503"/>
      <c r="I361" s="219"/>
      <c r="J361" s="144">
        <f t="shared" si="33"/>
        <v>0</v>
      </c>
      <c r="K361" s="145"/>
    </row>
    <row r="362" spans="2:11" ht="37.5" customHeight="1">
      <c r="B362" s="267">
        <v>4</v>
      </c>
      <c r="C362" s="241">
        <v>4</v>
      </c>
      <c r="D362" s="244"/>
      <c r="E362" s="266" t="s">
        <v>990</v>
      </c>
      <c r="F362" s="222"/>
      <c r="G362" s="241"/>
      <c r="H362" s="503"/>
      <c r="I362" s="466">
        <f>SUM(J363:J375)</f>
        <v>0</v>
      </c>
      <c r="J362" s="144"/>
      <c r="K362" s="145"/>
    </row>
    <row r="363" spans="2:11" ht="22.5" customHeight="1">
      <c r="B363" s="267">
        <v>4</v>
      </c>
      <c r="C363" s="241">
        <v>4</v>
      </c>
      <c r="D363" s="169">
        <v>1</v>
      </c>
      <c r="E363" s="367" t="s">
        <v>343</v>
      </c>
      <c r="F363" s="244"/>
      <c r="G363" s="142" t="s">
        <v>14</v>
      </c>
      <c r="H363" s="504"/>
      <c r="I363" s="143"/>
      <c r="J363" s="144">
        <f t="shared" si="33"/>
        <v>0</v>
      </c>
      <c r="K363" s="145"/>
    </row>
    <row r="364" spans="2:11" ht="39" customHeight="1">
      <c r="B364" s="267">
        <v>4</v>
      </c>
      <c r="C364" s="241">
        <v>4</v>
      </c>
      <c r="D364" s="169">
        <v>2</v>
      </c>
      <c r="E364" s="198" t="s">
        <v>750</v>
      </c>
      <c r="F364" s="244"/>
      <c r="G364" s="142" t="s">
        <v>14</v>
      </c>
      <c r="H364" s="504"/>
      <c r="I364" s="143"/>
      <c r="J364" s="144">
        <f t="shared" ref="J364" si="35">I364*H364</f>
        <v>0</v>
      </c>
      <c r="K364" s="145"/>
    </row>
    <row r="365" spans="2:11" ht="39" customHeight="1">
      <c r="B365" s="267">
        <v>4</v>
      </c>
      <c r="C365" s="241">
        <v>4</v>
      </c>
      <c r="D365" s="169">
        <v>3</v>
      </c>
      <c r="E365" s="164" t="s">
        <v>133</v>
      </c>
      <c r="F365" s="164" t="s">
        <v>134</v>
      </c>
      <c r="G365" s="142" t="s">
        <v>43</v>
      </c>
      <c r="H365" s="480"/>
      <c r="I365" s="143"/>
      <c r="J365" s="144">
        <f t="shared" si="33"/>
        <v>0</v>
      </c>
      <c r="K365" s="145"/>
    </row>
    <row r="366" spans="2:11" ht="20.5" customHeight="1">
      <c r="B366" s="267">
        <v>4</v>
      </c>
      <c r="C366" s="241">
        <v>4</v>
      </c>
      <c r="D366" s="169">
        <v>4</v>
      </c>
      <c r="E366" s="164" t="s">
        <v>135</v>
      </c>
      <c r="F366" s="164"/>
      <c r="G366" s="142" t="s">
        <v>43</v>
      </c>
      <c r="H366" s="480"/>
      <c r="I366" s="143"/>
      <c r="J366" s="144">
        <f t="shared" si="33"/>
        <v>0</v>
      </c>
      <c r="K366" s="145"/>
    </row>
    <row r="367" spans="2:11" ht="32.5" customHeight="1">
      <c r="B367" s="267">
        <v>4</v>
      </c>
      <c r="C367" s="241">
        <v>4</v>
      </c>
      <c r="D367" s="169">
        <v>5</v>
      </c>
      <c r="E367" s="164" t="s">
        <v>136</v>
      </c>
      <c r="F367" s="164"/>
      <c r="G367" s="142" t="s">
        <v>43</v>
      </c>
      <c r="H367" s="480"/>
      <c r="I367" s="143"/>
      <c r="J367" s="144">
        <f t="shared" si="33"/>
        <v>0</v>
      </c>
      <c r="K367" s="145"/>
    </row>
    <row r="368" spans="2:11" ht="20.5" customHeight="1">
      <c r="B368" s="267">
        <v>4</v>
      </c>
      <c r="C368" s="241">
        <v>4</v>
      </c>
      <c r="D368" s="169">
        <v>6</v>
      </c>
      <c r="E368" s="164" t="s">
        <v>137</v>
      </c>
      <c r="F368" s="354" t="s">
        <v>138</v>
      </c>
      <c r="G368" s="142" t="s">
        <v>43</v>
      </c>
      <c r="H368" s="480"/>
      <c r="I368" s="143"/>
      <c r="J368" s="144">
        <f t="shared" si="33"/>
        <v>0</v>
      </c>
      <c r="K368" s="145"/>
    </row>
    <row r="369" spans="2:11" ht="20.5" customHeight="1">
      <c r="B369" s="267">
        <v>4</v>
      </c>
      <c r="C369" s="241">
        <v>4</v>
      </c>
      <c r="D369" s="169">
        <v>7</v>
      </c>
      <c r="E369" s="164" t="s">
        <v>137</v>
      </c>
      <c r="F369" s="363" t="s">
        <v>140</v>
      </c>
      <c r="G369" s="142" t="s">
        <v>43</v>
      </c>
      <c r="H369" s="480"/>
      <c r="I369" s="143"/>
      <c r="J369" s="144">
        <f t="shared" ref="J369" si="36">I369*H369</f>
        <v>0</v>
      </c>
      <c r="K369" s="145"/>
    </row>
    <row r="370" spans="2:11" ht="20.5" customHeight="1">
      <c r="B370" s="267">
        <v>4</v>
      </c>
      <c r="C370" s="241">
        <v>4</v>
      </c>
      <c r="D370" s="169">
        <v>8</v>
      </c>
      <c r="E370" s="365" t="s">
        <v>139</v>
      </c>
      <c r="F370" s="354" t="s">
        <v>138</v>
      </c>
      <c r="G370" s="142" t="s">
        <v>43</v>
      </c>
      <c r="H370" s="500"/>
      <c r="I370" s="143"/>
      <c r="J370" s="144">
        <f t="shared" si="33"/>
        <v>0</v>
      </c>
      <c r="K370" s="145"/>
    </row>
    <row r="371" spans="2:11" ht="20.5" customHeight="1">
      <c r="B371" s="267">
        <v>4</v>
      </c>
      <c r="C371" s="241">
        <v>4</v>
      </c>
      <c r="D371" s="169">
        <v>9</v>
      </c>
      <c r="E371" s="365" t="s">
        <v>139</v>
      </c>
      <c r="F371" s="354" t="s">
        <v>140</v>
      </c>
      <c r="G371" s="142" t="s">
        <v>43</v>
      </c>
      <c r="H371" s="500"/>
      <c r="I371" s="143"/>
      <c r="J371" s="144">
        <f t="shared" ref="J371:J405" si="37">I371*H371</f>
        <v>0</v>
      </c>
      <c r="K371" s="145"/>
    </row>
    <row r="372" spans="2:11" ht="20.5" customHeight="1">
      <c r="B372" s="267">
        <v>4</v>
      </c>
      <c r="C372" s="241">
        <v>4</v>
      </c>
      <c r="D372" s="169">
        <v>10</v>
      </c>
      <c r="E372" s="365" t="s">
        <v>139</v>
      </c>
      <c r="F372" s="354" t="s">
        <v>141</v>
      </c>
      <c r="G372" s="142" t="s">
        <v>43</v>
      </c>
      <c r="H372" s="500"/>
      <c r="I372" s="143"/>
      <c r="J372" s="144">
        <f t="shared" si="37"/>
        <v>0</v>
      </c>
      <c r="K372" s="145"/>
    </row>
    <row r="373" spans="2:11" ht="20.5" customHeight="1">
      <c r="B373" s="267">
        <v>4</v>
      </c>
      <c r="C373" s="241">
        <v>4</v>
      </c>
      <c r="D373" s="169">
        <v>11</v>
      </c>
      <c r="E373" s="365" t="s">
        <v>139</v>
      </c>
      <c r="F373" s="363" t="s">
        <v>751</v>
      </c>
      <c r="G373" s="142" t="s">
        <v>43</v>
      </c>
      <c r="H373" s="500"/>
      <c r="I373" s="143"/>
      <c r="J373" s="144">
        <f t="shared" si="37"/>
        <v>0</v>
      </c>
      <c r="K373" s="145"/>
    </row>
    <row r="374" spans="2:11" ht="20.5" customHeight="1">
      <c r="B374" s="267">
        <v>4</v>
      </c>
      <c r="C374" s="241">
        <v>4</v>
      </c>
      <c r="D374" s="169">
        <v>12</v>
      </c>
      <c r="E374" s="365" t="s">
        <v>142</v>
      </c>
      <c r="F374" s="354" t="s">
        <v>138</v>
      </c>
      <c r="G374" s="142" t="s">
        <v>43</v>
      </c>
      <c r="H374" s="499"/>
      <c r="I374" s="143"/>
      <c r="J374" s="144">
        <f t="shared" si="37"/>
        <v>0</v>
      </c>
      <c r="K374" s="145"/>
    </row>
    <row r="375" spans="2:11" ht="20.5" customHeight="1">
      <c r="B375" s="267">
        <v>4</v>
      </c>
      <c r="C375" s="241">
        <v>4</v>
      </c>
      <c r="D375" s="169">
        <v>13</v>
      </c>
      <c r="E375" s="365" t="s">
        <v>143</v>
      </c>
      <c r="F375" s="354" t="s">
        <v>138</v>
      </c>
      <c r="G375" s="142" t="s">
        <v>43</v>
      </c>
      <c r="H375" s="499"/>
      <c r="I375" s="143"/>
      <c r="J375" s="144">
        <f t="shared" si="37"/>
        <v>0</v>
      </c>
      <c r="K375" s="145"/>
    </row>
    <row r="376" spans="2:11" ht="98.25" customHeight="1">
      <c r="B376" s="267">
        <v>4</v>
      </c>
      <c r="C376" s="241">
        <v>5</v>
      </c>
      <c r="D376" s="241"/>
      <c r="E376" s="243" t="s">
        <v>144</v>
      </c>
      <c r="F376" s="170" t="s">
        <v>286</v>
      </c>
      <c r="G376" s="142"/>
      <c r="H376" s="480"/>
      <c r="I376" s="276">
        <f>SUM(J377:J379)</f>
        <v>0</v>
      </c>
      <c r="J376" s="144"/>
      <c r="K376" s="145"/>
    </row>
    <row r="377" spans="2:11" ht="73" customHeight="1">
      <c r="B377" s="267">
        <v>4</v>
      </c>
      <c r="C377" s="241">
        <v>5</v>
      </c>
      <c r="D377" s="169">
        <v>1</v>
      </c>
      <c r="E377" s="170" t="s">
        <v>945</v>
      </c>
      <c r="F377" s="170" t="s">
        <v>945</v>
      </c>
      <c r="G377" s="142" t="s">
        <v>20</v>
      </c>
      <c r="H377" s="480"/>
      <c r="I377" s="143"/>
      <c r="J377" s="144">
        <f t="shared" ref="J377" si="38">I377*H377</f>
        <v>0</v>
      </c>
      <c r="K377" s="145"/>
    </row>
    <row r="378" spans="2:11" ht="89" customHeight="1">
      <c r="B378" s="267">
        <v>4</v>
      </c>
      <c r="C378" s="241">
        <v>5</v>
      </c>
      <c r="D378" s="169">
        <v>2</v>
      </c>
      <c r="E378" s="242" t="s">
        <v>944</v>
      </c>
      <c r="F378" s="170"/>
      <c r="G378" s="142" t="s">
        <v>20</v>
      </c>
      <c r="H378" s="480"/>
      <c r="I378" s="143"/>
      <c r="J378" s="144">
        <f t="shared" ref="J378" si="39">I378*H378</f>
        <v>0</v>
      </c>
      <c r="K378" s="145"/>
    </row>
    <row r="379" spans="2:11" ht="40" customHeight="1">
      <c r="B379" s="267">
        <v>4</v>
      </c>
      <c r="C379" s="241">
        <v>6</v>
      </c>
      <c r="D379" s="241"/>
      <c r="E379" s="243" t="s">
        <v>145</v>
      </c>
      <c r="F379" s="164" t="s">
        <v>146</v>
      </c>
      <c r="G379" s="142" t="s">
        <v>14</v>
      </c>
      <c r="H379" s="480"/>
      <c r="I379" s="143"/>
      <c r="J379" s="144">
        <f t="shared" si="37"/>
        <v>0</v>
      </c>
      <c r="K379" s="145"/>
    </row>
    <row r="380" spans="2:11" ht="51" customHeight="1">
      <c r="B380" s="267">
        <v>4</v>
      </c>
      <c r="C380" s="241">
        <v>7</v>
      </c>
      <c r="D380" s="241"/>
      <c r="E380" s="243" t="s">
        <v>147</v>
      </c>
      <c r="F380" s="164"/>
      <c r="G380" s="142"/>
      <c r="H380" s="480"/>
      <c r="I380" s="246">
        <f>SUM(J381:J383)</f>
        <v>0</v>
      </c>
      <c r="J380" s="144">
        <f t="shared" si="37"/>
        <v>0</v>
      </c>
      <c r="K380" s="145"/>
    </row>
    <row r="381" spans="2:11" ht="33" customHeight="1">
      <c r="B381" s="267">
        <v>4</v>
      </c>
      <c r="C381" s="241">
        <v>7</v>
      </c>
      <c r="D381" s="172">
        <v>1</v>
      </c>
      <c r="E381" s="361" t="s">
        <v>148</v>
      </c>
      <c r="F381" s="164"/>
      <c r="G381" s="142" t="s">
        <v>43</v>
      </c>
      <c r="H381" s="480"/>
      <c r="I381" s="143"/>
      <c r="J381" s="144">
        <f t="shared" si="37"/>
        <v>0</v>
      </c>
      <c r="K381" s="145"/>
    </row>
    <row r="382" spans="2:11" ht="46" customHeight="1">
      <c r="B382" s="267">
        <v>4</v>
      </c>
      <c r="C382" s="241">
        <v>7</v>
      </c>
      <c r="D382" s="172">
        <v>2</v>
      </c>
      <c r="E382" s="361" t="s">
        <v>149</v>
      </c>
      <c r="F382" s="164" t="s">
        <v>150</v>
      </c>
      <c r="G382" s="142" t="s">
        <v>43</v>
      </c>
      <c r="H382" s="480"/>
      <c r="I382" s="143"/>
      <c r="J382" s="144">
        <f t="shared" si="37"/>
        <v>0</v>
      </c>
      <c r="K382" s="145"/>
    </row>
    <row r="383" spans="2:11" ht="46.5" customHeight="1">
      <c r="B383" s="267">
        <v>4</v>
      </c>
      <c r="C383" s="241">
        <v>7</v>
      </c>
      <c r="D383" s="172">
        <v>3</v>
      </c>
      <c r="E383" s="361" t="s">
        <v>151</v>
      </c>
      <c r="F383" s="164"/>
      <c r="G383" s="142" t="s">
        <v>43</v>
      </c>
      <c r="H383" s="480"/>
      <c r="I383" s="143"/>
      <c r="J383" s="144">
        <f t="shared" si="37"/>
        <v>0</v>
      </c>
      <c r="K383" s="145"/>
    </row>
    <row r="384" spans="2:11" ht="34.5" customHeight="1">
      <c r="B384" s="267">
        <v>4</v>
      </c>
      <c r="C384" s="212">
        <v>8</v>
      </c>
      <c r="D384" s="212"/>
      <c r="E384" s="368" t="s">
        <v>152</v>
      </c>
      <c r="F384" s="204"/>
      <c r="G384" s="149"/>
      <c r="H384" s="505"/>
      <c r="I384" s="246">
        <f>SUM(J386:J404)</f>
        <v>0</v>
      </c>
      <c r="J384" s="144">
        <f t="shared" si="37"/>
        <v>0</v>
      </c>
      <c r="K384" s="145"/>
    </row>
    <row r="385" spans="2:11" ht="47" customHeight="1">
      <c r="B385" s="267">
        <v>4</v>
      </c>
      <c r="C385" s="212">
        <v>8</v>
      </c>
      <c r="D385" s="212"/>
      <c r="E385" s="369" t="s">
        <v>153</v>
      </c>
      <c r="F385" s="370" t="s">
        <v>301</v>
      </c>
      <c r="G385" s="149"/>
      <c r="H385" s="499"/>
      <c r="I385" s="371"/>
      <c r="J385" s="144">
        <f t="shared" si="37"/>
        <v>0</v>
      </c>
      <c r="K385" s="207"/>
    </row>
    <row r="386" spans="2:11" ht="47" customHeight="1">
      <c r="B386" s="267">
        <v>4</v>
      </c>
      <c r="C386" s="212">
        <v>8</v>
      </c>
      <c r="D386" s="223">
        <v>1</v>
      </c>
      <c r="E386" s="203" t="s">
        <v>154</v>
      </c>
      <c r="F386" s="204" t="s">
        <v>155</v>
      </c>
      <c r="G386" s="149" t="s">
        <v>43</v>
      </c>
      <c r="H386" s="480"/>
      <c r="I386" s="143"/>
      <c r="J386" s="144">
        <f t="shared" si="37"/>
        <v>0</v>
      </c>
      <c r="K386" s="207"/>
    </row>
    <row r="387" spans="2:11" ht="47" customHeight="1">
      <c r="B387" s="267">
        <v>4</v>
      </c>
      <c r="C387" s="212">
        <v>8</v>
      </c>
      <c r="D387" s="223">
        <v>2</v>
      </c>
      <c r="E387" s="203" t="s">
        <v>156</v>
      </c>
      <c r="F387" s="204" t="s">
        <v>155</v>
      </c>
      <c r="G387" s="149" t="s">
        <v>43</v>
      </c>
      <c r="H387" s="480"/>
      <c r="I387" s="143"/>
      <c r="J387" s="144">
        <f t="shared" si="37"/>
        <v>0</v>
      </c>
      <c r="K387" s="207"/>
    </row>
    <row r="388" spans="2:11" ht="25" customHeight="1">
      <c r="B388" s="267">
        <v>4</v>
      </c>
      <c r="C388" s="212">
        <v>8</v>
      </c>
      <c r="D388" s="223">
        <v>3</v>
      </c>
      <c r="E388" s="203" t="s">
        <v>157</v>
      </c>
      <c r="F388" s="204"/>
      <c r="G388" s="149" t="s">
        <v>43</v>
      </c>
      <c r="H388" s="480"/>
      <c r="I388" s="143"/>
      <c r="J388" s="144">
        <f t="shared" si="37"/>
        <v>0</v>
      </c>
      <c r="K388" s="207"/>
    </row>
    <row r="389" spans="2:11" ht="36.75" customHeight="1">
      <c r="B389" s="267">
        <v>4</v>
      </c>
      <c r="C389" s="212">
        <v>8</v>
      </c>
      <c r="D389" s="223">
        <v>4</v>
      </c>
      <c r="E389" s="203" t="s">
        <v>158</v>
      </c>
      <c r="F389" s="207" t="s">
        <v>364</v>
      </c>
      <c r="G389" s="149" t="s">
        <v>43</v>
      </c>
      <c r="H389" s="480"/>
      <c r="I389" s="143"/>
      <c r="J389" s="144">
        <f t="shared" si="37"/>
        <v>0</v>
      </c>
      <c r="K389" s="207"/>
    </row>
    <row r="390" spans="2:11" ht="30">
      <c r="B390" s="267">
        <v>4</v>
      </c>
      <c r="C390" s="212">
        <v>8</v>
      </c>
      <c r="D390" s="223">
        <v>5</v>
      </c>
      <c r="E390" s="365" t="s">
        <v>159</v>
      </c>
      <c r="F390" s="353"/>
      <c r="G390" s="149" t="s">
        <v>43</v>
      </c>
      <c r="H390" s="499"/>
      <c r="I390" s="143"/>
      <c r="J390" s="144">
        <f t="shared" si="37"/>
        <v>0</v>
      </c>
      <c r="K390" s="207"/>
    </row>
    <row r="391" spans="2:11" ht="32.25" customHeight="1">
      <c r="B391" s="267">
        <v>4</v>
      </c>
      <c r="C391" s="212">
        <v>8</v>
      </c>
      <c r="D391" s="223">
        <v>6</v>
      </c>
      <c r="E391" s="365" t="s">
        <v>161</v>
      </c>
      <c r="F391" s="359"/>
      <c r="G391" s="149" t="s">
        <v>43</v>
      </c>
      <c r="H391" s="499"/>
      <c r="I391" s="143"/>
      <c r="J391" s="144">
        <f t="shared" si="37"/>
        <v>0</v>
      </c>
      <c r="K391" s="207"/>
    </row>
    <row r="392" spans="2:11" ht="48" customHeight="1">
      <c r="B392" s="267">
        <v>4</v>
      </c>
      <c r="C392" s="212">
        <v>8</v>
      </c>
      <c r="D392" s="223">
        <v>7</v>
      </c>
      <c r="E392" s="365" t="s">
        <v>162</v>
      </c>
      <c r="F392" s="365" t="s">
        <v>160</v>
      </c>
      <c r="G392" s="149" t="s">
        <v>43</v>
      </c>
      <c r="H392" s="499"/>
      <c r="I392" s="143"/>
      <c r="J392" s="144">
        <f t="shared" si="37"/>
        <v>0</v>
      </c>
      <c r="K392" s="207"/>
    </row>
    <row r="393" spans="2:11" ht="48" customHeight="1">
      <c r="B393" s="267">
        <v>4</v>
      </c>
      <c r="C393" s="212">
        <v>8</v>
      </c>
      <c r="D393" s="223">
        <v>8</v>
      </c>
      <c r="E393" s="203" t="s">
        <v>163</v>
      </c>
      <c r="F393" s="204" t="s">
        <v>164</v>
      </c>
      <c r="G393" s="149" t="s">
        <v>43</v>
      </c>
      <c r="H393" s="480"/>
      <c r="I393" s="143"/>
      <c r="J393" s="144">
        <f t="shared" si="37"/>
        <v>0</v>
      </c>
      <c r="K393" s="207"/>
    </row>
    <row r="394" spans="2:11" ht="28" customHeight="1">
      <c r="B394" s="267">
        <v>4</v>
      </c>
      <c r="C394" s="212">
        <v>8</v>
      </c>
      <c r="D394" s="223">
        <v>9</v>
      </c>
      <c r="E394" s="203" t="s">
        <v>165</v>
      </c>
      <c r="F394" s="204" t="s">
        <v>274</v>
      </c>
      <c r="G394" s="149" t="s">
        <v>43</v>
      </c>
      <c r="H394" s="480"/>
      <c r="I394" s="143"/>
      <c r="J394" s="144">
        <f t="shared" si="37"/>
        <v>0</v>
      </c>
      <c r="K394" s="207"/>
    </row>
    <row r="395" spans="2:11" ht="45">
      <c r="B395" s="267">
        <v>4</v>
      </c>
      <c r="C395" s="212">
        <v>8</v>
      </c>
      <c r="D395" s="223">
        <v>10</v>
      </c>
      <c r="E395" s="353" t="s">
        <v>752</v>
      </c>
      <c r="F395" s="204" t="s">
        <v>166</v>
      </c>
      <c r="G395" s="149" t="s">
        <v>43</v>
      </c>
      <c r="H395" s="480"/>
      <c r="I395" s="143"/>
      <c r="J395" s="144">
        <f t="shared" si="37"/>
        <v>0</v>
      </c>
      <c r="K395" s="207"/>
    </row>
    <row r="396" spans="2:11" ht="42.5" customHeight="1">
      <c r="B396" s="267">
        <v>4</v>
      </c>
      <c r="C396" s="212">
        <v>8</v>
      </c>
      <c r="D396" s="223">
        <v>11</v>
      </c>
      <c r="E396" s="365" t="s">
        <v>167</v>
      </c>
      <c r="F396" s="359" t="s">
        <v>168</v>
      </c>
      <c r="G396" s="149" t="s">
        <v>43</v>
      </c>
      <c r="H396" s="480"/>
      <c r="I396" s="143"/>
      <c r="J396" s="144">
        <f t="shared" si="37"/>
        <v>0</v>
      </c>
      <c r="K396" s="207"/>
    </row>
    <row r="397" spans="2:11" ht="49.5" customHeight="1">
      <c r="B397" s="267">
        <v>4</v>
      </c>
      <c r="C397" s="212">
        <v>8</v>
      </c>
      <c r="D397" s="223">
        <v>12</v>
      </c>
      <c r="E397" s="365" t="s">
        <v>169</v>
      </c>
      <c r="F397" s="365" t="s">
        <v>160</v>
      </c>
      <c r="G397" s="149" t="s">
        <v>43</v>
      </c>
      <c r="H397" s="499"/>
      <c r="I397" s="143"/>
      <c r="J397" s="144">
        <f t="shared" si="37"/>
        <v>0</v>
      </c>
      <c r="K397" s="207"/>
    </row>
    <row r="398" spans="2:11" ht="51" customHeight="1">
      <c r="B398" s="267">
        <v>4</v>
      </c>
      <c r="C398" s="212">
        <v>8</v>
      </c>
      <c r="D398" s="223">
        <v>13</v>
      </c>
      <c r="E398" s="365" t="s">
        <v>170</v>
      </c>
      <c r="F398" s="359" t="s">
        <v>171</v>
      </c>
      <c r="G398" s="372" t="s">
        <v>43</v>
      </c>
      <c r="H398" s="499"/>
      <c r="I398" s="143"/>
      <c r="J398" s="144">
        <f t="shared" si="37"/>
        <v>0</v>
      </c>
      <c r="K398" s="207"/>
    </row>
    <row r="399" spans="2:11" ht="45">
      <c r="B399" s="267">
        <v>4</v>
      </c>
      <c r="C399" s="212">
        <v>8</v>
      </c>
      <c r="D399" s="223">
        <v>14</v>
      </c>
      <c r="E399" s="353" t="s">
        <v>302</v>
      </c>
      <c r="F399" s="365" t="s">
        <v>160</v>
      </c>
      <c r="G399" s="149" t="s">
        <v>43</v>
      </c>
      <c r="H399" s="499"/>
      <c r="I399" s="143"/>
      <c r="J399" s="144">
        <f t="shared" si="37"/>
        <v>0</v>
      </c>
      <c r="K399" s="207"/>
    </row>
    <row r="400" spans="2:11" ht="21" customHeight="1">
      <c r="B400" s="267">
        <v>4</v>
      </c>
      <c r="C400" s="212">
        <v>8</v>
      </c>
      <c r="D400" s="223">
        <v>15</v>
      </c>
      <c r="E400" s="369" t="s">
        <v>172</v>
      </c>
      <c r="F400" s="204"/>
      <c r="G400" s="149"/>
      <c r="H400" s="499"/>
      <c r="I400" s="371"/>
      <c r="J400" s="144">
        <f t="shared" si="37"/>
        <v>0</v>
      </c>
      <c r="K400" s="207"/>
    </row>
    <row r="401" spans="2:11" ht="41" customHeight="1">
      <c r="B401" s="267">
        <v>4</v>
      </c>
      <c r="C401" s="212">
        <v>8</v>
      </c>
      <c r="D401" s="223">
        <v>16</v>
      </c>
      <c r="E401" s="203" t="s">
        <v>942</v>
      </c>
      <c r="F401" s="204" t="s">
        <v>1011</v>
      </c>
      <c r="G401" s="149" t="s">
        <v>43</v>
      </c>
      <c r="H401" s="480"/>
      <c r="I401" s="143"/>
      <c r="J401" s="144">
        <f t="shared" ref="J401" si="40">I401*H401</f>
        <v>0</v>
      </c>
      <c r="K401" s="207"/>
    </row>
    <row r="402" spans="2:11" ht="24.5" customHeight="1">
      <c r="B402" s="267">
        <v>4</v>
      </c>
      <c r="C402" s="212">
        <v>8</v>
      </c>
      <c r="D402" s="223">
        <v>17</v>
      </c>
      <c r="E402" s="365" t="s">
        <v>173</v>
      </c>
      <c r="F402" s="359"/>
      <c r="G402" s="372" t="s">
        <v>43</v>
      </c>
      <c r="H402" s="499"/>
      <c r="I402" s="143"/>
      <c r="J402" s="144">
        <f t="shared" si="37"/>
        <v>0</v>
      </c>
      <c r="K402" s="207"/>
    </row>
    <row r="403" spans="2:11" ht="15">
      <c r="B403" s="267">
        <v>4</v>
      </c>
      <c r="C403" s="212">
        <v>8</v>
      </c>
      <c r="D403" s="223">
        <v>18</v>
      </c>
      <c r="E403" s="359" t="s">
        <v>174</v>
      </c>
      <c r="F403" s="359"/>
      <c r="G403" s="372" t="s">
        <v>43</v>
      </c>
      <c r="H403" s="499"/>
      <c r="I403" s="143"/>
      <c r="J403" s="144">
        <f t="shared" si="37"/>
        <v>0</v>
      </c>
      <c r="K403" s="207"/>
    </row>
    <row r="404" spans="2:11" ht="48.75" customHeight="1">
      <c r="B404" s="267">
        <v>4</v>
      </c>
      <c r="C404" s="212">
        <v>8</v>
      </c>
      <c r="D404" s="223">
        <v>19</v>
      </c>
      <c r="E404" s="365" t="s">
        <v>175</v>
      </c>
      <c r="F404" s="354" t="s">
        <v>176</v>
      </c>
      <c r="G404" s="372" t="s">
        <v>14</v>
      </c>
      <c r="H404" s="499"/>
      <c r="I404" s="143"/>
      <c r="J404" s="144">
        <f t="shared" si="37"/>
        <v>0</v>
      </c>
      <c r="K404" s="207"/>
    </row>
    <row r="405" spans="2:11" ht="28" customHeight="1">
      <c r="B405" s="267">
        <v>4</v>
      </c>
      <c r="C405" s="212">
        <v>9</v>
      </c>
      <c r="D405" s="212"/>
      <c r="E405" s="368" t="s">
        <v>177</v>
      </c>
      <c r="F405" s="204"/>
      <c r="G405" s="373" t="s">
        <v>14</v>
      </c>
      <c r="H405" s="499"/>
      <c r="I405" s="143"/>
      <c r="J405" s="144">
        <f t="shared" si="37"/>
        <v>0</v>
      </c>
      <c r="K405" s="374"/>
    </row>
    <row r="406" spans="2:11" ht="15" thickBot="1">
      <c r="B406" s="18"/>
      <c r="C406" s="19"/>
      <c r="D406" s="9"/>
      <c r="E406" s="10"/>
      <c r="F406" s="20"/>
      <c r="G406" s="52"/>
      <c r="H406" s="490"/>
      <c r="I406" s="63"/>
      <c r="J406" s="38"/>
      <c r="K406" s="32"/>
    </row>
    <row r="407" spans="2:11" ht="46.5" customHeight="1" thickBot="1">
      <c r="B407" s="385">
        <v>5</v>
      </c>
      <c r="C407" s="386"/>
      <c r="D407" s="386"/>
      <c r="E407" s="387" t="s">
        <v>178</v>
      </c>
      <c r="F407" s="387"/>
      <c r="G407" s="388"/>
      <c r="H407" s="506"/>
      <c r="I407" s="389"/>
      <c r="J407" s="309">
        <f>SUM(J408:J461)</f>
        <v>0</v>
      </c>
      <c r="K407" s="390"/>
    </row>
    <row r="408" spans="2:11" ht="33.75" customHeight="1">
      <c r="B408" s="382">
        <v>5</v>
      </c>
      <c r="C408" s="216">
        <v>1</v>
      </c>
      <c r="D408" s="216"/>
      <c r="E408" s="383" t="s">
        <v>179</v>
      </c>
      <c r="F408" s="384" t="s">
        <v>303</v>
      </c>
      <c r="G408" s="115"/>
      <c r="H408" s="507">
        <f>SUM(H409:H418)</f>
        <v>0</v>
      </c>
      <c r="I408" s="110">
        <f>SUM(J409:J418)</f>
        <v>0</v>
      </c>
      <c r="J408" s="111"/>
      <c r="K408" s="117"/>
    </row>
    <row r="409" spans="2:11" ht="42">
      <c r="B409" s="322">
        <v>5</v>
      </c>
      <c r="C409" s="212">
        <v>1</v>
      </c>
      <c r="D409" s="202">
        <v>1</v>
      </c>
      <c r="E409" s="213" t="s">
        <v>780</v>
      </c>
      <c r="F409" s="214" t="s">
        <v>783</v>
      </c>
      <c r="G409" s="149" t="s">
        <v>20</v>
      </c>
      <c r="H409" s="508"/>
      <c r="I409" s="143"/>
      <c r="J409" s="144">
        <f>I409*H409</f>
        <v>0</v>
      </c>
      <c r="K409" s="207"/>
    </row>
    <row r="410" spans="2:11" ht="42">
      <c r="B410" s="322">
        <v>5</v>
      </c>
      <c r="C410" s="212">
        <v>1</v>
      </c>
      <c r="D410" s="202">
        <v>2</v>
      </c>
      <c r="E410" s="213" t="s">
        <v>780</v>
      </c>
      <c r="F410" s="214" t="s">
        <v>784</v>
      </c>
      <c r="G410" s="149" t="s">
        <v>20</v>
      </c>
      <c r="H410" s="508"/>
      <c r="I410" s="143"/>
      <c r="J410" s="144">
        <f t="shared" ref="J410:J417" si="41">I410*H410</f>
        <v>0</v>
      </c>
      <c r="K410" s="207"/>
    </row>
    <row r="411" spans="2:11" ht="56">
      <c r="B411" s="322">
        <v>5</v>
      </c>
      <c r="C411" s="212">
        <v>1</v>
      </c>
      <c r="D411" s="202">
        <v>3</v>
      </c>
      <c r="E411" s="213" t="s">
        <v>781</v>
      </c>
      <c r="F411" s="214" t="s">
        <v>785</v>
      </c>
      <c r="G411" s="149" t="s">
        <v>20</v>
      </c>
      <c r="H411" s="508"/>
      <c r="I411" s="143"/>
      <c r="J411" s="144">
        <f t="shared" si="41"/>
        <v>0</v>
      </c>
      <c r="K411" s="207"/>
    </row>
    <row r="412" spans="2:11" ht="56">
      <c r="B412" s="322">
        <v>5</v>
      </c>
      <c r="C412" s="212">
        <v>1</v>
      </c>
      <c r="D412" s="202">
        <v>4</v>
      </c>
      <c r="E412" s="213" t="s">
        <v>781</v>
      </c>
      <c r="F412" s="214" t="s">
        <v>786</v>
      </c>
      <c r="G412" s="149" t="s">
        <v>20</v>
      </c>
      <c r="H412" s="508"/>
      <c r="I412" s="143"/>
      <c r="J412" s="144">
        <f t="shared" si="41"/>
        <v>0</v>
      </c>
      <c r="K412" s="207"/>
    </row>
    <row r="413" spans="2:11" ht="56">
      <c r="B413" s="322">
        <v>5</v>
      </c>
      <c r="C413" s="212">
        <v>1</v>
      </c>
      <c r="D413" s="202">
        <v>5</v>
      </c>
      <c r="E413" s="213" t="s">
        <v>781</v>
      </c>
      <c r="F413" s="214" t="s">
        <v>787</v>
      </c>
      <c r="G413" s="149" t="s">
        <v>20</v>
      </c>
      <c r="H413" s="508"/>
      <c r="I413" s="143"/>
      <c r="J413" s="144">
        <f t="shared" si="41"/>
        <v>0</v>
      </c>
      <c r="K413" s="207"/>
    </row>
    <row r="414" spans="2:11" ht="56">
      <c r="B414" s="322">
        <v>5</v>
      </c>
      <c r="C414" s="212">
        <v>1</v>
      </c>
      <c r="D414" s="202">
        <v>6</v>
      </c>
      <c r="E414" s="213" t="s">
        <v>781</v>
      </c>
      <c r="F414" s="214" t="s">
        <v>788</v>
      </c>
      <c r="G414" s="149" t="s">
        <v>20</v>
      </c>
      <c r="H414" s="508"/>
      <c r="I414" s="143"/>
      <c r="J414" s="144">
        <f t="shared" si="41"/>
        <v>0</v>
      </c>
      <c r="K414" s="207"/>
    </row>
    <row r="415" spans="2:11" ht="56">
      <c r="B415" s="322">
        <v>5</v>
      </c>
      <c r="C415" s="212">
        <v>1</v>
      </c>
      <c r="D415" s="202">
        <v>7</v>
      </c>
      <c r="E415" s="213" t="s">
        <v>781</v>
      </c>
      <c r="F415" s="214" t="s">
        <v>791</v>
      </c>
      <c r="G415" s="149" t="s">
        <v>20</v>
      </c>
      <c r="H415" s="508"/>
      <c r="I415" s="143"/>
      <c r="J415" s="144">
        <f t="shared" si="41"/>
        <v>0</v>
      </c>
      <c r="K415" s="207"/>
    </row>
    <row r="416" spans="2:11" ht="56">
      <c r="B416" s="322">
        <v>5</v>
      </c>
      <c r="C416" s="212">
        <v>1</v>
      </c>
      <c r="D416" s="202">
        <v>8</v>
      </c>
      <c r="E416" s="213" t="s">
        <v>782</v>
      </c>
      <c r="F416" s="214" t="s">
        <v>789</v>
      </c>
      <c r="G416" s="149" t="s">
        <v>20</v>
      </c>
      <c r="H416" s="508"/>
      <c r="I416" s="143"/>
      <c r="J416" s="144">
        <f t="shared" si="41"/>
        <v>0</v>
      </c>
      <c r="K416" s="207"/>
    </row>
    <row r="417" spans="2:11" ht="56">
      <c r="B417" s="322">
        <v>5</v>
      </c>
      <c r="C417" s="212">
        <v>1</v>
      </c>
      <c r="D417" s="202">
        <v>9</v>
      </c>
      <c r="E417" s="213" t="s">
        <v>782</v>
      </c>
      <c r="F417" s="214" t="s">
        <v>790</v>
      </c>
      <c r="G417" s="149" t="s">
        <v>20</v>
      </c>
      <c r="H417" s="508"/>
      <c r="I417" s="143"/>
      <c r="J417" s="144">
        <f t="shared" si="41"/>
        <v>0</v>
      </c>
      <c r="K417" s="207"/>
    </row>
    <row r="418" spans="2:11" ht="60">
      <c r="B418" s="322">
        <v>5</v>
      </c>
      <c r="C418" s="212">
        <v>1</v>
      </c>
      <c r="D418" s="202">
        <v>10</v>
      </c>
      <c r="E418" s="204" t="s">
        <v>287</v>
      </c>
      <c r="F418" s="328" t="s">
        <v>288</v>
      </c>
      <c r="G418" s="149" t="s">
        <v>20</v>
      </c>
      <c r="H418" s="499"/>
      <c r="I418" s="143"/>
      <c r="J418" s="144">
        <f>I418*H418</f>
        <v>0</v>
      </c>
      <c r="K418" s="207"/>
    </row>
    <row r="419" spans="2:11" ht="45">
      <c r="B419" s="322">
        <v>5</v>
      </c>
      <c r="C419" s="212">
        <v>2</v>
      </c>
      <c r="D419" s="212"/>
      <c r="E419" s="323" t="s">
        <v>180</v>
      </c>
      <c r="F419" s="204"/>
      <c r="G419" s="149"/>
      <c r="H419" s="499"/>
      <c r="I419" s="246">
        <f>SUM(J420:J422)</f>
        <v>0</v>
      </c>
      <c r="J419" s="391"/>
      <c r="K419" s="207"/>
    </row>
    <row r="420" spans="2:11" ht="37.5" customHeight="1">
      <c r="B420" s="322">
        <v>5</v>
      </c>
      <c r="C420" s="212">
        <v>2</v>
      </c>
      <c r="D420" s="202">
        <v>1</v>
      </c>
      <c r="E420" s="392" t="s">
        <v>282</v>
      </c>
      <c r="F420" s="204" t="s">
        <v>962</v>
      </c>
      <c r="G420" s="149" t="s">
        <v>14</v>
      </c>
      <c r="H420" s="499"/>
      <c r="I420" s="143"/>
      <c r="J420" s="144">
        <f>I420*H420</f>
        <v>0</v>
      </c>
      <c r="K420" s="207"/>
    </row>
    <row r="421" spans="2:11" ht="36" customHeight="1">
      <c r="B421" s="322">
        <v>5</v>
      </c>
      <c r="C421" s="212">
        <v>2</v>
      </c>
      <c r="D421" s="202">
        <v>2</v>
      </c>
      <c r="E421" s="392" t="s">
        <v>792</v>
      </c>
      <c r="F421" s="393" t="s">
        <v>963</v>
      </c>
      <c r="G421" s="149" t="s">
        <v>14</v>
      </c>
      <c r="H421" s="499"/>
      <c r="I421" s="143"/>
      <c r="J421" s="144">
        <f>I421*H421</f>
        <v>0</v>
      </c>
      <c r="K421" s="207"/>
    </row>
    <row r="422" spans="2:11" ht="49" customHeight="1">
      <c r="B422" s="322">
        <v>5</v>
      </c>
      <c r="C422" s="212">
        <v>2</v>
      </c>
      <c r="D422" s="202">
        <v>3</v>
      </c>
      <c r="E422" s="392" t="s">
        <v>181</v>
      </c>
      <c r="F422" s="393" t="s">
        <v>962</v>
      </c>
      <c r="G422" s="149" t="s">
        <v>14</v>
      </c>
      <c r="H422" s="499"/>
      <c r="I422" s="143"/>
      <c r="J422" s="144">
        <f>I422*H422</f>
        <v>0</v>
      </c>
      <c r="K422" s="207"/>
    </row>
    <row r="423" spans="2:11" ht="45">
      <c r="B423" s="322">
        <v>5</v>
      </c>
      <c r="C423" s="212">
        <v>3</v>
      </c>
      <c r="D423" s="152"/>
      <c r="E423" s="394" t="s">
        <v>182</v>
      </c>
      <c r="F423" s="395" t="s">
        <v>183</v>
      </c>
      <c r="G423" s="149"/>
      <c r="H423" s="499"/>
      <c r="I423" s="246">
        <f>SUM(J424:J428)</f>
        <v>0</v>
      </c>
      <c r="J423" s="144"/>
      <c r="K423" s="207"/>
    </row>
    <row r="424" spans="2:11" ht="36" customHeight="1">
      <c r="B424" s="322">
        <v>5</v>
      </c>
      <c r="C424" s="212">
        <v>3</v>
      </c>
      <c r="D424" s="244">
        <v>1</v>
      </c>
      <c r="E424" s="217" t="s">
        <v>793</v>
      </c>
      <c r="F424" s="218" t="s">
        <v>795</v>
      </c>
      <c r="G424" s="149" t="s">
        <v>43</v>
      </c>
      <c r="H424" s="499"/>
      <c r="I424" s="219"/>
      <c r="J424" s="144">
        <f t="shared" ref="J424" si="42">I424*H424</f>
        <v>0</v>
      </c>
      <c r="K424" s="207"/>
    </row>
    <row r="425" spans="2:11" ht="57.5" customHeight="1">
      <c r="B425" s="322">
        <v>5</v>
      </c>
      <c r="C425" s="212">
        <v>3</v>
      </c>
      <c r="D425" s="202">
        <v>2</v>
      </c>
      <c r="E425" s="217" t="s">
        <v>794</v>
      </c>
      <c r="F425" s="218" t="s">
        <v>796</v>
      </c>
      <c r="G425" s="149" t="s">
        <v>43</v>
      </c>
      <c r="H425" s="499"/>
      <c r="I425" s="219"/>
      <c r="J425" s="144">
        <f t="shared" ref="J425:J428" si="43">I425*H425</f>
        <v>0</v>
      </c>
      <c r="K425" s="207"/>
    </row>
    <row r="426" spans="2:11" ht="54" customHeight="1">
      <c r="B426" s="322">
        <v>5</v>
      </c>
      <c r="C426" s="212">
        <v>3</v>
      </c>
      <c r="D426" s="244">
        <v>3</v>
      </c>
      <c r="E426" s="217" t="s">
        <v>794</v>
      </c>
      <c r="F426" s="218" t="s">
        <v>797</v>
      </c>
      <c r="G426" s="149" t="s">
        <v>43</v>
      </c>
      <c r="H426" s="499"/>
      <c r="I426" s="219"/>
      <c r="J426" s="144">
        <f t="shared" si="43"/>
        <v>0</v>
      </c>
      <c r="K426" s="207"/>
    </row>
    <row r="427" spans="2:11" ht="53.5" customHeight="1">
      <c r="B427" s="322">
        <v>5</v>
      </c>
      <c r="C427" s="212">
        <v>3</v>
      </c>
      <c r="D427" s="202">
        <v>4</v>
      </c>
      <c r="E427" s="213" t="s">
        <v>284</v>
      </c>
      <c r="F427" s="213" t="s">
        <v>138</v>
      </c>
      <c r="G427" s="149" t="s">
        <v>43</v>
      </c>
      <c r="H427" s="499"/>
      <c r="I427" s="143"/>
      <c r="J427" s="144">
        <f t="shared" si="43"/>
        <v>0</v>
      </c>
      <c r="K427" s="207"/>
    </row>
    <row r="428" spans="2:11" ht="38.25" customHeight="1">
      <c r="B428" s="322">
        <v>5</v>
      </c>
      <c r="C428" s="212">
        <v>3</v>
      </c>
      <c r="D428" s="244">
        <v>5</v>
      </c>
      <c r="E428" s="204" t="s">
        <v>184</v>
      </c>
      <c r="F428" s="204"/>
      <c r="G428" s="149" t="s">
        <v>14</v>
      </c>
      <c r="H428" s="499"/>
      <c r="I428" s="143"/>
      <c r="J428" s="144">
        <f t="shared" si="43"/>
        <v>0</v>
      </c>
      <c r="K428" s="396"/>
    </row>
    <row r="429" spans="2:11" ht="41.25" customHeight="1">
      <c r="B429" s="322">
        <v>5</v>
      </c>
      <c r="C429" s="212">
        <v>4</v>
      </c>
      <c r="D429" s="212"/>
      <c r="E429" s="323" t="s">
        <v>185</v>
      </c>
      <c r="F429" s="204"/>
      <c r="G429" s="149"/>
      <c r="H429" s="499"/>
      <c r="I429" s="246">
        <f>SUM(J430:J433)</f>
        <v>0</v>
      </c>
      <c r="J429" s="144"/>
      <c r="K429" s="207"/>
    </row>
    <row r="430" spans="2:11" ht="134.25" customHeight="1">
      <c r="B430" s="322">
        <v>5</v>
      </c>
      <c r="C430" s="212">
        <v>4</v>
      </c>
      <c r="D430" s="202">
        <v>1</v>
      </c>
      <c r="E430" s="204" t="s">
        <v>339</v>
      </c>
      <c r="F430" s="204" t="s">
        <v>798</v>
      </c>
      <c r="G430" s="149" t="s">
        <v>14</v>
      </c>
      <c r="H430" s="499"/>
      <c r="I430" s="397"/>
      <c r="J430" s="144">
        <f>I430*H430</f>
        <v>0</v>
      </c>
      <c r="K430" s="207"/>
    </row>
    <row r="431" spans="2:11" ht="115" customHeight="1">
      <c r="B431" s="322">
        <v>5</v>
      </c>
      <c r="C431" s="212">
        <v>4</v>
      </c>
      <c r="D431" s="202">
        <v>2</v>
      </c>
      <c r="E431" s="204" t="s">
        <v>800</v>
      </c>
      <c r="F431" s="204" t="s">
        <v>799</v>
      </c>
      <c r="G431" s="149" t="s">
        <v>14</v>
      </c>
      <c r="H431" s="499"/>
      <c r="I431" s="397"/>
      <c r="J431" s="144">
        <f>I431*H431</f>
        <v>0</v>
      </c>
      <c r="K431" s="207"/>
    </row>
    <row r="432" spans="2:11" ht="60" customHeight="1">
      <c r="B432" s="322">
        <v>5</v>
      </c>
      <c r="C432" s="212">
        <v>4</v>
      </c>
      <c r="D432" s="202">
        <v>3</v>
      </c>
      <c r="E432" s="204" t="s">
        <v>186</v>
      </c>
      <c r="F432" s="330" t="s">
        <v>283</v>
      </c>
      <c r="G432" s="149" t="s">
        <v>43</v>
      </c>
      <c r="H432" s="499"/>
      <c r="I432" s="143"/>
      <c r="J432" s="144">
        <f>I432*H432</f>
        <v>0</v>
      </c>
      <c r="K432" s="207"/>
    </row>
    <row r="433" spans="2:11" ht="30">
      <c r="B433" s="322">
        <v>5</v>
      </c>
      <c r="C433" s="212">
        <v>4</v>
      </c>
      <c r="D433" s="202">
        <v>4</v>
      </c>
      <c r="E433" s="204" t="s">
        <v>187</v>
      </c>
      <c r="F433" s="330" t="s">
        <v>360</v>
      </c>
      <c r="G433" s="149" t="s">
        <v>43</v>
      </c>
      <c r="H433" s="499"/>
      <c r="I433" s="150"/>
      <c r="J433" s="144">
        <f>I433*H433</f>
        <v>0</v>
      </c>
      <c r="K433" s="145"/>
    </row>
    <row r="434" spans="2:11" ht="32" customHeight="1">
      <c r="B434" s="322">
        <v>5</v>
      </c>
      <c r="C434" s="212">
        <v>5</v>
      </c>
      <c r="D434" s="212"/>
      <c r="E434" s="323" t="s">
        <v>959</v>
      </c>
      <c r="F434" s="204"/>
      <c r="G434" s="149"/>
      <c r="H434" s="499"/>
      <c r="I434" s="246">
        <f>SUM(J435:J436)</f>
        <v>0</v>
      </c>
      <c r="J434" s="144"/>
      <c r="K434" s="145"/>
    </row>
    <row r="435" spans="2:11" ht="45">
      <c r="B435" s="322">
        <v>5</v>
      </c>
      <c r="C435" s="212">
        <v>5</v>
      </c>
      <c r="D435" s="202">
        <v>1</v>
      </c>
      <c r="E435" s="221" t="s">
        <v>960</v>
      </c>
      <c r="F435" s="222" t="s">
        <v>805</v>
      </c>
      <c r="G435" s="149" t="s">
        <v>43</v>
      </c>
      <c r="H435" s="509"/>
      <c r="I435" s="143"/>
      <c r="J435" s="144">
        <f t="shared" ref="J435:J436" si="44">I435*H435</f>
        <v>0</v>
      </c>
      <c r="K435" s="145"/>
    </row>
    <row r="436" spans="2:11" ht="45">
      <c r="B436" s="322">
        <v>5</v>
      </c>
      <c r="C436" s="212">
        <v>5</v>
      </c>
      <c r="D436" s="202">
        <v>2</v>
      </c>
      <c r="E436" s="221" t="s">
        <v>961</v>
      </c>
      <c r="F436" s="222" t="s">
        <v>141</v>
      </c>
      <c r="G436" s="149" t="s">
        <v>43</v>
      </c>
      <c r="H436" s="509"/>
      <c r="I436" s="143"/>
      <c r="J436" s="144">
        <f t="shared" si="44"/>
        <v>0</v>
      </c>
      <c r="K436" s="145"/>
    </row>
    <row r="437" spans="2:11" ht="29.5" customHeight="1">
      <c r="B437" s="322">
        <v>5</v>
      </c>
      <c r="C437" s="212">
        <v>6</v>
      </c>
      <c r="D437" s="212"/>
      <c r="E437" s="323" t="s">
        <v>188</v>
      </c>
      <c r="F437" s="204"/>
      <c r="G437" s="149"/>
      <c r="H437" s="499"/>
      <c r="I437" s="246">
        <f>SUM(J438:J456)</f>
        <v>0</v>
      </c>
      <c r="J437" s="144"/>
      <c r="K437" s="207"/>
    </row>
    <row r="438" spans="2:11" ht="60">
      <c r="B438" s="322">
        <v>5</v>
      </c>
      <c r="C438" s="212">
        <v>6</v>
      </c>
      <c r="D438" s="202">
        <v>1</v>
      </c>
      <c r="E438" s="221" t="s">
        <v>801</v>
      </c>
      <c r="F438" s="222" t="s">
        <v>138</v>
      </c>
      <c r="G438" s="149" t="s">
        <v>43</v>
      </c>
      <c r="H438" s="509"/>
      <c r="I438" s="143"/>
      <c r="J438" s="144">
        <f t="shared" ref="J438:J451" si="45">I438*H438</f>
        <v>0</v>
      </c>
      <c r="K438" s="207"/>
    </row>
    <row r="439" spans="2:11" ht="25" customHeight="1">
      <c r="B439" s="322">
        <v>5</v>
      </c>
      <c r="C439" s="212">
        <v>6</v>
      </c>
      <c r="D439" s="202">
        <v>2</v>
      </c>
      <c r="E439" s="221" t="s">
        <v>802</v>
      </c>
      <c r="F439" s="222" t="s">
        <v>138</v>
      </c>
      <c r="G439" s="149" t="s">
        <v>43</v>
      </c>
      <c r="H439" s="509"/>
      <c r="I439" s="143"/>
      <c r="J439" s="144">
        <f t="shared" si="45"/>
        <v>0</v>
      </c>
      <c r="K439" s="207"/>
    </row>
    <row r="440" spans="2:11" ht="25" customHeight="1">
      <c r="B440" s="322">
        <v>5</v>
      </c>
      <c r="C440" s="212">
        <v>6</v>
      </c>
      <c r="D440" s="202">
        <v>3</v>
      </c>
      <c r="E440" s="221" t="s">
        <v>802</v>
      </c>
      <c r="F440" s="222" t="s">
        <v>140</v>
      </c>
      <c r="G440" s="149" t="s">
        <v>43</v>
      </c>
      <c r="H440" s="509"/>
      <c r="I440" s="143"/>
      <c r="J440" s="144">
        <f t="shared" si="45"/>
        <v>0</v>
      </c>
      <c r="K440" s="207"/>
    </row>
    <row r="441" spans="2:11" ht="25" customHeight="1">
      <c r="B441" s="322">
        <v>5</v>
      </c>
      <c r="C441" s="212">
        <v>6</v>
      </c>
      <c r="D441" s="202">
        <v>4</v>
      </c>
      <c r="E441" s="221" t="s">
        <v>802</v>
      </c>
      <c r="F441" s="222" t="s">
        <v>141</v>
      </c>
      <c r="G441" s="149" t="s">
        <v>43</v>
      </c>
      <c r="H441" s="509"/>
      <c r="I441" s="143"/>
      <c r="J441" s="144">
        <f t="shared" si="45"/>
        <v>0</v>
      </c>
      <c r="K441" s="207"/>
    </row>
    <row r="442" spans="2:11" ht="25" customHeight="1">
      <c r="B442" s="322">
        <v>5</v>
      </c>
      <c r="C442" s="212">
        <v>6</v>
      </c>
      <c r="D442" s="202">
        <v>5</v>
      </c>
      <c r="E442" s="221" t="s">
        <v>802</v>
      </c>
      <c r="F442" s="222" t="s">
        <v>805</v>
      </c>
      <c r="G442" s="149" t="s">
        <v>43</v>
      </c>
      <c r="H442" s="509"/>
      <c r="I442" s="143"/>
      <c r="J442" s="144">
        <f t="shared" si="45"/>
        <v>0</v>
      </c>
      <c r="K442" s="207"/>
    </row>
    <row r="443" spans="2:11" ht="25" customHeight="1">
      <c r="B443" s="322">
        <v>5</v>
      </c>
      <c r="C443" s="212">
        <v>6</v>
      </c>
      <c r="D443" s="202">
        <v>6</v>
      </c>
      <c r="E443" s="221" t="s">
        <v>802</v>
      </c>
      <c r="F443" s="222" t="s">
        <v>751</v>
      </c>
      <c r="G443" s="149" t="s">
        <v>43</v>
      </c>
      <c r="H443" s="509"/>
      <c r="I443" s="143"/>
      <c r="J443" s="144">
        <f t="shared" si="45"/>
        <v>0</v>
      </c>
      <c r="K443" s="207"/>
    </row>
    <row r="444" spans="2:11" ht="39" customHeight="1">
      <c r="B444" s="322">
        <v>5</v>
      </c>
      <c r="C444" s="212">
        <v>6</v>
      </c>
      <c r="D444" s="202">
        <v>7</v>
      </c>
      <c r="E444" s="221" t="s">
        <v>803</v>
      </c>
      <c r="F444" s="222" t="s">
        <v>138</v>
      </c>
      <c r="G444" s="149" t="s">
        <v>43</v>
      </c>
      <c r="H444" s="509"/>
      <c r="I444" s="143"/>
      <c r="J444" s="144">
        <f t="shared" si="45"/>
        <v>0</v>
      </c>
      <c r="K444" s="207"/>
    </row>
    <row r="445" spans="2:11" ht="39" customHeight="1">
      <c r="B445" s="322">
        <v>5</v>
      </c>
      <c r="C445" s="212">
        <v>6</v>
      </c>
      <c r="D445" s="202">
        <v>8</v>
      </c>
      <c r="E445" s="221" t="s">
        <v>803</v>
      </c>
      <c r="F445" s="222" t="s">
        <v>140</v>
      </c>
      <c r="G445" s="149" t="s">
        <v>43</v>
      </c>
      <c r="H445" s="509"/>
      <c r="I445" s="143"/>
      <c r="J445" s="144">
        <f t="shared" si="45"/>
        <v>0</v>
      </c>
      <c r="K445" s="207"/>
    </row>
    <row r="446" spans="2:11" ht="39" customHeight="1">
      <c r="B446" s="322">
        <v>5</v>
      </c>
      <c r="C446" s="212">
        <v>6</v>
      </c>
      <c r="D446" s="202">
        <v>9</v>
      </c>
      <c r="E446" s="221" t="s">
        <v>803</v>
      </c>
      <c r="F446" s="222" t="s">
        <v>805</v>
      </c>
      <c r="G446" s="149" t="s">
        <v>43</v>
      </c>
      <c r="H446" s="509"/>
      <c r="I446" s="143"/>
      <c r="J446" s="144">
        <f t="shared" si="45"/>
        <v>0</v>
      </c>
      <c r="K446" s="207"/>
    </row>
    <row r="447" spans="2:11" ht="39" customHeight="1">
      <c r="B447" s="322">
        <v>5</v>
      </c>
      <c r="C447" s="212">
        <v>6</v>
      </c>
      <c r="D447" s="202">
        <v>10</v>
      </c>
      <c r="E447" s="221" t="s">
        <v>803</v>
      </c>
      <c r="F447" s="222" t="s">
        <v>751</v>
      </c>
      <c r="G447" s="149" t="s">
        <v>43</v>
      </c>
      <c r="H447" s="509"/>
      <c r="I447" s="143"/>
      <c r="J447" s="144">
        <f t="shared" si="45"/>
        <v>0</v>
      </c>
      <c r="K447" s="207"/>
    </row>
    <row r="448" spans="2:11" ht="59.5" customHeight="1">
      <c r="B448" s="322">
        <v>5</v>
      </c>
      <c r="C448" s="212">
        <v>6</v>
      </c>
      <c r="D448" s="202">
        <v>11</v>
      </c>
      <c r="E448" s="221" t="s">
        <v>284</v>
      </c>
      <c r="F448" s="222" t="s">
        <v>140</v>
      </c>
      <c r="G448" s="149" t="s">
        <v>43</v>
      </c>
      <c r="H448" s="509"/>
      <c r="I448" s="143"/>
      <c r="J448" s="144">
        <f t="shared" si="45"/>
        <v>0</v>
      </c>
      <c r="K448" s="207"/>
    </row>
    <row r="449" spans="2:11" ht="39" customHeight="1">
      <c r="B449" s="322">
        <v>5</v>
      </c>
      <c r="C449" s="212">
        <v>6</v>
      </c>
      <c r="D449" s="202">
        <v>12</v>
      </c>
      <c r="E449" s="221" t="s">
        <v>804</v>
      </c>
      <c r="F449" s="222" t="s">
        <v>138</v>
      </c>
      <c r="G449" s="149" t="s">
        <v>43</v>
      </c>
      <c r="H449" s="509"/>
      <c r="I449" s="143"/>
      <c r="J449" s="144">
        <f t="shared" si="45"/>
        <v>0</v>
      </c>
      <c r="K449" s="207"/>
    </row>
    <row r="450" spans="2:11" ht="35.5" customHeight="1">
      <c r="B450" s="322">
        <v>5</v>
      </c>
      <c r="C450" s="212">
        <v>6</v>
      </c>
      <c r="D450" s="202">
        <v>13</v>
      </c>
      <c r="E450" s="204" t="s">
        <v>1012</v>
      </c>
      <c r="F450" s="204" t="s">
        <v>807</v>
      </c>
      <c r="G450" s="149" t="s">
        <v>43</v>
      </c>
      <c r="H450" s="499"/>
      <c r="I450" s="143"/>
      <c r="J450" s="144">
        <f t="shared" si="45"/>
        <v>0</v>
      </c>
      <c r="K450" s="207"/>
    </row>
    <row r="451" spans="2:11" ht="29.5" customHeight="1">
      <c r="B451" s="322">
        <v>5</v>
      </c>
      <c r="C451" s="212">
        <v>6</v>
      </c>
      <c r="D451" s="202">
        <v>14</v>
      </c>
      <c r="E451" s="204" t="s">
        <v>806</v>
      </c>
      <c r="F451" s="204" t="s">
        <v>807</v>
      </c>
      <c r="G451" s="149" t="s">
        <v>43</v>
      </c>
      <c r="H451" s="499"/>
      <c r="I451" s="143"/>
      <c r="J451" s="144">
        <f t="shared" si="45"/>
        <v>0</v>
      </c>
      <c r="K451" s="207"/>
    </row>
    <row r="452" spans="2:11" ht="25" customHeight="1">
      <c r="B452" s="322">
        <v>5</v>
      </c>
      <c r="C452" s="212">
        <v>6</v>
      </c>
      <c r="D452" s="202">
        <v>15</v>
      </c>
      <c r="E452" s="204" t="s">
        <v>189</v>
      </c>
      <c r="F452" s="204" t="s">
        <v>809</v>
      </c>
      <c r="G452" s="149" t="s">
        <v>43</v>
      </c>
      <c r="H452" s="499"/>
      <c r="I452" s="143"/>
      <c r="J452" s="144">
        <f t="shared" ref="J452" si="46">I452*H452</f>
        <v>0</v>
      </c>
      <c r="K452" s="207"/>
    </row>
    <row r="453" spans="2:11" ht="25" customHeight="1">
      <c r="B453" s="322">
        <v>5</v>
      </c>
      <c r="C453" s="212">
        <v>6</v>
      </c>
      <c r="D453" s="202">
        <v>16</v>
      </c>
      <c r="E453" s="204" t="s">
        <v>189</v>
      </c>
      <c r="F453" s="204" t="s">
        <v>970</v>
      </c>
      <c r="G453" s="149" t="s">
        <v>43</v>
      </c>
      <c r="H453" s="499"/>
      <c r="I453" s="143"/>
      <c r="J453" s="144">
        <f t="shared" ref="J453:J454" si="47">I453*H453</f>
        <v>0</v>
      </c>
      <c r="K453" s="207"/>
    </row>
    <row r="454" spans="2:11" ht="25" customHeight="1">
      <c r="B454" s="322">
        <v>5</v>
      </c>
      <c r="C454" s="212">
        <v>6</v>
      </c>
      <c r="D454" s="202">
        <v>17</v>
      </c>
      <c r="E454" s="204" t="s">
        <v>189</v>
      </c>
      <c r="F454" s="204" t="s">
        <v>971</v>
      </c>
      <c r="G454" s="149" t="s">
        <v>43</v>
      </c>
      <c r="H454" s="499"/>
      <c r="I454" s="143"/>
      <c r="J454" s="144">
        <f t="shared" si="47"/>
        <v>0</v>
      </c>
      <c r="K454" s="207"/>
    </row>
    <row r="455" spans="2:11" ht="25" customHeight="1">
      <c r="B455" s="322">
        <v>5</v>
      </c>
      <c r="C455" s="212">
        <v>6</v>
      </c>
      <c r="D455" s="202">
        <v>18</v>
      </c>
      <c r="E455" s="204" t="s">
        <v>189</v>
      </c>
      <c r="F455" s="204" t="s">
        <v>808</v>
      </c>
      <c r="G455" s="149" t="s">
        <v>43</v>
      </c>
      <c r="H455" s="499"/>
      <c r="I455" s="143"/>
      <c r="J455" s="144">
        <f t="shared" ref="J455" si="48">I455*H455</f>
        <v>0</v>
      </c>
      <c r="K455" s="207"/>
    </row>
    <row r="456" spans="2:11" ht="38.25" customHeight="1">
      <c r="B456" s="322">
        <v>5</v>
      </c>
      <c r="C456" s="212">
        <v>6</v>
      </c>
      <c r="D456" s="202">
        <v>19</v>
      </c>
      <c r="E456" s="204" t="s">
        <v>190</v>
      </c>
      <c r="F456" s="204"/>
      <c r="G456" s="149" t="s">
        <v>43</v>
      </c>
      <c r="H456" s="499"/>
      <c r="I456" s="143"/>
      <c r="J456" s="144">
        <f t="shared" ref="J456:J461" si="49">I456*H456</f>
        <v>0</v>
      </c>
      <c r="K456" s="207"/>
    </row>
    <row r="457" spans="2:11" ht="38.25" customHeight="1">
      <c r="B457" s="322">
        <v>5</v>
      </c>
      <c r="C457" s="212">
        <v>7</v>
      </c>
      <c r="D457" s="212"/>
      <c r="E457" s="368" t="s">
        <v>810</v>
      </c>
      <c r="F457" s="204"/>
      <c r="G457" s="149" t="s">
        <v>14</v>
      </c>
      <c r="H457" s="499"/>
      <c r="I457" s="143"/>
      <c r="J457" s="144">
        <f t="shared" ref="J457" si="50">I457*H457</f>
        <v>0</v>
      </c>
      <c r="K457" s="207"/>
    </row>
    <row r="458" spans="2:11" ht="30.5" customHeight="1">
      <c r="B458" s="322">
        <v>5</v>
      </c>
      <c r="C458" s="212">
        <v>8</v>
      </c>
      <c r="D458" s="212"/>
      <c r="E458" s="368" t="s">
        <v>191</v>
      </c>
      <c r="F458" s="204" t="s">
        <v>192</v>
      </c>
      <c r="G458" s="149" t="s">
        <v>14</v>
      </c>
      <c r="H458" s="499"/>
      <c r="I458" s="143"/>
      <c r="J458" s="144">
        <f t="shared" si="49"/>
        <v>0</v>
      </c>
      <c r="K458" s="207"/>
    </row>
    <row r="459" spans="2:11" ht="29" customHeight="1">
      <c r="B459" s="322">
        <v>5</v>
      </c>
      <c r="C459" s="212">
        <v>9</v>
      </c>
      <c r="D459" s="212"/>
      <c r="E459" s="368" t="s">
        <v>193</v>
      </c>
      <c r="F459" s="204"/>
      <c r="G459" s="149" t="s">
        <v>14</v>
      </c>
      <c r="H459" s="499"/>
      <c r="I459" s="150"/>
      <c r="J459" s="144">
        <f t="shared" si="49"/>
        <v>0</v>
      </c>
      <c r="K459" s="207"/>
    </row>
    <row r="460" spans="2:11" ht="30">
      <c r="B460" s="322">
        <v>5</v>
      </c>
      <c r="C460" s="212">
        <v>10</v>
      </c>
      <c r="D460" s="212"/>
      <c r="E460" s="368" t="s">
        <v>194</v>
      </c>
      <c r="F460" s="328" t="s">
        <v>285</v>
      </c>
      <c r="G460" s="149" t="s">
        <v>20</v>
      </c>
      <c r="H460" s="499"/>
      <c r="I460" s="143"/>
      <c r="J460" s="144">
        <f t="shared" si="49"/>
        <v>0</v>
      </c>
      <c r="K460" s="207"/>
    </row>
    <row r="461" spans="2:11" ht="31.5" customHeight="1">
      <c r="B461" s="322">
        <v>5</v>
      </c>
      <c r="C461" s="212">
        <v>11</v>
      </c>
      <c r="D461" s="212"/>
      <c r="E461" s="323" t="s">
        <v>195</v>
      </c>
      <c r="F461" s="204"/>
      <c r="G461" s="149" t="s">
        <v>14</v>
      </c>
      <c r="H461" s="499"/>
      <c r="I461" s="143"/>
      <c r="J461" s="144">
        <f t="shared" si="49"/>
        <v>0</v>
      </c>
      <c r="K461" s="398"/>
    </row>
    <row r="462" spans="2:11" ht="17" customHeight="1" thickBot="1">
      <c r="B462" s="18"/>
      <c r="C462" s="19"/>
      <c r="D462" s="19"/>
      <c r="E462" s="57"/>
      <c r="F462" s="28"/>
      <c r="G462" s="64"/>
      <c r="H462" s="510"/>
      <c r="I462" s="66"/>
      <c r="J462" s="67"/>
      <c r="K462" s="65"/>
    </row>
    <row r="463" spans="2:11" ht="42" customHeight="1" thickBot="1">
      <c r="B463" s="58">
        <v>6</v>
      </c>
      <c r="C463" s="59"/>
      <c r="D463" s="59"/>
      <c r="E463" s="60" t="s">
        <v>316</v>
      </c>
      <c r="F463" s="84"/>
      <c r="G463" s="118"/>
      <c r="H463" s="495"/>
      <c r="I463" s="113"/>
      <c r="J463" s="109">
        <f>SUM(J464:J485)</f>
        <v>0</v>
      </c>
      <c r="K463" s="119"/>
    </row>
    <row r="464" spans="2:11" ht="52" customHeight="1">
      <c r="B464" s="55">
        <v>6</v>
      </c>
      <c r="C464" s="17">
        <v>1</v>
      </c>
      <c r="D464" s="35"/>
      <c r="E464" s="56" t="s">
        <v>812</v>
      </c>
      <c r="F464" s="79"/>
      <c r="G464" s="120"/>
      <c r="H464" s="511"/>
      <c r="I464" s="121">
        <f>SUM(J465:J468)</f>
        <v>0</v>
      </c>
      <c r="J464" s="122"/>
      <c r="K464" s="123"/>
    </row>
    <row r="465" spans="2:11" ht="31.5" customHeight="1">
      <c r="B465" s="399">
        <v>6</v>
      </c>
      <c r="C465" s="17">
        <v>1</v>
      </c>
      <c r="D465" s="273">
        <v>1</v>
      </c>
      <c r="E465" s="400" t="s">
        <v>813</v>
      </c>
      <c r="F465" s="138" t="s">
        <v>317</v>
      </c>
      <c r="G465" s="247" t="s">
        <v>20</v>
      </c>
      <c r="H465" s="481"/>
      <c r="I465" s="248"/>
      <c r="J465" s="144">
        <f>I465*H465</f>
        <v>0</v>
      </c>
      <c r="K465" s="249"/>
    </row>
    <row r="466" spans="2:11" ht="31.5" customHeight="1">
      <c r="B466" s="399">
        <v>6</v>
      </c>
      <c r="C466" s="17">
        <v>1</v>
      </c>
      <c r="D466" s="273">
        <v>2</v>
      </c>
      <c r="E466" s="400" t="s">
        <v>814</v>
      </c>
      <c r="F466" s="138" t="s">
        <v>317</v>
      </c>
      <c r="G466" s="247" t="s">
        <v>20</v>
      </c>
      <c r="H466" s="481"/>
      <c r="I466" s="248"/>
      <c r="J466" s="144">
        <f>I466*H466</f>
        <v>0</v>
      </c>
      <c r="K466" s="249"/>
    </row>
    <row r="467" spans="2:11" ht="31.5" customHeight="1">
      <c r="B467" s="399">
        <v>6</v>
      </c>
      <c r="C467" s="17">
        <v>1</v>
      </c>
      <c r="D467" s="273">
        <v>3</v>
      </c>
      <c r="E467" s="400" t="s">
        <v>811</v>
      </c>
      <c r="F467" s="138" t="s">
        <v>317</v>
      </c>
      <c r="G467" s="247" t="s">
        <v>20</v>
      </c>
      <c r="H467" s="481"/>
      <c r="I467" s="248"/>
      <c r="J467" s="144">
        <f>I467*H467</f>
        <v>0</v>
      </c>
      <c r="K467" s="249"/>
    </row>
    <row r="468" spans="2:11" ht="31.5" customHeight="1">
      <c r="B468" s="399">
        <v>6</v>
      </c>
      <c r="C468" s="17">
        <v>1</v>
      </c>
      <c r="D468" s="273">
        <v>4</v>
      </c>
      <c r="E468" s="400" t="s">
        <v>318</v>
      </c>
      <c r="F468" s="138" t="s">
        <v>317</v>
      </c>
      <c r="G468" s="247" t="s">
        <v>20</v>
      </c>
      <c r="H468" s="481"/>
      <c r="I468" s="248"/>
      <c r="J468" s="144">
        <f>I468*H468</f>
        <v>0</v>
      </c>
      <c r="K468" s="249"/>
    </row>
    <row r="469" spans="2:11" ht="31.5" customHeight="1">
      <c r="B469" s="399">
        <v>6</v>
      </c>
      <c r="C469" s="195">
        <v>2</v>
      </c>
      <c r="D469" s="195"/>
      <c r="E469" s="401" t="s">
        <v>319</v>
      </c>
      <c r="F469" s="138"/>
      <c r="G469" s="247"/>
      <c r="H469" s="481"/>
      <c r="I469" s="402">
        <f>SUM(J470:J472)</f>
        <v>0</v>
      </c>
      <c r="J469" s="403"/>
      <c r="K469" s="249"/>
    </row>
    <row r="470" spans="2:11" ht="31.5" customHeight="1">
      <c r="B470" s="399">
        <v>6</v>
      </c>
      <c r="C470" s="195">
        <v>2</v>
      </c>
      <c r="D470" s="273">
        <v>1</v>
      </c>
      <c r="E470" s="400" t="s">
        <v>815</v>
      </c>
      <c r="F470" s="138"/>
      <c r="G470" s="247" t="s">
        <v>14</v>
      </c>
      <c r="H470" s="481"/>
      <c r="I470" s="248"/>
      <c r="J470" s="144">
        <f>I470*H470</f>
        <v>0</v>
      </c>
      <c r="K470" s="249"/>
    </row>
    <row r="471" spans="2:11" ht="31.5" customHeight="1">
      <c r="B471" s="399">
        <v>6</v>
      </c>
      <c r="C471" s="195">
        <v>2</v>
      </c>
      <c r="D471" s="273">
        <v>2</v>
      </c>
      <c r="E471" s="400" t="s">
        <v>816</v>
      </c>
      <c r="F471" s="138"/>
      <c r="G471" s="247" t="s">
        <v>14</v>
      </c>
      <c r="H471" s="481"/>
      <c r="I471" s="248"/>
      <c r="J471" s="144">
        <f>I471*H471</f>
        <v>0</v>
      </c>
      <c r="K471" s="249"/>
    </row>
    <row r="472" spans="2:11" ht="31.5" customHeight="1">
      <c r="B472" s="399">
        <v>6</v>
      </c>
      <c r="C472" s="195">
        <v>3</v>
      </c>
      <c r="D472" s="195"/>
      <c r="E472" s="404" t="s">
        <v>320</v>
      </c>
      <c r="F472" s="405" t="s">
        <v>817</v>
      </c>
      <c r="G472" s="247" t="s">
        <v>43</v>
      </c>
      <c r="H472" s="481"/>
      <c r="I472" s="248"/>
      <c r="J472" s="144">
        <f>I472*H472</f>
        <v>0</v>
      </c>
      <c r="K472" s="249"/>
    </row>
    <row r="473" spans="2:11" ht="31.5" customHeight="1">
      <c r="B473" s="399">
        <v>6</v>
      </c>
      <c r="C473" s="195">
        <v>4</v>
      </c>
      <c r="D473" s="195"/>
      <c r="E473" s="401" t="s">
        <v>321</v>
      </c>
      <c r="F473" s="138"/>
      <c r="G473" s="247"/>
      <c r="H473" s="481"/>
      <c r="I473" s="402">
        <f>SUM(J474:J475)</f>
        <v>0</v>
      </c>
      <c r="J473" s="403"/>
      <c r="K473" s="249"/>
    </row>
    <row r="474" spans="2:11" ht="31.5" customHeight="1">
      <c r="B474" s="399">
        <v>6</v>
      </c>
      <c r="C474" s="195">
        <v>4</v>
      </c>
      <c r="D474" s="273">
        <v>1</v>
      </c>
      <c r="E474" s="400" t="s">
        <v>336</v>
      </c>
      <c r="F474" s="138"/>
      <c r="G474" s="247" t="s">
        <v>14</v>
      </c>
      <c r="H474" s="481"/>
      <c r="I474" s="248"/>
      <c r="J474" s="144">
        <f t="shared" ref="J474:J485" si="51">I474*H474</f>
        <v>0</v>
      </c>
      <c r="K474" s="249"/>
    </row>
    <row r="475" spans="2:11" ht="31.5" customHeight="1">
      <c r="B475" s="399">
        <v>6</v>
      </c>
      <c r="C475" s="195">
        <v>5</v>
      </c>
      <c r="D475" s="195"/>
      <c r="E475" s="401" t="s">
        <v>191</v>
      </c>
      <c r="F475" s="138"/>
      <c r="G475" s="247" t="s">
        <v>14</v>
      </c>
      <c r="H475" s="481"/>
      <c r="I475" s="248"/>
      <c r="J475" s="144">
        <f t="shared" si="51"/>
        <v>0</v>
      </c>
      <c r="K475" s="249"/>
    </row>
    <row r="476" spans="2:11" ht="82.5" customHeight="1">
      <c r="B476" s="399">
        <v>6</v>
      </c>
      <c r="C476" s="195">
        <v>6</v>
      </c>
      <c r="D476" s="195"/>
      <c r="E476" s="404" t="s">
        <v>322</v>
      </c>
      <c r="F476" s="138"/>
      <c r="G476" s="247"/>
      <c r="H476" s="481"/>
      <c r="I476" s="402">
        <f>SUM(J477:J480)</f>
        <v>0</v>
      </c>
      <c r="J476" s="144"/>
      <c r="K476" s="249"/>
    </row>
    <row r="477" spans="2:11" ht="29.5" customHeight="1">
      <c r="B477" s="399">
        <v>6</v>
      </c>
      <c r="C477" s="195">
        <v>6</v>
      </c>
      <c r="D477" s="273">
        <v>1</v>
      </c>
      <c r="E477" s="197" t="s">
        <v>964</v>
      </c>
      <c r="F477" s="138" t="s">
        <v>969</v>
      </c>
      <c r="G477" s="247" t="s">
        <v>43</v>
      </c>
      <c r="H477" s="481"/>
      <c r="I477" s="248"/>
      <c r="J477" s="144">
        <f t="shared" si="51"/>
        <v>0</v>
      </c>
      <c r="K477" s="249"/>
    </row>
    <row r="478" spans="2:11" ht="29.5" customHeight="1">
      <c r="B478" s="399">
        <v>6</v>
      </c>
      <c r="C478" s="195">
        <v>6</v>
      </c>
      <c r="D478" s="273">
        <v>2</v>
      </c>
      <c r="E478" s="197" t="s">
        <v>965</v>
      </c>
      <c r="F478" s="138" t="s">
        <v>968</v>
      </c>
      <c r="G478" s="247" t="s">
        <v>43</v>
      </c>
      <c r="H478" s="481"/>
      <c r="I478" s="248"/>
      <c r="J478" s="144">
        <f t="shared" si="51"/>
        <v>0</v>
      </c>
      <c r="K478" s="249"/>
    </row>
    <row r="479" spans="2:11" ht="29.5" customHeight="1">
      <c r="B479" s="399">
        <v>6</v>
      </c>
      <c r="C479" s="195">
        <v>6</v>
      </c>
      <c r="D479" s="273">
        <v>3</v>
      </c>
      <c r="E479" s="197" t="s">
        <v>966</v>
      </c>
      <c r="F479" s="138"/>
      <c r="G479" s="247" t="s">
        <v>43</v>
      </c>
      <c r="H479" s="481"/>
      <c r="I479" s="248"/>
      <c r="J479" s="144">
        <f t="shared" si="51"/>
        <v>0</v>
      </c>
      <c r="K479" s="249"/>
    </row>
    <row r="480" spans="2:11" ht="29.5" customHeight="1">
      <c r="B480" s="399">
        <v>6</v>
      </c>
      <c r="C480" s="195">
        <v>6</v>
      </c>
      <c r="D480" s="273">
        <v>4</v>
      </c>
      <c r="E480" s="197" t="s">
        <v>967</v>
      </c>
      <c r="F480" s="138"/>
      <c r="G480" s="247" t="s">
        <v>43</v>
      </c>
      <c r="H480" s="481"/>
      <c r="I480" s="248"/>
      <c r="J480" s="144">
        <f t="shared" si="51"/>
        <v>0</v>
      </c>
      <c r="K480" s="249"/>
    </row>
    <row r="481" spans="2:11" ht="31.5" customHeight="1">
      <c r="B481" s="399">
        <v>6</v>
      </c>
      <c r="C481" s="195">
        <v>7</v>
      </c>
      <c r="D481" s="195"/>
      <c r="E481" s="401" t="s">
        <v>323</v>
      </c>
      <c r="F481" s="138"/>
      <c r="G481" s="247" t="s">
        <v>37</v>
      </c>
      <c r="H481" s="481"/>
      <c r="I481" s="248"/>
      <c r="J481" s="144">
        <f t="shared" si="51"/>
        <v>0</v>
      </c>
      <c r="K481" s="249"/>
    </row>
    <row r="482" spans="2:11" ht="31.5" customHeight="1">
      <c r="B482" s="399">
        <v>6</v>
      </c>
      <c r="C482" s="195">
        <v>8</v>
      </c>
      <c r="D482" s="195"/>
      <c r="E482" s="401" t="s">
        <v>819</v>
      </c>
      <c r="F482" s="138" t="s">
        <v>818</v>
      </c>
      <c r="G482" s="247" t="s">
        <v>37</v>
      </c>
      <c r="H482" s="481"/>
      <c r="I482" s="248"/>
      <c r="J482" s="144">
        <f t="shared" si="51"/>
        <v>0</v>
      </c>
      <c r="K482" s="249"/>
    </row>
    <row r="483" spans="2:11" ht="31.5" customHeight="1">
      <c r="B483" s="399">
        <v>6</v>
      </c>
      <c r="C483" s="195">
        <v>9</v>
      </c>
      <c r="D483" s="195"/>
      <c r="E483" s="401" t="s">
        <v>324</v>
      </c>
      <c r="F483" s="138"/>
      <c r="G483" s="247" t="s">
        <v>37</v>
      </c>
      <c r="H483" s="481"/>
      <c r="I483" s="248"/>
      <c r="J483" s="144">
        <f t="shared" si="51"/>
        <v>0</v>
      </c>
      <c r="K483" s="249"/>
    </row>
    <row r="484" spans="2:11" ht="31.5" customHeight="1">
      <c r="B484" s="399">
        <v>6</v>
      </c>
      <c r="C484" s="195">
        <v>10</v>
      </c>
      <c r="D484" s="195"/>
      <c r="E484" s="401" t="s">
        <v>325</v>
      </c>
      <c r="F484" s="138"/>
      <c r="G484" s="247" t="s">
        <v>14</v>
      </c>
      <c r="H484" s="481"/>
      <c r="I484" s="248"/>
      <c r="J484" s="144">
        <f t="shared" si="51"/>
        <v>0</v>
      </c>
      <c r="K484" s="249"/>
    </row>
    <row r="485" spans="2:11" ht="31.5" customHeight="1">
      <c r="B485" s="399">
        <v>6</v>
      </c>
      <c r="C485" s="195">
        <v>11</v>
      </c>
      <c r="D485" s="195"/>
      <c r="E485" s="401" t="s">
        <v>326</v>
      </c>
      <c r="F485" s="138"/>
      <c r="G485" s="247" t="s">
        <v>37</v>
      </c>
      <c r="H485" s="481"/>
      <c r="I485" s="248"/>
      <c r="J485" s="144">
        <f t="shared" si="51"/>
        <v>0</v>
      </c>
      <c r="K485" s="249"/>
    </row>
    <row r="486" spans="2:11" ht="15.75" customHeight="1" thickBot="1">
      <c r="B486" s="23"/>
      <c r="C486" s="24"/>
      <c r="D486" s="24"/>
      <c r="E486" s="25"/>
      <c r="F486" s="22"/>
      <c r="G486" s="64"/>
      <c r="H486" s="494"/>
      <c r="I486" s="39"/>
      <c r="J486" s="68"/>
      <c r="K486" s="65"/>
    </row>
    <row r="487" spans="2:11" ht="43" customHeight="1" thickBot="1">
      <c r="B487" s="250">
        <v>7</v>
      </c>
      <c r="C487" s="251"/>
      <c r="D487" s="251"/>
      <c r="E487" s="252" t="s">
        <v>1013</v>
      </c>
      <c r="F487" s="253" t="s">
        <v>973</v>
      </c>
      <c r="G487" s="254"/>
      <c r="H487" s="512"/>
      <c r="I487" s="255"/>
      <c r="J487" s="256">
        <f>SUM(J488:J489)</f>
        <v>0</v>
      </c>
      <c r="K487" s="257"/>
    </row>
    <row r="488" spans="2:11" ht="43" customHeight="1">
      <c r="B488" s="55">
        <v>7</v>
      </c>
      <c r="C488" s="17">
        <v>1</v>
      </c>
      <c r="D488" s="17"/>
      <c r="E488" s="26" t="s">
        <v>972</v>
      </c>
      <c r="F488" s="79" t="s">
        <v>1044</v>
      </c>
      <c r="G488" s="120" t="s">
        <v>14</v>
      </c>
      <c r="H488" s="511"/>
      <c r="I488" s="97"/>
      <c r="J488" s="122">
        <f>H488*I488</f>
        <v>0</v>
      </c>
      <c r="K488" s="94"/>
    </row>
    <row r="489" spans="2:11" ht="50.25" customHeight="1">
      <c r="B489" s="55">
        <v>7</v>
      </c>
      <c r="C489" s="17">
        <v>2</v>
      </c>
      <c r="D489" s="35"/>
      <c r="E489" s="37" t="s">
        <v>196</v>
      </c>
      <c r="F489" s="79" t="s">
        <v>1044</v>
      </c>
      <c r="G489" s="98" t="s">
        <v>14</v>
      </c>
      <c r="H489" s="513"/>
      <c r="I489" s="97"/>
      <c r="J489" s="122">
        <f t="shared" ref="J489" si="52">H489*I489</f>
        <v>0</v>
      </c>
      <c r="K489" s="94"/>
    </row>
    <row r="490" spans="2:11" s="1" customFormat="1" ht="20.5" customHeight="1" thickBot="1">
      <c r="B490" s="18"/>
      <c r="C490" s="19"/>
      <c r="D490" s="19"/>
      <c r="E490" s="27"/>
      <c r="F490" s="28"/>
      <c r="G490" s="64"/>
      <c r="H490" s="510"/>
      <c r="I490" s="40"/>
      <c r="J490" s="68"/>
      <c r="K490" s="65"/>
    </row>
    <row r="491" spans="2:11" s="1" customFormat="1" ht="67" customHeight="1" thickBot="1">
      <c r="B491" s="406">
        <v>8</v>
      </c>
      <c r="C491" s="407"/>
      <c r="D491" s="407"/>
      <c r="E491" s="408" t="s">
        <v>197</v>
      </c>
      <c r="F491" s="409"/>
      <c r="G491" s="410"/>
      <c r="H491" s="514"/>
      <c r="I491" s="411"/>
      <c r="J491" s="380">
        <f>SUM(J492:J528)</f>
        <v>0</v>
      </c>
      <c r="K491" s="412"/>
    </row>
    <row r="492" spans="2:11" s="1" customFormat="1" ht="91">
      <c r="B492" s="47">
        <v>8</v>
      </c>
      <c r="C492" s="48">
        <v>1</v>
      </c>
      <c r="D492" s="413"/>
      <c r="E492" s="208" t="s">
        <v>822</v>
      </c>
      <c r="F492" s="414" t="s">
        <v>309</v>
      </c>
      <c r="G492" s="415"/>
      <c r="H492" s="515"/>
      <c r="I492" s="210">
        <f>SUM(J493:J495)</f>
        <v>0</v>
      </c>
      <c r="J492" s="416"/>
      <c r="K492" s="417"/>
    </row>
    <row r="493" spans="2:11" s="1" customFormat="1" ht="34" customHeight="1">
      <c r="B493" s="322">
        <v>8</v>
      </c>
      <c r="C493" s="212">
        <v>1</v>
      </c>
      <c r="D493" s="202">
        <v>1</v>
      </c>
      <c r="E493" s="327" t="s">
        <v>289</v>
      </c>
      <c r="F493" s="204">
        <v>5745</v>
      </c>
      <c r="G493" s="149" t="s">
        <v>14</v>
      </c>
      <c r="H493" s="516"/>
      <c r="I493" s="150"/>
      <c r="J493" s="144">
        <f>I493*H493</f>
        <v>0</v>
      </c>
      <c r="K493" s="151"/>
    </row>
    <row r="494" spans="2:11" s="1" customFormat="1" ht="34" customHeight="1">
      <c r="B494" s="322">
        <v>8</v>
      </c>
      <c r="C494" s="212">
        <v>1</v>
      </c>
      <c r="D494" s="202">
        <v>2</v>
      </c>
      <c r="E494" s="327" t="s">
        <v>198</v>
      </c>
      <c r="F494" s="204">
        <v>7500</v>
      </c>
      <c r="G494" s="149" t="s">
        <v>14</v>
      </c>
      <c r="H494" s="516"/>
      <c r="I494" s="150"/>
      <c r="J494" s="144">
        <f>I494*H494</f>
        <v>0</v>
      </c>
      <c r="K494" s="151"/>
    </row>
    <row r="495" spans="2:11" s="1" customFormat="1" ht="34" customHeight="1">
      <c r="B495" s="322">
        <v>8</v>
      </c>
      <c r="C495" s="212">
        <v>1</v>
      </c>
      <c r="D495" s="202">
        <v>3</v>
      </c>
      <c r="E495" s="327" t="s">
        <v>199</v>
      </c>
      <c r="F495" s="204">
        <v>620</v>
      </c>
      <c r="G495" s="149" t="s">
        <v>14</v>
      </c>
      <c r="H495" s="516"/>
      <c r="I495" s="150"/>
      <c r="J495" s="144">
        <f>I495*H495</f>
        <v>0</v>
      </c>
      <c r="K495" s="151"/>
    </row>
    <row r="496" spans="2:11" s="1" customFormat="1" ht="56.5" customHeight="1">
      <c r="B496" s="322">
        <v>8</v>
      </c>
      <c r="C496" s="212">
        <v>1</v>
      </c>
      <c r="D496" s="202">
        <v>4</v>
      </c>
      <c r="E496" s="204" t="s">
        <v>559</v>
      </c>
      <c r="F496" s="204" t="s">
        <v>823</v>
      </c>
      <c r="G496" s="149" t="s">
        <v>14</v>
      </c>
      <c r="H496" s="517" t="s">
        <v>291</v>
      </c>
      <c r="I496" s="553"/>
      <c r="J496" s="554"/>
      <c r="K496" s="151"/>
    </row>
    <row r="497" spans="2:11" s="1" customFormat="1" ht="141" customHeight="1">
      <c r="B497" s="322">
        <v>8</v>
      </c>
      <c r="C497" s="212">
        <v>2</v>
      </c>
      <c r="D497" s="212"/>
      <c r="E497" s="323" t="s">
        <v>200</v>
      </c>
      <c r="F497" s="323" t="s">
        <v>290</v>
      </c>
      <c r="G497" s="149"/>
      <c r="H497" s="516"/>
      <c r="I497" s="246">
        <f>SUM(J498:J504)</f>
        <v>0</v>
      </c>
      <c r="J497" s="144"/>
      <c r="K497" s="151"/>
    </row>
    <row r="498" spans="2:11" s="1" customFormat="1" ht="65">
      <c r="B498" s="322">
        <v>8</v>
      </c>
      <c r="C498" s="212">
        <v>2</v>
      </c>
      <c r="D498" s="223">
        <v>1</v>
      </c>
      <c r="E498" s="222" t="s">
        <v>844</v>
      </c>
      <c r="F498" s="224" t="s">
        <v>824</v>
      </c>
      <c r="G498" s="149" t="s">
        <v>14</v>
      </c>
      <c r="H498" s="516"/>
      <c r="I498" s="150"/>
      <c r="J498" s="144">
        <f t="shared" ref="J498:J504" si="53">I498*H498</f>
        <v>0</v>
      </c>
      <c r="K498" s="151"/>
    </row>
    <row r="499" spans="2:11" s="1" customFormat="1" ht="52">
      <c r="B499" s="322">
        <v>8</v>
      </c>
      <c r="C499" s="212">
        <v>2</v>
      </c>
      <c r="D499" s="223">
        <v>2</v>
      </c>
      <c r="E499" s="222" t="s">
        <v>560</v>
      </c>
      <c r="F499" s="224" t="s">
        <v>825</v>
      </c>
      <c r="G499" s="149" t="s">
        <v>14</v>
      </c>
      <c r="H499" s="516"/>
      <c r="I499" s="150"/>
      <c r="J499" s="144">
        <f t="shared" si="53"/>
        <v>0</v>
      </c>
      <c r="K499" s="151"/>
    </row>
    <row r="500" spans="2:11" s="1" customFormat="1" ht="52">
      <c r="B500" s="322">
        <v>8</v>
      </c>
      <c r="C500" s="212">
        <v>2</v>
      </c>
      <c r="D500" s="223">
        <v>3</v>
      </c>
      <c r="E500" s="222" t="s">
        <v>345</v>
      </c>
      <c r="F500" s="224" t="s">
        <v>826</v>
      </c>
      <c r="G500" s="149" t="s">
        <v>14</v>
      </c>
      <c r="H500" s="516"/>
      <c r="I500" s="150"/>
      <c r="J500" s="144">
        <f t="shared" si="53"/>
        <v>0</v>
      </c>
      <c r="K500" s="151"/>
    </row>
    <row r="501" spans="2:11" s="1" customFormat="1" ht="52">
      <c r="B501" s="322">
        <v>8</v>
      </c>
      <c r="C501" s="212">
        <v>2</v>
      </c>
      <c r="D501" s="223">
        <v>4</v>
      </c>
      <c r="E501" s="222" t="s">
        <v>344</v>
      </c>
      <c r="F501" s="224" t="s">
        <v>827</v>
      </c>
      <c r="G501" s="149" t="s">
        <v>14</v>
      </c>
      <c r="H501" s="516"/>
      <c r="I501" s="150"/>
      <c r="J501" s="144">
        <f t="shared" si="53"/>
        <v>0</v>
      </c>
      <c r="K501" s="151"/>
    </row>
    <row r="502" spans="2:11" s="1" customFormat="1" ht="52">
      <c r="B502" s="322">
        <v>8</v>
      </c>
      <c r="C502" s="212">
        <v>2</v>
      </c>
      <c r="D502" s="223">
        <v>5</v>
      </c>
      <c r="E502" s="222" t="s">
        <v>828</v>
      </c>
      <c r="F502" s="224" t="s">
        <v>830</v>
      </c>
      <c r="G502" s="149" t="s">
        <v>14</v>
      </c>
      <c r="H502" s="516"/>
      <c r="I502" s="150"/>
      <c r="J502" s="144">
        <f t="shared" si="53"/>
        <v>0</v>
      </c>
      <c r="K502" s="151"/>
    </row>
    <row r="503" spans="2:11" s="1" customFormat="1" ht="52">
      <c r="B503" s="322">
        <v>8</v>
      </c>
      <c r="C503" s="212">
        <v>2</v>
      </c>
      <c r="D503" s="223">
        <v>6</v>
      </c>
      <c r="E503" s="222" t="s">
        <v>561</v>
      </c>
      <c r="F503" s="224" t="s">
        <v>831</v>
      </c>
      <c r="G503" s="149" t="s">
        <v>14</v>
      </c>
      <c r="H503" s="516"/>
      <c r="I503" s="150"/>
      <c r="J503" s="144">
        <f t="shared" si="53"/>
        <v>0</v>
      </c>
      <c r="K503" s="151"/>
    </row>
    <row r="504" spans="2:11" s="1" customFormat="1" ht="52">
      <c r="B504" s="322">
        <v>8</v>
      </c>
      <c r="C504" s="212">
        <v>2</v>
      </c>
      <c r="D504" s="223">
        <v>7</v>
      </c>
      <c r="E504" s="222" t="s">
        <v>829</v>
      </c>
      <c r="F504" s="224" t="s">
        <v>831</v>
      </c>
      <c r="G504" s="149" t="s">
        <v>14</v>
      </c>
      <c r="H504" s="516"/>
      <c r="I504" s="150"/>
      <c r="J504" s="144">
        <f t="shared" si="53"/>
        <v>0</v>
      </c>
      <c r="K504" s="151"/>
    </row>
    <row r="505" spans="2:11" s="1" customFormat="1" ht="48" customHeight="1">
      <c r="B505" s="322">
        <v>8</v>
      </c>
      <c r="C505" s="212">
        <v>3</v>
      </c>
      <c r="D505" s="212"/>
      <c r="E505" s="323" t="s">
        <v>832</v>
      </c>
      <c r="F505" s="204"/>
      <c r="G505" s="149" t="s">
        <v>14</v>
      </c>
      <c r="H505" s="516"/>
      <c r="I505" s="150"/>
      <c r="J505" s="144">
        <f t="shared" ref="J505:J506" si="54">I505*H505</f>
        <v>0</v>
      </c>
      <c r="K505" s="151"/>
    </row>
    <row r="506" spans="2:11" s="1" customFormat="1" ht="54.5" customHeight="1">
      <c r="B506" s="322">
        <v>8</v>
      </c>
      <c r="C506" s="212">
        <v>4</v>
      </c>
      <c r="D506" s="202"/>
      <c r="E506" s="323" t="s">
        <v>201</v>
      </c>
      <c r="F506" s="204" t="s">
        <v>291</v>
      </c>
      <c r="G506" s="149" t="s">
        <v>14</v>
      </c>
      <c r="H506" s="516"/>
      <c r="I506" s="150"/>
      <c r="J506" s="144">
        <f t="shared" si="54"/>
        <v>0</v>
      </c>
      <c r="K506" s="151"/>
    </row>
    <row r="507" spans="2:11" s="1" customFormat="1" ht="46" customHeight="1">
      <c r="B507" s="322">
        <v>8</v>
      </c>
      <c r="C507" s="212">
        <v>5</v>
      </c>
      <c r="D507" s="212"/>
      <c r="E507" s="323" t="s">
        <v>202</v>
      </c>
      <c r="F507" s="204"/>
      <c r="G507" s="149" t="s">
        <v>43</v>
      </c>
      <c r="H507" s="516"/>
      <c r="I507" s="150"/>
      <c r="J507" s="144">
        <f>I507*H507</f>
        <v>0</v>
      </c>
      <c r="K507" s="151"/>
    </row>
    <row r="508" spans="2:11" s="1" customFormat="1" ht="39" customHeight="1">
      <c r="B508" s="322">
        <v>8</v>
      </c>
      <c r="C508" s="212">
        <v>6</v>
      </c>
      <c r="D508" s="212"/>
      <c r="E508" s="323" t="s">
        <v>203</v>
      </c>
      <c r="F508" s="204" t="s">
        <v>204</v>
      </c>
      <c r="G508" s="149" t="s">
        <v>14</v>
      </c>
      <c r="H508" s="516"/>
      <c r="I508" s="150"/>
      <c r="J508" s="144">
        <f>I508*H508</f>
        <v>0</v>
      </c>
      <c r="K508" s="151"/>
    </row>
    <row r="509" spans="2:11" s="1" customFormat="1" ht="39" customHeight="1">
      <c r="B509" s="322">
        <v>8</v>
      </c>
      <c r="C509" s="212">
        <v>7</v>
      </c>
      <c r="D509" s="212"/>
      <c r="E509" s="323" t="s">
        <v>562</v>
      </c>
      <c r="F509" s="204"/>
      <c r="G509" s="149" t="s">
        <v>14</v>
      </c>
      <c r="H509" s="516"/>
      <c r="I509" s="150"/>
      <c r="J509" s="144">
        <f>I509*H509</f>
        <v>0</v>
      </c>
      <c r="K509" s="151"/>
    </row>
    <row r="510" spans="2:11" s="1" customFormat="1" ht="75">
      <c r="B510" s="322">
        <v>8</v>
      </c>
      <c r="C510" s="212">
        <v>8</v>
      </c>
      <c r="D510" s="212"/>
      <c r="E510" s="323" t="s">
        <v>205</v>
      </c>
      <c r="F510" s="204"/>
      <c r="G510" s="149"/>
      <c r="H510" s="516"/>
      <c r="I510" s="246">
        <f>SUM(J511:J512)</f>
        <v>0</v>
      </c>
      <c r="J510" s="144"/>
      <c r="K510" s="151"/>
    </row>
    <row r="511" spans="2:11" s="1" customFormat="1" ht="46.75" customHeight="1">
      <c r="B511" s="322">
        <v>8</v>
      </c>
      <c r="C511" s="212">
        <v>8</v>
      </c>
      <c r="D511" s="202">
        <v>1</v>
      </c>
      <c r="E511" s="204" t="s">
        <v>206</v>
      </c>
      <c r="F511" s="204"/>
      <c r="G511" s="149" t="s">
        <v>24</v>
      </c>
      <c r="H511" s="516"/>
      <c r="I511" s="150"/>
      <c r="J511" s="144">
        <f t="shared" ref="J511:J522" si="55">I511*H511</f>
        <v>0</v>
      </c>
      <c r="K511" s="151"/>
    </row>
    <row r="512" spans="2:11" s="1" customFormat="1" ht="70.5" customHeight="1">
      <c r="B512" s="322">
        <v>8</v>
      </c>
      <c r="C512" s="212">
        <v>8</v>
      </c>
      <c r="D512" s="202">
        <v>2</v>
      </c>
      <c r="E512" s="204" t="s">
        <v>207</v>
      </c>
      <c r="F512" s="204" t="s">
        <v>375</v>
      </c>
      <c r="G512" s="149" t="s">
        <v>24</v>
      </c>
      <c r="H512" s="516"/>
      <c r="I512" s="150"/>
      <c r="J512" s="144">
        <f t="shared" si="55"/>
        <v>0</v>
      </c>
      <c r="K512" s="151"/>
    </row>
    <row r="513" spans="2:11" s="1" customFormat="1" ht="53.5" customHeight="1">
      <c r="B513" s="322">
        <v>8</v>
      </c>
      <c r="C513" s="212">
        <v>9</v>
      </c>
      <c r="D513" s="212"/>
      <c r="E513" s="323" t="s">
        <v>839</v>
      </c>
      <c r="F513" s="204"/>
      <c r="G513" s="149"/>
      <c r="H513" s="516"/>
      <c r="I513" s="418">
        <f>SUM(J514:J517)</f>
        <v>0</v>
      </c>
      <c r="J513" s="144"/>
      <c r="K513" s="151"/>
    </row>
    <row r="514" spans="2:11" s="1" customFormat="1" ht="23" customHeight="1">
      <c r="B514" s="322">
        <v>8</v>
      </c>
      <c r="C514" s="212">
        <v>9</v>
      </c>
      <c r="D514" s="223">
        <v>1</v>
      </c>
      <c r="E514" s="328" t="s">
        <v>833</v>
      </c>
      <c r="F514" s="328" t="s">
        <v>834</v>
      </c>
      <c r="G514" s="149" t="s">
        <v>43</v>
      </c>
      <c r="H514" s="516"/>
      <c r="I514" s="150"/>
      <c r="J514" s="144">
        <f t="shared" si="55"/>
        <v>0</v>
      </c>
      <c r="K514" s="151"/>
    </row>
    <row r="515" spans="2:11" s="1" customFormat="1" ht="23" customHeight="1">
      <c r="B515" s="322">
        <v>8</v>
      </c>
      <c r="C515" s="212">
        <v>9</v>
      </c>
      <c r="D515" s="223">
        <v>2</v>
      </c>
      <c r="E515" s="328" t="s">
        <v>833</v>
      </c>
      <c r="F515" s="328" t="s">
        <v>836</v>
      </c>
      <c r="G515" s="149" t="s">
        <v>43</v>
      </c>
      <c r="H515" s="516"/>
      <c r="I515" s="150"/>
      <c r="J515" s="144">
        <f t="shared" ref="J515:J516" si="56">I515*H515</f>
        <v>0</v>
      </c>
      <c r="K515" s="151"/>
    </row>
    <row r="516" spans="2:11" s="1" customFormat="1" ht="23" customHeight="1">
      <c r="B516" s="322">
        <v>8</v>
      </c>
      <c r="C516" s="212">
        <v>9</v>
      </c>
      <c r="D516" s="223">
        <v>3</v>
      </c>
      <c r="E516" s="328" t="s">
        <v>833</v>
      </c>
      <c r="F516" s="328" t="s">
        <v>835</v>
      </c>
      <c r="G516" s="149" t="s">
        <v>43</v>
      </c>
      <c r="H516" s="516"/>
      <c r="I516" s="150"/>
      <c r="J516" s="144">
        <f t="shared" si="56"/>
        <v>0</v>
      </c>
      <c r="K516" s="151"/>
    </row>
    <row r="517" spans="2:11" s="1" customFormat="1" ht="23" customHeight="1">
      <c r="B517" s="322">
        <v>8</v>
      </c>
      <c r="C517" s="212">
        <v>9</v>
      </c>
      <c r="D517" s="223">
        <v>4</v>
      </c>
      <c r="E517" s="328" t="s">
        <v>837</v>
      </c>
      <c r="F517" s="328" t="s">
        <v>838</v>
      </c>
      <c r="G517" s="149" t="s">
        <v>43</v>
      </c>
      <c r="H517" s="516"/>
      <c r="I517" s="150"/>
      <c r="J517" s="144">
        <f t="shared" ref="J517" si="57">I517*H517</f>
        <v>0</v>
      </c>
      <c r="K517" s="151"/>
    </row>
    <row r="518" spans="2:11" s="1" customFormat="1" ht="120.5" customHeight="1">
      <c r="B518" s="322">
        <v>8</v>
      </c>
      <c r="C518" s="212">
        <v>10</v>
      </c>
      <c r="D518" s="212"/>
      <c r="E518" s="323" t="s">
        <v>208</v>
      </c>
      <c r="F518" s="419" t="s">
        <v>292</v>
      </c>
      <c r="G518" s="149"/>
      <c r="H518" s="516"/>
      <c r="I518" s="418">
        <f>SUM(J519:J521)</f>
        <v>0</v>
      </c>
      <c r="J518" s="144"/>
      <c r="K518" s="151"/>
    </row>
    <row r="519" spans="2:11" s="1" customFormat="1" ht="39" customHeight="1">
      <c r="B519" s="322">
        <v>8</v>
      </c>
      <c r="C519" s="212">
        <v>10</v>
      </c>
      <c r="D519" s="223">
        <v>1</v>
      </c>
      <c r="E519" s="328" t="s">
        <v>563</v>
      </c>
      <c r="F519" s="419"/>
      <c r="G519" s="149" t="s">
        <v>43</v>
      </c>
      <c r="H519" s="516"/>
      <c r="I519" s="150"/>
      <c r="J519" s="144">
        <f t="shared" si="55"/>
        <v>0</v>
      </c>
      <c r="K519" s="151"/>
    </row>
    <row r="520" spans="2:11" s="1" customFormat="1" ht="39" customHeight="1">
      <c r="B520" s="322">
        <v>8</v>
      </c>
      <c r="C520" s="212">
        <v>10</v>
      </c>
      <c r="D520" s="223">
        <v>2</v>
      </c>
      <c r="E520" s="328" t="s">
        <v>1014</v>
      </c>
      <c r="F520" s="419" t="s">
        <v>564</v>
      </c>
      <c r="G520" s="149" t="s">
        <v>43</v>
      </c>
      <c r="H520" s="516"/>
      <c r="I520" s="150"/>
      <c r="J520" s="144">
        <f t="shared" si="55"/>
        <v>0</v>
      </c>
      <c r="K520" s="151"/>
    </row>
    <row r="521" spans="2:11" s="1" customFormat="1" ht="39" customHeight="1">
      <c r="B521" s="322">
        <v>8</v>
      </c>
      <c r="C521" s="212">
        <v>10</v>
      </c>
      <c r="D521" s="223">
        <v>3</v>
      </c>
      <c r="E521" s="328" t="s">
        <v>1015</v>
      </c>
      <c r="F521" s="419"/>
      <c r="G521" s="149" t="s">
        <v>43</v>
      </c>
      <c r="H521" s="516"/>
      <c r="I521" s="150"/>
      <c r="J521" s="144">
        <f t="shared" si="55"/>
        <v>0</v>
      </c>
      <c r="K521" s="151"/>
    </row>
    <row r="522" spans="2:11" s="1" customFormat="1" ht="32.25" customHeight="1">
      <c r="B522" s="322">
        <v>8</v>
      </c>
      <c r="C522" s="212">
        <v>11</v>
      </c>
      <c r="D522" s="212"/>
      <c r="E522" s="323" t="s">
        <v>209</v>
      </c>
      <c r="F522" s="204" t="s">
        <v>821</v>
      </c>
      <c r="G522" s="149" t="s">
        <v>14</v>
      </c>
      <c r="H522" s="516"/>
      <c r="I522" s="150"/>
      <c r="J522" s="144">
        <f t="shared" si="55"/>
        <v>0</v>
      </c>
      <c r="K522" s="151"/>
    </row>
    <row r="523" spans="2:11" s="1" customFormat="1" ht="187" customHeight="1">
      <c r="B523" s="322">
        <v>8</v>
      </c>
      <c r="C523" s="212">
        <v>12</v>
      </c>
      <c r="D523" s="212"/>
      <c r="E523" s="323" t="s">
        <v>1016</v>
      </c>
      <c r="F523" s="420" t="s">
        <v>820</v>
      </c>
      <c r="G523" s="149"/>
      <c r="H523" s="516"/>
      <c r="I523" s="246">
        <f>SUM(J524:J526)</f>
        <v>0</v>
      </c>
      <c r="J523" s="144"/>
      <c r="K523" s="421"/>
    </row>
    <row r="524" spans="2:11" s="1" customFormat="1" ht="52.5" customHeight="1">
      <c r="B524" s="322">
        <v>8</v>
      </c>
      <c r="C524" s="212">
        <v>12</v>
      </c>
      <c r="D524" s="202">
        <v>1</v>
      </c>
      <c r="E524" s="204" t="s">
        <v>210</v>
      </c>
      <c r="F524" s="204" t="s">
        <v>211</v>
      </c>
      <c r="G524" s="149" t="s">
        <v>14</v>
      </c>
      <c r="H524" s="516"/>
      <c r="I524" s="150"/>
      <c r="J524" s="144">
        <f>I524*H524</f>
        <v>0</v>
      </c>
      <c r="K524" s="229"/>
    </row>
    <row r="525" spans="2:11" s="1" customFormat="1" ht="32" customHeight="1">
      <c r="B525" s="322">
        <v>8</v>
      </c>
      <c r="C525" s="212">
        <v>12</v>
      </c>
      <c r="D525" s="202">
        <v>2</v>
      </c>
      <c r="E525" s="204" t="s">
        <v>991</v>
      </c>
      <c r="F525" s="204" t="s">
        <v>1017</v>
      </c>
      <c r="G525" s="149" t="s">
        <v>14</v>
      </c>
      <c r="H525" s="516"/>
      <c r="I525" s="150"/>
      <c r="J525" s="144">
        <f>I525*H525</f>
        <v>0</v>
      </c>
      <c r="K525" s="229"/>
    </row>
    <row r="526" spans="2:11" s="1" customFormat="1" ht="44.5" customHeight="1">
      <c r="B526" s="322">
        <v>8</v>
      </c>
      <c r="C526" s="212">
        <v>12</v>
      </c>
      <c r="D526" s="202">
        <v>3</v>
      </c>
      <c r="E526" s="204" t="s">
        <v>212</v>
      </c>
      <c r="F526" s="204" t="s">
        <v>211</v>
      </c>
      <c r="G526" s="149" t="s">
        <v>14</v>
      </c>
      <c r="H526" s="516"/>
      <c r="I526" s="150"/>
      <c r="J526" s="144">
        <f>I526*H526</f>
        <v>0</v>
      </c>
      <c r="K526" s="422"/>
    </row>
    <row r="527" spans="2:11" s="1" customFormat="1" ht="66" customHeight="1">
      <c r="B527" s="322">
        <v>8</v>
      </c>
      <c r="C527" s="212">
        <v>13</v>
      </c>
      <c r="D527" s="212"/>
      <c r="E527" s="323" t="s">
        <v>213</v>
      </c>
      <c r="F527" s="151" t="s">
        <v>365</v>
      </c>
      <c r="G527" s="149" t="s">
        <v>24</v>
      </c>
      <c r="H527" s="516"/>
      <c r="I527" s="150"/>
      <c r="J527" s="144">
        <f>I527*H527</f>
        <v>0</v>
      </c>
      <c r="K527" s="151"/>
    </row>
    <row r="528" spans="2:11" s="1" customFormat="1" ht="39" customHeight="1">
      <c r="B528" s="322">
        <v>8</v>
      </c>
      <c r="C528" s="212">
        <v>14</v>
      </c>
      <c r="D528" s="212"/>
      <c r="E528" s="323" t="s">
        <v>214</v>
      </c>
      <c r="F528" s="229" t="s">
        <v>840</v>
      </c>
      <c r="G528" s="149" t="s">
        <v>14</v>
      </c>
      <c r="H528" s="516"/>
      <c r="I528" s="150"/>
      <c r="J528" s="144">
        <f>I528*H528</f>
        <v>0</v>
      </c>
      <c r="K528" s="229"/>
    </row>
    <row r="529" spans="2:11" s="1" customFormat="1" ht="15" thickBot="1">
      <c r="B529" s="18"/>
      <c r="C529" s="19"/>
      <c r="D529" s="19"/>
      <c r="E529" s="27"/>
      <c r="F529" s="28"/>
      <c r="G529" s="64"/>
      <c r="H529" s="510"/>
      <c r="I529" s="40"/>
      <c r="J529" s="67"/>
      <c r="K529" s="65"/>
    </row>
    <row r="530" spans="2:11" s="1" customFormat="1" ht="54.5" customHeight="1" thickBot="1">
      <c r="B530" s="154">
        <v>9</v>
      </c>
      <c r="C530" s="155"/>
      <c r="D530" s="155"/>
      <c r="E530" s="156" t="s">
        <v>215</v>
      </c>
      <c r="F530" s="156"/>
      <c r="G530" s="157"/>
      <c r="H530" s="158"/>
      <c r="I530" s="157">
        <v>0</v>
      </c>
      <c r="J530" s="159">
        <f>SUM(J531:J565)</f>
        <v>0</v>
      </c>
      <c r="K530" s="160"/>
    </row>
    <row r="531" spans="2:11" s="1" customFormat="1" ht="28" customHeight="1">
      <c r="B531" s="161">
        <v>9</v>
      </c>
      <c r="C531" s="162">
        <v>1</v>
      </c>
      <c r="D531" s="162"/>
      <c r="E531" s="163" t="s">
        <v>1038</v>
      </c>
      <c r="F531" s="190"/>
      <c r="G531" s="165"/>
      <c r="H531" s="518"/>
      <c r="I531" s="191">
        <f>SUM(J532:J535)</f>
        <v>0</v>
      </c>
      <c r="J531" s="167"/>
      <c r="K531" s="168"/>
    </row>
    <row r="532" spans="2:11" s="1" customFormat="1" ht="30">
      <c r="B532" s="161">
        <v>9</v>
      </c>
      <c r="C532" s="162">
        <v>1</v>
      </c>
      <c r="D532" s="169">
        <v>1</v>
      </c>
      <c r="E532" s="170" t="s">
        <v>609</v>
      </c>
      <c r="F532" s="170" t="s">
        <v>1039</v>
      </c>
      <c r="G532" s="165" t="s">
        <v>20</v>
      </c>
      <c r="H532" s="518"/>
      <c r="I532" s="166"/>
      <c r="J532" s="167">
        <f>I532*H532</f>
        <v>0</v>
      </c>
      <c r="K532" s="168"/>
    </row>
    <row r="533" spans="2:11" s="1" customFormat="1" ht="31" customHeight="1">
      <c r="B533" s="161">
        <v>9</v>
      </c>
      <c r="C533" s="162">
        <v>1</v>
      </c>
      <c r="D533" s="169">
        <v>2</v>
      </c>
      <c r="E533" s="170" t="s">
        <v>610</v>
      </c>
      <c r="F533" s="164"/>
      <c r="G533" s="165" t="s">
        <v>20</v>
      </c>
      <c r="H533" s="518"/>
      <c r="I533" s="166"/>
      <c r="J533" s="167">
        <f>I533*H533</f>
        <v>0</v>
      </c>
      <c r="K533" s="423"/>
    </row>
    <row r="534" spans="2:11" s="1" customFormat="1" ht="31" customHeight="1">
      <c r="B534" s="161">
        <v>9</v>
      </c>
      <c r="C534" s="162">
        <v>1</v>
      </c>
      <c r="D534" s="169">
        <v>3</v>
      </c>
      <c r="E534" s="170" t="s">
        <v>611</v>
      </c>
      <c r="F534" s="164"/>
      <c r="G534" s="165" t="s">
        <v>14</v>
      </c>
      <c r="H534" s="518"/>
      <c r="I534" s="166"/>
      <c r="J534" s="167">
        <f>I534*H534</f>
        <v>0</v>
      </c>
      <c r="K534" s="423"/>
    </row>
    <row r="535" spans="2:11" s="1" customFormat="1" ht="31" customHeight="1">
      <c r="B535" s="161">
        <v>9</v>
      </c>
      <c r="C535" s="162">
        <v>1</v>
      </c>
      <c r="D535" s="169">
        <v>4</v>
      </c>
      <c r="E535" s="170" t="s">
        <v>1018</v>
      </c>
      <c r="F535" s="164"/>
      <c r="G535" s="165" t="s">
        <v>20</v>
      </c>
      <c r="H535" s="518"/>
      <c r="I535" s="166"/>
      <c r="J535" s="167">
        <f>I535*H535</f>
        <v>0</v>
      </c>
      <c r="K535" s="423"/>
    </row>
    <row r="536" spans="2:11" s="1" customFormat="1" ht="30">
      <c r="B536" s="161">
        <v>9</v>
      </c>
      <c r="C536" s="162">
        <v>2</v>
      </c>
      <c r="D536" s="162"/>
      <c r="E536" s="163" t="s">
        <v>865</v>
      </c>
      <c r="F536" s="164"/>
      <c r="G536" s="165"/>
      <c r="H536" s="518"/>
      <c r="I536" s="191">
        <f>SUM(J537:J538)</f>
        <v>0</v>
      </c>
      <c r="J536" s="167"/>
      <c r="K536" s="423"/>
    </row>
    <row r="537" spans="2:11" s="1" customFormat="1" ht="25.5" customHeight="1">
      <c r="B537" s="161">
        <v>9</v>
      </c>
      <c r="C537" s="162">
        <v>2</v>
      </c>
      <c r="D537" s="169">
        <v>1</v>
      </c>
      <c r="E537" s="170" t="s">
        <v>866</v>
      </c>
      <c r="F537" s="164" t="s">
        <v>867</v>
      </c>
      <c r="G537" s="165" t="s">
        <v>14</v>
      </c>
      <c r="H537" s="518"/>
      <c r="I537" s="166"/>
      <c r="J537" s="167">
        <f>I537*H537</f>
        <v>0</v>
      </c>
      <c r="K537" s="423"/>
    </row>
    <row r="538" spans="2:11" s="1" customFormat="1" ht="25.5" customHeight="1">
      <c r="B538" s="161">
        <v>9</v>
      </c>
      <c r="C538" s="162">
        <v>2</v>
      </c>
      <c r="D538" s="169">
        <v>2</v>
      </c>
      <c r="E538" s="170" t="s">
        <v>1019</v>
      </c>
      <c r="F538" s="164"/>
      <c r="G538" s="165" t="s">
        <v>14</v>
      </c>
      <c r="H538" s="518"/>
      <c r="I538" s="166"/>
      <c r="J538" s="167">
        <f>I538*H538</f>
        <v>0</v>
      </c>
      <c r="K538" s="423"/>
    </row>
    <row r="539" spans="2:11" s="1" customFormat="1" ht="45">
      <c r="B539" s="161">
        <v>9</v>
      </c>
      <c r="C539" s="162">
        <v>3</v>
      </c>
      <c r="D539" s="162"/>
      <c r="E539" s="163" t="s">
        <v>612</v>
      </c>
      <c r="F539" s="164"/>
      <c r="G539" s="165"/>
      <c r="H539" s="518"/>
      <c r="I539" s="192">
        <f>SUM(J540:J547)</f>
        <v>0</v>
      </c>
      <c r="J539" s="167"/>
      <c r="K539" s="423"/>
    </row>
    <row r="540" spans="2:11" s="1" customFormat="1" ht="19" customHeight="1">
      <c r="B540" s="161">
        <v>9</v>
      </c>
      <c r="C540" s="162">
        <v>3</v>
      </c>
      <c r="D540" s="169">
        <v>1</v>
      </c>
      <c r="E540" s="170" t="s">
        <v>613</v>
      </c>
      <c r="F540" s="164"/>
      <c r="G540" s="165" t="s">
        <v>20</v>
      </c>
      <c r="H540" s="518"/>
      <c r="I540" s="166"/>
      <c r="J540" s="171">
        <f t="shared" ref="J540:J547" si="58">H540*I540</f>
        <v>0</v>
      </c>
      <c r="K540" s="423"/>
    </row>
    <row r="541" spans="2:11" s="1" customFormat="1" ht="19" customHeight="1">
      <c r="B541" s="161">
        <v>9</v>
      </c>
      <c r="C541" s="162">
        <v>3</v>
      </c>
      <c r="D541" s="169">
        <v>2</v>
      </c>
      <c r="E541" s="170" t="s">
        <v>648</v>
      </c>
      <c r="F541" s="164"/>
      <c r="G541" s="165" t="s">
        <v>20</v>
      </c>
      <c r="H541" s="518"/>
      <c r="I541" s="166"/>
      <c r="J541" s="171">
        <f t="shared" si="58"/>
        <v>0</v>
      </c>
      <c r="K541" s="423"/>
    </row>
    <row r="542" spans="2:11" s="1" customFormat="1" ht="30">
      <c r="B542" s="161">
        <v>9</v>
      </c>
      <c r="C542" s="162">
        <v>3</v>
      </c>
      <c r="D542" s="169">
        <v>3</v>
      </c>
      <c r="E542" s="170" t="s">
        <v>927</v>
      </c>
      <c r="F542" s="164"/>
      <c r="G542" s="165" t="s">
        <v>43</v>
      </c>
      <c r="H542" s="518"/>
      <c r="I542" s="166"/>
      <c r="J542" s="171">
        <f t="shared" si="58"/>
        <v>0</v>
      </c>
      <c r="K542" s="423"/>
    </row>
    <row r="543" spans="2:11" s="1" customFormat="1" ht="33" customHeight="1">
      <c r="B543" s="161">
        <v>9</v>
      </c>
      <c r="C543" s="162">
        <v>3</v>
      </c>
      <c r="D543" s="169">
        <v>4</v>
      </c>
      <c r="E543" s="164" t="s">
        <v>614</v>
      </c>
      <c r="F543" s="164"/>
      <c r="G543" s="165" t="s">
        <v>43</v>
      </c>
      <c r="H543" s="518"/>
      <c r="I543" s="166"/>
      <c r="J543" s="171">
        <f t="shared" si="58"/>
        <v>0</v>
      </c>
      <c r="K543" s="423"/>
    </row>
    <row r="544" spans="2:11" s="1" customFormat="1" ht="30">
      <c r="B544" s="161">
        <v>9</v>
      </c>
      <c r="C544" s="162">
        <v>3</v>
      </c>
      <c r="D544" s="169">
        <v>5</v>
      </c>
      <c r="E544" s="164" t="s">
        <v>615</v>
      </c>
      <c r="F544" s="164"/>
      <c r="G544" s="165" t="s">
        <v>20</v>
      </c>
      <c r="H544" s="518"/>
      <c r="I544" s="166"/>
      <c r="J544" s="171">
        <f t="shared" si="58"/>
        <v>0</v>
      </c>
      <c r="K544" s="423"/>
    </row>
    <row r="545" spans="2:11" s="1" customFormat="1" ht="25.5" customHeight="1">
      <c r="B545" s="161">
        <v>9</v>
      </c>
      <c r="C545" s="162">
        <v>3</v>
      </c>
      <c r="D545" s="169">
        <v>6</v>
      </c>
      <c r="E545" s="164" t="s">
        <v>757</v>
      </c>
      <c r="F545" s="164"/>
      <c r="G545" s="165" t="s">
        <v>14</v>
      </c>
      <c r="H545" s="518"/>
      <c r="I545" s="166"/>
      <c r="J545" s="171">
        <f t="shared" ref="J545" si="59">H545*I545</f>
        <v>0</v>
      </c>
      <c r="K545" s="423"/>
    </row>
    <row r="546" spans="2:11" s="1" customFormat="1" ht="24.5" customHeight="1">
      <c r="B546" s="161">
        <v>9</v>
      </c>
      <c r="C546" s="162">
        <v>3</v>
      </c>
      <c r="D546" s="169">
        <v>7</v>
      </c>
      <c r="E546" s="164" t="s">
        <v>1020</v>
      </c>
      <c r="F546" s="164"/>
      <c r="G546" s="165" t="s">
        <v>14</v>
      </c>
      <c r="H546" s="518"/>
      <c r="I546" s="166"/>
      <c r="J546" s="171">
        <f t="shared" si="58"/>
        <v>0</v>
      </c>
      <c r="K546" s="423"/>
    </row>
    <row r="547" spans="2:11" s="1" customFormat="1" ht="34.5" customHeight="1">
      <c r="B547" s="161">
        <v>9</v>
      </c>
      <c r="C547" s="162">
        <v>3</v>
      </c>
      <c r="D547" s="169">
        <v>8</v>
      </c>
      <c r="E547" s="164" t="s">
        <v>647</v>
      </c>
      <c r="F547" s="164" t="s">
        <v>884</v>
      </c>
      <c r="G547" s="165" t="s">
        <v>14</v>
      </c>
      <c r="H547" s="518"/>
      <c r="I547" s="166"/>
      <c r="J547" s="171">
        <f t="shared" si="58"/>
        <v>0</v>
      </c>
      <c r="K547" s="423"/>
    </row>
    <row r="548" spans="2:11" s="1" customFormat="1" ht="37.5" customHeight="1">
      <c r="B548" s="161">
        <v>9</v>
      </c>
      <c r="C548" s="162">
        <v>4</v>
      </c>
      <c r="D548" s="162"/>
      <c r="E548" s="163" t="s">
        <v>616</v>
      </c>
      <c r="F548" s="164"/>
      <c r="G548" s="165"/>
      <c r="H548" s="518"/>
      <c r="I548" s="191">
        <f>SUM(J549:J555)</f>
        <v>0</v>
      </c>
      <c r="J548" s="167"/>
      <c r="K548" s="423"/>
    </row>
    <row r="549" spans="2:11" s="1" customFormat="1" ht="33" customHeight="1">
      <c r="B549" s="161">
        <v>9</v>
      </c>
      <c r="C549" s="162">
        <v>4</v>
      </c>
      <c r="D549" s="169">
        <v>1</v>
      </c>
      <c r="E549" s="170" t="s">
        <v>868</v>
      </c>
      <c r="F549" s="164"/>
      <c r="G549" s="165" t="s">
        <v>43</v>
      </c>
      <c r="H549" s="518"/>
      <c r="I549" s="166"/>
      <c r="J549" s="167">
        <f t="shared" ref="J549:J555" si="60">I549*H549</f>
        <v>0</v>
      </c>
      <c r="K549" s="423"/>
    </row>
    <row r="550" spans="2:11" s="1" customFormat="1" ht="33" customHeight="1">
      <c r="B550" s="161">
        <v>9</v>
      </c>
      <c r="C550" s="162">
        <v>4</v>
      </c>
      <c r="D550" s="169">
        <v>2</v>
      </c>
      <c r="E550" s="170" t="s">
        <v>925</v>
      </c>
      <c r="F550" s="164"/>
      <c r="G550" s="165" t="s">
        <v>43</v>
      </c>
      <c r="H550" s="518"/>
      <c r="I550" s="166"/>
      <c r="J550" s="167">
        <f t="shared" ref="J550" si="61">I550*H550</f>
        <v>0</v>
      </c>
      <c r="K550" s="423"/>
    </row>
    <row r="551" spans="2:11" s="1" customFormat="1" ht="33" customHeight="1">
      <c r="B551" s="161">
        <v>9</v>
      </c>
      <c r="C551" s="162">
        <v>4</v>
      </c>
      <c r="D551" s="169">
        <v>3</v>
      </c>
      <c r="E551" s="170" t="s">
        <v>1021</v>
      </c>
      <c r="F551" s="164" t="s">
        <v>869</v>
      </c>
      <c r="G551" s="165" t="s">
        <v>43</v>
      </c>
      <c r="H551" s="518"/>
      <c r="I551" s="166"/>
      <c r="J551" s="167">
        <f t="shared" si="60"/>
        <v>0</v>
      </c>
      <c r="K551" s="423"/>
    </row>
    <row r="552" spans="2:11" s="1" customFormat="1" ht="33" customHeight="1">
      <c r="B552" s="161">
        <v>9</v>
      </c>
      <c r="C552" s="162">
        <v>4</v>
      </c>
      <c r="D552" s="169">
        <v>4</v>
      </c>
      <c r="E552" s="164" t="s">
        <v>617</v>
      </c>
      <c r="F552" s="164"/>
      <c r="G552" s="165" t="s">
        <v>43</v>
      </c>
      <c r="H552" s="518"/>
      <c r="I552" s="166"/>
      <c r="J552" s="167">
        <f t="shared" si="60"/>
        <v>0</v>
      </c>
      <c r="K552" s="423"/>
    </row>
    <row r="553" spans="2:11" s="1" customFormat="1" ht="33" customHeight="1">
      <c r="B553" s="161">
        <v>9</v>
      </c>
      <c r="C553" s="162">
        <v>4</v>
      </c>
      <c r="D553" s="169">
        <v>5</v>
      </c>
      <c r="E553" s="164" t="s">
        <v>870</v>
      </c>
      <c r="F553" s="164"/>
      <c r="G553" s="165" t="s">
        <v>43</v>
      </c>
      <c r="H553" s="518"/>
      <c r="I553" s="166"/>
      <c r="J553" s="167">
        <f t="shared" ref="J553" si="62">I553*H553</f>
        <v>0</v>
      </c>
      <c r="K553" s="423"/>
    </row>
    <row r="554" spans="2:11" s="1" customFormat="1" ht="33" customHeight="1">
      <c r="B554" s="161">
        <v>9</v>
      </c>
      <c r="C554" s="162">
        <v>4</v>
      </c>
      <c r="D554" s="169">
        <v>6</v>
      </c>
      <c r="E554" s="164" t="s">
        <v>871</v>
      </c>
      <c r="F554" s="164"/>
      <c r="G554" s="165" t="s">
        <v>43</v>
      </c>
      <c r="H554" s="518"/>
      <c r="I554" s="166"/>
      <c r="J554" s="167">
        <f t="shared" si="60"/>
        <v>0</v>
      </c>
      <c r="K554" s="423"/>
    </row>
    <row r="555" spans="2:11" s="1" customFormat="1" ht="33" customHeight="1">
      <c r="B555" s="161">
        <v>9</v>
      </c>
      <c r="C555" s="162">
        <v>4</v>
      </c>
      <c r="D555" s="169">
        <v>7</v>
      </c>
      <c r="E555" s="164" t="s">
        <v>618</v>
      </c>
      <c r="F555" s="164"/>
      <c r="G555" s="165" t="s">
        <v>43</v>
      </c>
      <c r="H555" s="518"/>
      <c r="I555" s="166"/>
      <c r="J555" s="167">
        <f t="shared" si="60"/>
        <v>0</v>
      </c>
      <c r="K555" s="423"/>
    </row>
    <row r="556" spans="2:11" s="1" customFormat="1" ht="45">
      <c r="B556" s="161">
        <v>9</v>
      </c>
      <c r="C556" s="162">
        <v>5</v>
      </c>
      <c r="D556" s="162"/>
      <c r="E556" s="163" t="s">
        <v>619</v>
      </c>
      <c r="F556" s="164"/>
      <c r="G556" s="165" t="s">
        <v>14</v>
      </c>
      <c r="H556" s="518"/>
      <c r="I556" s="192">
        <f>SUM(J557:J564)</f>
        <v>0</v>
      </c>
      <c r="J556" s="180"/>
      <c r="K556" s="423"/>
    </row>
    <row r="557" spans="2:11" s="1" customFormat="1" ht="28.5" customHeight="1">
      <c r="B557" s="161">
        <v>9</v>
      </c>
      <c r="C557" s="162">
        <v>5</v>
      </c>
      <c r="D557" s="225" t="s">
        <v>620</v>
      </c>
      <c r="E557" s="173" t="s">
        <v>864</v>
      </c>
      <c r="F557" s="173"/>
      <c r="G557" s="174" t="s">
        <v>43</v>
      </c>
      <c r="H557" s="519"/>
      <c r="I557" s="175"/>
      <c r="J557" s="176">
        <f>H557*I557</f>
        <v>0</v>
      </c>
      <c r="K557" s="423"/>
    </row>
    <row r="558" spans="2:11" s="1" customFormat="1" ht="28.5" customHeight="1">
      <c r="B558" s="161">
        <v>9</v>
      </c>
      <c r="C558" s="162">
        <v>5</v>
      </c>
      <c r="D558" s="225" t="s">
        <v>621</v>
      </c>
      <c r="E558" s="173" t="s">
        <v>854</v>
      </c>
      <c r="F558" s="173"/>
      <c r="G558" s="174" t="s">
        <v>43</v>
      </c>
      <c r="H558" s="519"/>
      <c r="I558" s="175"/>
      <c r="J558" s="176">
        <f>H558*I558</f>
        <v>0</v>
      </c>
      <c r="K558" s="423"/>
    </row>
    <row r="559" spans="2:11" s="1" customFormat="1" ht="28.5" customHeight="1">
      <c r="B559" s="161">
        <v>9</v>
      </c>
      <c r="C559" s="162">
        <v>5</v>
      </c>
      <c r="D559" s="225" t="s">
        <v>622</v>
      </c>
      <c r="E559" s="173" t="s">
        <v>855</v>
      </c>
      <c r="F559" s="173"/>
      <c r="G559" s="174" t="s">
        <v>43</v>
      </c>
      <c r="H559" s="520"/>
      <c r="I559" s="175"/>
      <c r="J559" s="171">
        <f t="shared" ref="J559:J564" si="63">H559*I559</f>
        <v>0</v>
      </c>
      <c r="K559" s="423"/>
    </row>
    <row r="560" spans="2:11" s="1" customFormat="1" ht="28.5" customHeight="1">
      <c r="B560" s="161">
        <v>9</v>
      </c>
      <c r="C560" s="162">
        <v>5</v>
      </c>
      <c r="D560" s="225" t="s">
        <v>924</v>
      </c>
      <c r="E560" s="173" t="s">
        <v>926</v>
      </c>
      <c r="F560" s="173"/>
      <c r="G560" s="174" t="s">
        <v>43</v>
      </c>
      <c r="H560" s="520"/>
      <c r="I560" s="175"/>
      <c r="J560" s="171">
        <f t="shared" ref="J560" si="64">H560*I560</f>
        <v>0</v>
      </c>
      <c r="K560" s="423"/>
    </row>
    <row r="561" spans="2:11" s="1" customFormat="1" ht="28.5" customHeight="1">
      <c r="B561" s="161">
        <v>9</v>
      </c>
      <c r="C561" s="162">
        <v>5</v>
      </c>
      <c r="D561" s="225" t="s">
        <v>623</v>
      </c>
      <c r="E561" s="173" t="s">
        <v>856</v>
      </c>
      <c r="F561" s="173"/>
      <c r="G561" s="174" t="s">
        <v>43</v>
      </c>
      <c r="H561" s="520"/>
      <c r="I561" s="175"/>
      <c r="J561" s="171">
        <f t="shared" si="63"/>
        <v>0</v>
      </c>
      <c r="K561" s="423"/>
    </row>
    <row r="562" spans="2:11" s="1" customFormat="1" ht="28.5" customHeight="1">
      <c r="B562" s="161">
        <v>9</v>
      </c>
      <c r="C562" s="162">
        <v>5</v>
      </c>
      <c r="D562" s="225" t="s">
        <v>857</v>
      </c>
      <c r="E562" s="173" t="s">
        <v>859</v>
      </c>
      <c r="F562" s="173" t="s">
        <v>863</v>
      </c>
      <c r="G562" s="174" t="s">
        <v>43</v>
      </c>
      <c r="H562" s="520"/>
      <c r="I562" s="175"/>
      <c r="J562" s="171">
        <f t="shared" si="63"/>
        <v>0</v>
      </c>
      <c r="K562" s="423"/>
    </row>
    <row r="563" spans="2:11" s="1" customFormat="1" ht="28.5" customHeight="1">
      <c r="B563" s="161">
        <v>9</v>
      </c>
      <c r="C563" s="162">
        <v>5</v>
      </c>
      <c r="D563" s="225" t="s">
        <v>858</v>
      </c>
      <c r="E563" s="173" t="s">
        <v>860</v>
      </c>
      <c r="F563" s="173" t="s">
        <v>863</v>
      </c>
      <c r="G563" s="174" t="s">
        <v>43</v>
      </c>
      <c r="H563" s="519"/>
      <c r="I563" s="175"/>
      <c r="J563" s="171">
        <f t="shared" si="63"/>
        <v>0</v>
      </c>
      <c r="K563" s="423"/>
    </row>
    <row r="564" spans="2:11" s="1" customFormat="1" ht="26" customHeight="1">
      <c r="B564" s="161">
        <v>9</v>
      </c>
      <c r="C564" s="162">
        <v>5</v>
      </c>
      <c r="D564" s="225" t="s">
        <v>861</v>
      </c>
      <c r="E564" s="173" t="s">
        <v>862</v>
      </c>
      <c r="F564" s="173" t="s">
        <v>863</v>
      </c>
      <c r="G564" s="174" t="s">
        <v>43</v>
      </c>
      <c r="H564" s="520"/>
      <c r="I564" s="175"/>
      <c r="J564" s="171">
        <f t="shared" si="63"/>
        <v>0</v>
      </c>
      <c r="K564" s="423"/>
    </row>
    <row r="565" spans="2:11" s="1" customFormat="1" ht="26" customHeight="1">
      <c r="B565" s="161">
        <v>9</v>
      </c>
      <c r="C565" s="179">
        <v>6</v>
      </c>
      <c r="D565" s="162"/>
      <c r="E565" s="163" t="s">
        <v>624</v>
      </c>
      <c r="F565" s="164"/>
      <c r="G565" s="165" t="s">
        <v>14</v>
      </c>
      <c r="H565" s="518"/>
      <c r="I565" s="166"/>
      <c r="J565" s="180">
        <f>H565*I565</f>
        <v>0</v>
      </c>
      <c r="K565" s="423"/>
    </row>
    <row r="566" spans="2:11" s="1" customFormat="1" ht="21" customHeight="1" thickBot="1">
      <c r="B566" s="23"/>
      <c r="C566" s="24"/>
      <c r="D566" s="24"/>
      <c r="E566" s="25"/>
      <c r="F566" s="57"/>
      <c r="G566" s="70"/>
      <c r="H566" s="521"/>
      <c r="I566" s="39"/>
      <c r="J566" s="153"/>
      <c r="K566" s="65"/>
    </row>
    <row r="567" spans="2:11" s="1" customFormat="1" ht="39" thickBot="1">
      <c r="B567" s="154">
        <v>10</v>
      </c>
      <c r="C567" s="155"/>
      <c r="D567" s="155"/>
      <c r="E567" s="156" t="s">
        <v>216</v>
      </c>
      <c r="F567" s="156" t="s">
        <v>937</v>
      </c>
      <c r="G567" s="157"/>
      <c r="H567" s="158"/>
      <c r="I567" s="157"/>
      <c r="J567" s="159">
        <f>SUM(J568:J608)</f>
        <v>0</v>
      </c>
      <c r="K567" s="160"/>
    </row>
    <row r="568" spans="2:11" s="1" customFormat="1" ht="135">
      <c r="B568" s="161">
        <v>10</v>
      </c>
      <c r="C568" s="162">
        <v>1</v>
      </c>
      <c r="D568" s="162"/>
      <c r="E568" s="163" t="s">
        <v>908</v>
      </c>
      <c r="F568" s="164" t="s">
        <v>936</v>
      </c>
      <c r="G568" s="165"/>
      <c r="H568" s="518"/>
      <c r="I568" s="192">
        <f>SUM(J569:J575)</f>
        <v>0</v>
      </c>
      <c r="J568" s="167"/>
      <c r="K568" s="168"/>
    </row>
    <row r="569" spans="2:11" s="1" customFormat="1" ht="90">
      <c r="B569" s="161">
        <v>10</v>
      </c>
      <c r="C569" s="162">
        <v>1</v>
      </c>
      <c r="D569" s="169">
        <v>1</v>
      </c>
      <c r="E569" s="170" t="s">
        <v>928</v>
      </c>
      <c r="F569" s="181"/>
      <c r="G569" s="162" t="s">
        <v>14</v>
      </c>
      <c r="H569" s="522"/>
      <c r="I569" s="166"/>
      <c r="J569" s="171">
        <f t="shared" ref="J569:J575" si="65">H569*I569</f>
        <v>0</v>
      </c>
      <c r="K569" s="424"/>
    </row>
    <row r="570" spans="2:11" s="1" customFormat="1" ht="45">
      <c r="B570" s="161">
        <v>10</v>
      </c>
      <c r="C570" s="162">
        <v>1</v>
      </c>
      <c r="D570" s="169">
        <v>2</v>
      </c>
      <c r="E570" s="170" t="s">
        <v>909</v>
      </c>
      <c r="F570" s="181"/>
      <c r="G570" s="162" t="s">
        <v>629</v>
      </c>
      <c r="H570" s="522"/>
      <c r="I570" s="166"/>
      <c r="J570" s="171">
        <f t="shared" si="65"/>
        <v>0</v>
      </c>
      <c r="K570" s="423"/>
    </row>
    <row r="571" spans="2:11" s="1" customFormat="1" ht="30">
      <c r="B571" s="161">
        <v>10</v>
      </c>
      <c r="C571" s="162">
        <v>1</v>
      </c>
      <c r="D571" s="169">
        <v>3</v>
      </c>
      <c r="E571" s="170" t="s">
        <v>630</v>
      </c>
      <c r="F571" s="181"/>
      <c r="G571" s="162" t="s">
        <v>625</v>
      </c>
      <c r="H571" s="522"/>
      <c r="I571" s="166"/>
      <c r="J571" s="171">
        <f t="shared" si="65"/>
        <v>0</v>
      </c>
      <c r="K571" s="423"/>
    </row>
    <row r="572" spans="2:11" s="1" customFormat="1" ht="25.5" customHeight="1">
      <c r="B572" s="161">
        <v>10</v>
      </c>
      <c r="C572" s="162">
        <v>1</v>
      </c>
      <c r="D572" s="169">
        <v>4</v>
      </c>
      <c r="E572" s="170" t="s">
        <v>910</v>
      </c>
      <c r="F572" s="181"/>
      <c r="G572" s="162" t="s">
        <v>625</v>
      </c>
      <c r="H572" s="522"/>
      <c r="I572" s="166"/>
      <c r="J572" s="171">
        <f t="shared" si="65"/>
        <v>0</v>
      </c>
      <c r="K572" s="423"/>
    </row>
    <row r="573" spans="2:11" s="1" customFormat="1" ht="35" customHeight="1">
      <c r="B573" s="161">
        <v>10</v>
      </c>
      <c r="C573" s="162">
        <v>1</v>
      </c>
      <c r="D573" s="169">
        <v>5</v>
      </c>
      <c r="E573" s="170" t="s">
        <v>1022</v>
      </c>
      <c r="F573" s="181"/>
      <c r="G573" s="162" t="s">
        <v>14</v>
      </c>
      <c r="H573" s="522"/>
      <c r="I573" s="166"/>
      <c r="J573" s="171">
        <f t="shared" si="65"/>
        <v>0</v>
      </c>
      <c r="K573" s="423"/>
    </row>
    <row r="574" spans="2:11" s="1" customFormat="1" ht="26" customHeight="1">
      <c r="B574" s="161">
        <v>10</v>
      </c>
      <c r="C574" s="162">
        <v>1</v>
      </c>
      <c r="D574" s="169">
        <v>6</v>
      </c>
      <c r="E574" s="164" t="s">
        <v>626</v>
      </c>
      <c r="F574" s="170"/>
      <c r="G574" s="165" t="s">
        <v>14</v>
      </c>
      <c r="H574" s="523"/>
      <c r="I574" s="166"/>
      <c r="J574" s="171">
        <f t="shared" si="65"/>
        <v>0</v>
      </c>
      <c r="K574" s="423"/>
    </row>
    <row r="575" spans="2:11" s="1" customFormat="1" ht="26" customHeight="1">
      <c r="B575" s="161">
        <v>10</v>
      </c>
      <c r="C575" s="162">
        <v>1</v>
      </c>
      <c r="D575" s="169">
        <v>7</v>
      </c>
      <c r="E575" s="164" t="s">
        <v>627</v>
      </c>
      <c r="F575" s="178" t="s">
        <v>1023</v>
      </c>
      <c r="G575" s="165" t="s">
        <v>14</v>
      </c>
      <c r="H575" s="523"/>
      <c r="I575" s="166"/>
      <c r="J575" s="171">
        <f t="shared" si="65"/>
        <v>0</v>
      </c>
      <c r="K575" s="423"/>
    </row>
    <row r="576" spans="2:11" s="1" customFormat="1" ht="26" customHeight="1">
      <c r="B576" s="161">
        <v>10</v>
      </c>
      <c r="C576" s="162">
        <v>2</v>
      </c>
      <c r="D576" s="162"/>
      <c r="E576" s="163" t="s">
        <v>628</v>
      </c>
      <c r="F576" s="164"/>
      <c r="G576" s="165"/>
      <c r="H576" s="523"/>
      <c r="I576" s="192">
        <f>SUM(J577:J586)</f>
        <v>0</v>
      </c>
      <c r="J576" s="167"/>
      <c r="K576" s="423"/>
    </row>
    <row r="577" spans="2:11" s="1" customFormat="1" ht="65.5" customHeight="1">
      <c r="B577" s="161">
        <v>10</v>
      </c>
      <c r="C577" s="162">
        <v>2</v>
      </c>
      <c r="D577" s="169">
        <v>1</v>
      </c>
      <c r="E577" s="170" t="s">
        <v>1024</v>
      </c>
      <c r="F577" s="181"/>
      <c r="G577" s="162" t="s">
        <v>14</v>
      </c>
      <c r="H577" s="524"/>
      <c r="I577" s="182"/>
      <c r="J577" s="171">
        <f t="shared" ref="J577:J586" si="66">H577*I577</f>
        <v>0</v>
      </c>
      <c r="K577" s="423"/>
    </row>
    <row r="578" spans="2:11" s="1" customFormat="1" ht="26" customHeight="1">
      <c r="B578" s="161">
        <v>10</v>
      </c>
      <c r="C578" s="162">
        <v>2</v>
      </c>
      <c r="D578" s="169">
        <v>2</v>
      </c>
      <c r="E578" s="170" t="s">
        <v>912</v>
      </c>
      <c r="F578" s="181"/>
      <c r="G578" s="162" t="s">
        <v>629</v>
      </c>
      <c r="H578" s="524"/>
      <c r="I578" s="182"/>
      <c r="J578" s="171">
        <f t="shared" si="66"/>
        <v>0</v>
      </c>
      <c r="K578" s="423"/>
    </row>
    <row r="579" spans="2:11" s="1" customFormat="1" ht="26" customHeight="1">
      <c r="B579" s="161">
        <v>10</v>
      </c>
      <c r="C579" s="162">
        <v>2</v>
      </c>
      <c r="D579" s="169">
        <v>3</v>
      </c>
      <c r="E579" s="170" t="s">
        <v>930</v>
      </c>
      <c r="F579" s="181"/>
      <c r="G579" s="162" t="s">
        <v>390</v>
      </c>
      <c r="H579" s="524"/>
      <c r="I579" s="182"/>
      <c r="J579" s="171">
        <f t="shared" si="66"/>
        <v>0</v>
      </c>
      <c r="K579" s="423"/>
    </row>
    <row r="580" spans="2:11" s="1" customFormat="1" ht="26" customHeight="1">
      <c r="B580" s="161">
        <v>10</v>
      </c>
      <c r="C580" s="162">
        <v>2</v>
      </c>
      <c r="D580" s="169">
        <v>4</v>
      </c>
      <c r="E580" s="170" t="s">
        <v>913</v>
      </c>
      <c r="F580" s="181"/>
      <c r="G580" s="162" t="s">
        <v>390</v>
      </c>
      <c r="H580" s="524"/>
      <c r="I580" s="182"/>
      <c r="J580" s="171">
        <f t="shared" si="66"/>
        <v>0</v>
      </c>
      <c r="K580" s="423"/>
    </row>
    <row r="581" spans="2:11" s="1" customFormat="1" ht="26" customHeight="1">
      <c r="B581" s="161">
        <v>10</v>
      </c>
      <c r="C581" s="162">
        <v>2</v>
      </c>
      <c r="D581" s="169">
        <v>5</v>
      </c>
      <c r="E581" s="170" t="s">
        <v>914</v>
      </c>
      <c r="F581" s="181"/>
      <c r="G581" s="162" t="s">
        <v>390</v>
      </c>
      <c r="H581" s="524"/>
      <c r="I581" s="182"/>
      <c r="J581" s="171">
        <f t="shared" si="66"/>
        <v>0</v>
      </c>
      <c r="K581" s="423"/>
    </row>
    <row r="582" spans="2:11" s="1" customFormat="1" ht="26" customHeight="1">
      <c r="B582" s="161">
        <v>10</v>
      </c>
      <c r="C582" s="162">
        <v>2</v>
      </c>
      <c r="D582" s="169">
        <v>6</v>
      </c>
      <c r="E582" s="170" t="s">
        <v>630</v>
      </c>
      <c r="F582" s="183" t="s">
        <v>631</v>
      </c>
      <c r="G582" s="162" t="s">
        <v>625</v>
      </c>
      <c r="H582" s="524"/>
      <c r="I582" s="182"/>
      <c r="J582" s="171">
        <f t="shared" si="66"/>
        <v>0</v>
      </c>
      <c r="K582" s="423"/>
    </row>
    <row r="583" spans="2:11" s="1" customFormat="1" ht="26" customHeight="1">
      <c r="B583" s="161">
        <v>10</v>
      </c>
      <c r="C583" s="162">
        <v>2</v>
      </c>
      <c r="D583" s="169">
        <v>7</v>
      </c>
      <c r="E583" s="170" t="s">
        <v>632</v>
      </c>
      <c r="F583" s="181"/>
      <c r="G583" s="162" t="s">
        <v>625</v>
      </c>
      <c r="H583" s="524"/>
      <c r="I583" s="182"/>
      <c r="J583" s="171">
        <f t="shared" si="66"/>
        <v>0</v>
      </c>
      <c r="K583" s="423"/>
    </row>
    <row r="584" spans="2:11" s="1" customFormat="1" ht="26" customHeight="1">
      <c r="B584" s="161">
        <v>10</v>
      </c>
      <c r="C584" s="162">
        <v>2</v>
      </c>
      <c r="D584" s="169">
        <v>8</v>
      </c>
      <c r="E584" s="164" t="s">
        <v>626</v>
      </c>
      <c r="F584" s="170"/>
      <c r="G584" s="165" t="s">
        <v>14</v>
      </c>
      <c r="H584" s="523"/>
      <c r="I584" s="166"/>
      <c r="J584" s="171">
        <f t="shared" si="66"/>
        <v>0</v>
      </c>
      <c r="K584" s="423"/>
    </row>
    <row r="585" spans="2:11" s="1" customFormat="1" ht="26" customHeight="1">
      <c r="B585" s="161">
        <v>10</v>
      </c>
      <c r="C585" s="162">
        <v>2</v>
      </c>
      <c r="D585" s="169">
        <v>9</v>
      </c>
      <c r="E585" s="164" t="s">
        <v>929</v>
      </c>
      <c r="F585" s="170"/>
      <c r="G585" s="165" t="s">
        <v>14</v>
      </c>
      <c r="H585" s="523"/>
      <c r="I585" s="166"/>
      <c r="J585" s="171">
        <f t="shared" si="66"/>
        <v>0</v>
      </c>
      <c r="K585" s="423"/>
    </row>
    <row r="586" spans="2:11" s="1" customFormat="1" ht="26" customHeight="1">
      <c r="B586" s="161">
        <v>10</v>
      </c>
      <c r="C586" s="162">
        <v>2</v>
      </c>
      <c r="D586" s="169">
        <v>10</v>
      </c>
      <c r="E586" s="164" t="s">
        <v>627</v>
      </c>
      <c r="F586" s="178" t="s">
        <v>1023</v>
      </c>
      <c r="G586" s="165" t="s">
        <v>14</v>
      </c>
      <c r="H586" s="523"/>
      <c r="I586" s="166"/>
      <c r="J586" s="171">
        <f t="shared" si="66"/>
        <v>0</v>
      </c>
      <c r="K586" s="423"/>
    </row>
    <row r="587" spans="2:11" s="1" customFormat="1" ht="26" customHeight="1">
      <c r="B587" s="161">
        <v>10</v>
      </c>
      <c r="C587" s="162">
        <v>3</v>
      </c>
      <c r="D587" s="172"/>
      <c r="E587" s="190" t="s">
        <v>932</v>
      </c>
      <c r="F587" s="178"/>
      <c r="G587" s="184"/>
      <c r="H587" s="525"/>
      <c r="I587" s="239">
        <f>SUM(J588:J597)</f>
        <v>0</v>
      </c>
      <c r="J587" s="176"/>
      <c r="K587" s="171"/>
    </row>
    <row r="588" spans="2:11" s="1" customFormat="1" ht="26" customHeight="1">
      <c r="B588" s="161">
        <v>10</v>
      </c>
      <c r="C588" s="162">
        <v>3</v>
      </c>
      <c r="D588" s="177">
        <v>1</v>
      </c>
      <c r="E588" s="360" t="s">
        <v>1025</v>
      </c>
      <c r="F588" s="186" t="s">
        <v>915</v>
      </c>
      <c r="G588" s="184" t="s">
        <v>14</v>
      </c>
      <c r="H588" s="526"/>
      <c r="I588" s="176"/>
      <c r="J588" s="171">
        <f t="shared" ref="J588:J595" si="67">H588*I588</f>
        <v>0</v>
      </c>
      <c r="K588" s="171"/>
    </row>
    <row r="589" spans="2:11" s="1" customFormat="1" ht="26" customHeight="1">
      <c r="B589" s="161">
        <v>10</v>
      </c>
      <c r="C589" s="162">
        <v>3</v>
      </c>
      <c r="D589" s="177">
        <v>2</v>
      </c>
      <c r="E589" s="360" t="s">
        <v>916</v>
      </c>
      <c r="F589" s="186" t="s">
        <v>917</v>
      </c>
      <c r="G589" s="184" t="s">
        <v>390</v>
      </c>
      <c r="H589" s="526"/>
      <c r="I589" s="176"/>
      <c r="J589" s="171">
        <f t="shared" si="67"/>
        <v>0</v>
      </c>
      <c r="K589" s="171"/>
    </row>
    <row r="590" spans="2:11" s="1" customFormat="1" ht="26" customHeight="1">
      <c r="B590" s="161">
        <v>10</v>
      </c>
      <c r="C590" s="162">
        <v>3</v>
      </c>
      <c r="D590" s="177">
        <v>3</v>
      </c>
      <c r="E590" s="360" t="s">
        <v>918</v>
      </c>
      <c r="F590" s="186"/>
      <c r="G590" s="184" t="s">
        <v>14</v>
      </c>
      <c r="H590" s="526"/>
      <c r="I590" s="176"/>
      <c r="J590" s="171">
        <f t="shared" si="67"/>
        <v>0</v>
      </c>
      <c r="K590" s="171"/>
    </row>
    <row r="591" spans="2:11" s="1" customFormat="1" ht="26" customHeight="1">
      <c r="B591" s="161">
        <v>10</v>
      </c>
      <c r="C591" s="162">
        <v>3</v>
      </c>
      <c r="D591" s="177">
        <v>4</v>
      </c>
      <c r="E591" s="360" t="s">
        <v>1026</v>
      </c>
      <c r="F591" s="186"/>
      <c r="G591" s="184" t="s">
        <v>390</v>
      </c>
      <c r="H591" s="526"/>
      <c r="I591" s="176"/>
      <c r="J591" s="171">
        <f t="shared" si="67"/>
        <v>0</v>
      </c>
      <c r="K591" s="171"/>
    </row>
    <row r="592" spans="2:11" s="1" customFormat="1" ht="26" customHeight="1">
      <c r="B592" s="161">
        <v>10</v>
      </c>
      <c r="C592" s="162">
        <v>3</v>
      </c>
      <c r="D592" s="177">
        <v>5</v>
      </c>
      <c r="E592" s="360" t="s">
        <v>637</v>
      </c>
      <c r="F592" s="186" t="s">
        <v>931</v>
      </c>
      <c r="G592" s="184" t="s">
        <v>390</v>
      </c>
      <c r="H592" s="526"/>
      <c r="I592" s="176"/>
      <c r="J592" s="171">
        <f t="shared" si="67"/>
        <v>0</v>
      </c>
      <c r="K592" s="171"/>
    </row>
    <row r="593" spans="2:11" s="1" customFormat="1" ht="26" customHeight="1">
      <c r="B593" s="161">
        <v>10</v>
      </c>
      <c r="C593" s="162">
        <v>3</v>
      </c>
      <c r="D593" s="177">
        <v>6</v>
      </c>
      <c r="E593" s="360" t="s">
        <v>638</v>
      </c>
      <c r="F593" s="183" t="s">
        <v>631</v>
      </c>
      <c r="G593" s="184" t="s">
        <v>625</v>
      </c>
      <c r="H593" s="526"/>
      <c r="I593" s="176"/>
      <c r="J593" s="171">
        <f t="shared" si="67"/>
        <v>0</v>
      </c>
      <c r="K593" s="171"/>
    </row>
    <row r="594" spans="2:11" s="1" customFormat="1" ht="26" customHeight="1">
      <c r="B594" s="161">
        <v>10</v>
      </c>
      <c r="C594" s="162">
        <v>3</v>
      </c>
      <c r="D594" s="177">
        <v>7</v>
      </c>
      <c r="E594" s="360" t="s">
        <v>639</v>
      </c>
      <c r="F594" s="186"/>
      <c r="G594" s="184" t="s">
        <v>625</v>
      </c>
      <c r="H594" s="526"/>
      <c r="I594" s="176"/>
      <c r="J594" s="171">
        <f t="shared" si="67"/>
        <v>0</v>
      </c>
      <c r="K594" s="171"/>
    </row>
    <row r="595" spans="2:11" s="1" customFormat="1" ht="32.5" customHeight="1">
      <c r="B595" s="161">
        <v>10</v>
      </c>
      <c r="C595" s="162">
        <v>3</v>
      </c>
      <c r="D595" s="177">
        <v>8</v>
      </c>
      <c r="E595" s="164" t="s">
        <v>933</v>
      </c>
      <c r="F595" s="170"/>
      <c r="G595" s="165" t="s">
        <v>14</v>
      </c>
      <c r="H595" s="523"/>
      <c r="I595" s="166"/>
      <c r="J595" s="171">
        <f t="shared" si="67"/>
        <v>0</v>
      </c>
      <c r="K595" s="171"/>
    </row>
    <row r="596" spans="2:11" s="1" customFormat="1" ht="26" customHeight="1">
      <c r="B596" s="161">
        <v>10</v>
      </c>
      <c r="C596" s="162">
        <v>3</v>
      </c>
      <c r="D596" s="177">
        <v>9</v>
      </c>
      <c r="E596" s="164" t="s">
        <v>626</v>
      </c>
      <c r="F596" s="170"/>
      <c r="G596" s="165" t="s">
        <v>14</v>
      </c>
      <c r="H596" s="518"/>
      <c r="I596" s="166"/>
      <c r="J596" s="171">
        <f>H596*I596</f>
        <v>0</v>
      </c>
      <c r="K596" s="171"/>
    </row>
    <row r="597" spans="2:11" s="1" customFormat="1" ht="26" customHeight="1">
      <c r="B597" s="161">
        <v>10</v>
      </c>
      <c r="C597" s="162">
        <v>3</v>
      </c>
      <c r="D597" s="177">
        <v>10</v>
      </c>
      <c r="E597" s="164" t="s">
        <v>633</v>
      </c>
      <c r="F597" s="178" t="s">
        <v>1023</v>
      </c>
      <c r="G597" s="184" t="s">
        <v>14</v>
      </c>
      <c r="H597" s="527"/>
      <c r="I597" s="185"/>
      <c r="J597" s="176">
        <f>H597*I597</f>
        <v>0</v>
      </c>
      <c r="K597" s="171"/>
    </row>
    <row r="598" spans="2:11" s="1" customFormat="1" ht="26" customHeight="1">
      <c r="B598" s="161">
        <v>10</v>
      </c>
      <c r="C598" s="162">
        <v>4</v>
      </c>
      <c r="D598" s="162"/>
      <c r="E598" s="163" t="s">
        <v>911</v>
      </c>
      <c r="F598" s="164"/>
      <c r="G598" s="165" t="s">
        <v>14</v>
      </c>
      <c r="H598" s="518"/>
      <c r="I598" s="238">
        <f>SUM(J599:J607)</f>
        <v>0</v>
      </c>
      <c r="J598" s="180"/>
      <c r="K598" s="171"/>
    </row>
    <row r="599" spans="2:11" s="1" customFormat="1" ht="26" customHeight="1">
      <c r="B599" s="161">
        <v>10</v>
      </c>
      <c r="C599" s="162">
        <v>4</v>
      </c>
      <c r="D599" s="169">
        <v>1</v>
      </c>
      <c r="E599" s="170" t="s">
        <v>934</v>
      </c>
      <c r="F599" s="178" t="s">
        <v>935</v>
      </c>
      <c r="G599" s="162" t="s">
        <v>14</v>
      </c>
      <c r="H599" s="522"/>
      <c r="I599" s="185"/>
      <c r="J599" s="176">
        <f t="shared" ref="J599:J608" si="68">H599*I599</f>
        <v>0</v>
      </c>
      <c r="K599" s="171"/>
    </row>
    <row r="600" spans="2:11" s="1" customFormat="1" ht="26" customHeight="1">
      <c r="B600" s="161">
        <v>10</v>
      </c>
      <c r="C600" s="162">
        <v>4</v>
      </c>
      <c r="D600" s="169">
        <v>2</v>
      </c>
      <c r="E600" s="170" t="s">
        <v>634</v>
      </c>
      <c r="F600" s="178"/>
      <c r="G600" s="162" t="s">
        <v>390</v>
      </c>
      <c r="H600" s="522"/>
      <c r="I600" s="185"/>
      <c r="J600" s="176">
        <f t="shared" si="68"/>
        <v>0</v>
      </c>
      <c r="K600" s="171"/>
    </row>
    <row r="601" spans="2:11" s="1" customFormat="1" ht="26" customHeight="1">
      <c r="B601" s="161">
        <v>10</v>
      </c>
      <c r="C601" s="162">
        <v>4</v>
      </c>
      <c r="D601" s="169">
        <v>3</v>
      </c>
      <c r="E601" s="170" t="s">
        <v>635</v>
      </c>
      <c r="F601" s="178"/>
      <c r="G601" s="162" t="s">
        <v>390</v>
      </c>
      <c r="H601" s="522"/>
      <c r="I601" s="185"/>
      <c r="J601" s="176">
        <f t="shared" si="68"/>
        <v>0</v>
      </c>
      <c r="K601" s="171"/>
    </row>
    <row r="602" spans="2:11" s="1" customFormat="1" ht="26" customHeight="1">
      <c r="B602" s="161">
        <v>10</v>
      </c>
      <c r="C602" s="162">
        <v>4</v>
      </c>
      <c r="D602" s="169">
        <v>4</v>
      </c>
      <c r="E602" s="170" t="s">
        <v>636</v>
      </c>
      <c r="F602" s="178"/>
      <c r="G602" s="162" t="s">
        <v>390</v>
      </c>
      <c r="H602" s="522"/>
      <c r="I602" s="185"/>
      <c r="J602" s="176">
        <f t="shared" si="68"/>
        <v>0</v>
      </c>
      <c r="K602" s="171"/>
    </row>
    <row r="603" spans="2:11" s="1" customFormat="1" ht="26" customHeight="1">
      <c r="B603" s="161">
        <v>10</v>
      </c>
      <c r="C603" s="162">
        <v>4</v>
      </c>
      <c r="D603" s="169">
        <v>5</v>
      </c>
      <c r="E603" s="170" t="s">
        <v>1027</v>
      </c>
      <c r="F603" s="178"/>
      <c r="G603" s="162" t="s">
        <v>390</v>
      </c>
      <c r="H603" s="522"/>
      <c r="I603" s="185"/>
      <c r="J603" s="176">
        <f t="shared" si="68"/>
        <v>0</v>
      </c>
      <c r="K603" s="171"/>
    </row>
    <row r="604" spans="2:11" s="1" customFormat="1" ht="30.5" customHeight="1">
      <c r="B604" s="161">
        <v>10</v>
      </c>
      <c r="C604" s="162">
        <v>4</v>
      </c>
      <c r="D604" s="169">
        <v>6</v>
      </c>
      <c r="E604" s="170" t="s">
        <v>919</v>
      </c>
      <c r="F604" s="178"/>
      <c r="G604" s="162" t="s">
        <v>390</v>
      </c>
      <c r="H604" s="522"/>
      <c r="I604" s="185"/>
      <c r="J604" s="176">
        <f t="shared" si="68"/>
        <v>0</v>
      </c>
      <c r="K604" s="171"/>
    </row>
    <row r="605" spans="2:11" s="1" customFormat="1" ht="26" customHeight="1">
      <c r="B605" s="161">
        <v>10</v>
      </c>
      <c r="C605" s="162">
        <v>4</v>
      </c>
      <c r="D605" s="169">
        <v>7</v>
      </c>
      <c r="E605" s="170" t="s">
        <v>920</v>
      </c>
      <c r="F605" s="164"/>
      <c r="G605" s="162" t="s">
        <v>625</v>
      </c>
      <c r="H605" s="522"/>
      <c r="I605" s="185"/>
      <c r="J605" s="176">
        <f t="shared" si="68"/>
        <v>0</v>
      </c>
      <c r="K605" s="423"/>
    </row>
    <row r="606" spans="2:11" s="1" customFormat="1" ht="26" customHeight="1">
      <c r="B606" s="161">
        <v>10</v>
      </c>
      <c r="C606" s="162">
        <v>4</v>
      </c>
      <c r="D606" s="169">
        <v>8</v>
      </c>
      <c r="E606" s="164" t="s">
        <v>626</v>
      </c>
      <c r="F606" s="170"/>
      <c r="G606" s="165" t="s">
        <v>14</v>
      </c>
      <c r="H606" s="523"/>
      <c r="I606" s="166"/>
      <c r="J606" s="171">
        <f t="shared" si="68"/>
        <v>0</v>
      </c>
      <c r="K606" s="171"/>
    </row>
    <row r="607" spans="2:11" s="1" customFormat="1" ht="26" customHeight="1">
      <c r="B607" s="161">
        <v>10</v>
      </c>
      <c r="C607" s="162">
        <v>4</v>
      </c>
      <c r="D607" s="169">
        <v>9</v>
      </c>
      <c r="E607" s="164" t="s">
        <v>633</v>
      </c>
      <c r="F607" s="178" t="s">
        <v>1023</v>
      </c>
      <c r="G607" s="184" t="s">
        <v>14</v>
      </c>
      <c r="H607" s="525"/>
      <c r="I607" s="185"/>
      <c r="J607" s="176">
        <f t="shared" si="68"/>
        <v>0</v>
      </c>
      <c r="K607" s="171"/>
    </row>
    <row r="608" spans="2:11" s="1" customFormat="1" ht="30">
      <c r="B608" s="161">
        <v>10</v>
      </c>
      <c r="C608" s="162">
        <v>5</v>
      </c>
      <c r="D608" s="177"/>
      <c r="E608" s="163" t="s">
        <v>640</v>
      </c>
      <c r="F608" s="178"/>
      <c r="G608" s="184" t="s">
        <v>625</v>
      </c>
      <c r="H608" s="528"/>
      <c r="I608" s="176"/>
      <c r="J608" s="176">
        <f t="shared" si="68"/>
        <v>0</v>
      </c>
      <c r="K608" s="171"/>
    </row>
    <row r="609" spans="2:11" s="1" customFormat="1" ht="20.25" customHeight="1" thickBot="1">
      <c r="B609" s="18"/>
      <c r="C609" s="19"/>
      <c r="D609" s="19"/>
      <c r="E609" s="27"/>
      <c r="F609" s="28"/>
      <c r="G609" s="64"/>
      <c r="H609" s="510"/>
      <c r="I609" s="40"/>
      <c r="J609" s="67"/>
      <c r="K609" s="65"/>
    </row>
    <row r="610" spans="2:11" s="1" customFormat="1" ht="51.5" customHeight="1" thickBot="1">
      <c r="B610" s="305">
        <v>11</v>
      </c>
      <c r="C610" s="44"/>
      <c r="D610" s="44"/>
      <c r="E610" s="306" t="s">
        <v>217</v>
      </c>
      <c r="F610" s="425" t="s">
        <v>376</v>
      </c>
      <c r="G610" s="426"/>
      <c r="H610" s="529"/>
      <c r="I610" s="427"/>
      <c r="J610" s="309">
        <f>SUM(J611:J650)</f>
        <v>0</v>
      </c>
      <c r="K610" s="428"/>
    </row>
    <row r="611" spans="2:11" s="1" customFormat="1" ht="45">
      <c r="B611" s="311">
        <v>11</v>
      </c>
      <c r="C611" s="231">
        <v>1</v>
      </c>
      <c r="D611" s="429"/>
      <c r="E611" s="430" t="s">
        <v>219</v>
      </c>
      <c r="F611" s="81" t="s">
        <v>218</v>
      </c>
      <c r="G611" s="240"/>
      <c r="H611" s="530"/>
      <c r="I611" s="220">
        <f>SUM(J612:J620)</f>
        <v>0</v>
      </c>
      <c r="J611" s="215"/>
      <c r="K611" s="431"/>
    </row>
    <row r="612" spans="2:11" s="1" customFormat="1" ht="30">
      <c r="B612" s="267">
        <v>11</v>
      </c>
      <c r="C612" s="231">
        <v>1</v>
      </c>
      <c r="D612" s="172">
        <v>1</v>
      </c>
      <c r="E612" s="164" t="s">
        <v>758</v>
      </c>
      <c r="F612" s="190" t="s">
        <v>220</v>
      </c>
      <c r="G612" s="142" t="s">
        <v>20</v>
      </c>
      <c r="H612" s="499"/>
      <c r="I612" s="150"/>
      <c r="J612" s="144">
        <f t="shared" ref="J612:J620" si="69">I612*H612</f>
        <v>0</v>
      </c>
      <c r="K612" s="140"/>
    </row>
    <row r="613" spans="2:11" s="1" customFormat="1" ht="26.5" customHeight="1">
      <c r="B613" s="267">
        <v>11</v>
      </c>
      <c r="C613" s="231">
        <v>1</v>
      </c>
      <c r="D613" s="172">
        <v>2</v>
      </c>
      <c r="E613" s="164" t="s">
        <v>759</v>
      </c>
      <c r="F613" s="190"/>
      <c r="G613" s="142" t="s">
        <v>20</v>
      </c>
      <c r="H613" s="499"/>
      <c r="I613" s="150"/>
      <c r="J613" s="144">
        <f t="shared" si="69"/>
        <v>0</v>
      </c>
      <c r="K613" s="140"/>
    </row>
    <row r="614" spans="2:11" s="1" customFormat="1" ht="30">
      <c r="B614" s="267">
        <v>11</v>
      </c>
      <c r="C614" s="231">
        <v>1</v>
      </c>
      <c r="D614" s="172">
        <v>3</v>
      </c>
      <c r="E614" s="204" t="s">
        <v>760</v>
      </c>
      <c r="F614" s="330" t="s">
        <v>761</v>
      </c>
      <c r="G614" s="149" t="s">
        <v>14</v>
      </c>
      <c r="H614" s="499"/>
      <c r="I614" s="150"/>
      <c r="J614" s="144">
        <f t="shared" si="69"/>
        <v>0</v>
      </c>
      <c r="K614" s="140"/>
    </row>
    <row r="615" spans="2:11" s="1" customFormat="1" ht="32.5" customHeight="1">
      <c r="B615" s="267">
        <v>11</v>
      </c>
      <c r="C615" s="231">
        <v>1</v>
      </c>
      <c r="D615" s="172">
        <v>4</v>
      </c>
      <c r="E615" s="204" t="s">
        <v>338</v>
      </c>
      <c r="F615" s="330" t="s">
        <v>753</v>
      </c>
      <c r="G615" s="149" t="s">
        <v>14</v>
      </c>
      <c r="H615" s="499"/>
      <c r="I615" s="150"/>
      <c r="J615" s="144">
        <f t="shared" si="69"/>
        <v>0</v>
      </c>
      <c r="K615" s="140"/>
    </row>
    <row r="616" spans="2:11" s="1" customFormat="1" ht="32.5" customHeight="1">
      <c r="B616" s="267">
        <v>11</v>
      </c>
      <c r="C616" s="231">
        <v>1</v>
      </c>
      <c r="D616" s="172">
        <v>5</v>
      </c>
      <c r="E616" s="164" t="s">
        <v>755</v>
      </c>
      <c r="F616" s="315" t="s">
        <v>380</v>
      </c>
      <c r="G616" s="432" t="s">
        <v>14</v>
      </c>
      <c r="H616" s="499"/>
      <c r="I616" s="201"/>
      <c r="J616" s="433">
        <f t="shared" si="69"/>
        <v>0</v>
      </c>
      <c r="K616" s="140"/>
    </row>
    <row r="617" spans="2:11" s="1" customFormat="1" ht="32.5" customHeight="1">
      <c r="B617" s="267">
        <v>11</v>
      </c>
      <c r="C617" s="231">
        <v>1</v>
      </c>
      <c r="D617" s="172">
        <v>6</v>
      </c>
      <c r="E617" s="164" t="s">
        <v>1028</v>
      </c>
      <c r="F617" s="315"/>
      <c r="G617" s="432" t="s">
        <v>20</v>
      </c>
      <c r="H617" s="499"/>
      <c r="I617" s="201"/>
      <c r="J617" s="433">
        <f t="shared" si="69"/>
        <v>0</v>
      </c>
      <c r="K617" s="140"/>
    </row>
    <row r="618" spans="2:11" s="1" customFormat="1" ht="32.5" customHeight="1">
      <c r="B618" s="267">
        <v>11</v>
      </c>
      <c r="C618" s="231">
        <v>1</v>
      </c>
      <c r="D618" s="172">
        <v>7</v>
      </c>
      <c r="E618" s="164" t="s">
        <v>754</v>
      </c>
      <c r="F618" s="315" t="s">
        <v>381</v>
      </c>
      <c r="G618" s="142" t="s">
        <v>20</v>
      </c>
      <c r="H618" s="499"/>
      <c r="I618" s="201"/>
      <c r="J618" s="201">
        <f t="shared" si="69"/>
        <v>0</v>
      </c>
      <c r="K618" s="140"/>
    </row>
    <row r="619" spans="2:11" s="1" customFormat="1" ht="57.5" customHeight="1">
      <c r="B619" s="267">
        <v>11</v>
      </c>
      <c r="C619" s="231">
        <v>1</v>
      </c>
      <c r="D619" s="172">
        <v>8</v>
      </c>
      <c r="E619" s="164" t="s">
        <v>762</v>
      </c>
      <c r="F619" s="315" t="s">
        <v>1029</v>
      </c>
      <c r="G619" s="142" t="s">
        <v>14</v>
      </c>
      <c r="H619" s="499"/>
      <c r="I619" s="201"/>
      <c r="J619" s="201">
        <f t="shared" si="69"/>
        <v>0</v>
      </c>
      <c r="K619" s="140"/>
    </row>
    <row r="620" spans="2:11" s="1" customFormat="1" ht="27" customHeight="1">
      <c r="B620" s="267">
        <v>11</v>
      </c>
      <c r="C620" s="231">
        <v>1</v>
      </c>
      <c r="D620" s="172">
        <v>9</v>
      </c>
      <c r="E620" s="204" t="s">
        <v>382</v>
      </c>
      <c r="F620" s="330"/>
      <c r="G620" s="149" t="s">
        <v>14</v>
      </c>
      <c r="H620" s="499"/>
      <c r="I620" s="150"/>
      <c r="J620" s="144">
        <f t="shared" si="69"/>
        <v>0</v>
      </c>
      <c r="K620" s="140"/>
    </row>
    <row r="621" spans="2:11" s="1" customFormat="1" ht="45">
      <c r="B621" s="267">
        <v>11</v>
      </c>
      <c r="C621" s="241">
        <v>2</v>
      </c>
      <c r="D621" s="244"/>
      <c r="E621" s="190" t="s">
        <v>221</v>
      </c>
      <c r="F621" s="190" t="s">
        <v>218</v>
      </c>
      <c r="G621" s="142"/>
      <c r="H621" s="499"/>
      <c r="I621" s="246">
        <f>SUM(J622:J630)</f>
        <v>0</v>
      </c>
      <c r="J621" s="144"/>
      <c r="K621" s="434"/>
    </row>
    <row r="622" spans="2:11" s="1" customFormat="1" ht="52.5" customHeight="1">
      <c r="B622" s="267">
        <v>11</v>
      </c>
      <c r="C622" s="241">
        <v>2</v>
      </c>
      <c r="D622" s="172">
        <v>1</v>
      </c>
      <c r="E622" s="164" t="s">
        <v>763</v>
      </c>
      <c r="F622" s="190" t="s">
        <v>386</v>
      </c>
      <c r="G622" s="142" t="s">
        <v>20</v>
      </c>
      <c r="H622" s="499"/>
      <c r="I622" s="150"/>
      <c r="J622" s="144">
        <f t="shared" ref="J622:J649" si="70">I622*H622</f>
        <v>0</v>
      </c>
      <c r="K622" s="434"/>
    </row>
    <row r="623" spans="2:11" s="1" customFormat="1" ht="44.25" customHeight="1">
      <c r="B623" s="267">
        <v>11</v>
      </c>
      <c r="C623" s="241">
        <v>2</v>
      </c>
      <c r="D623" s="172">
        <v>2</v>
      </c>
      <c r="E623" s="164" t="s">
        <v>293</v>
      </c>
      <c r="F623" s="190" t="s">
        <v>297</v>
      </c>
      <c r="G623" s="142" t="s">
        <v>20</v>
      </c>
      <c r="H623" s="499"/>
      <c r="I623" s="150"/>
      <c r="J623" s="144">
        <f t="shared" si="70"/>
        <v>0</v>
      </c>
      <c r="K623" s="140"/>
    </row>
    <row r="624" spans="2:11" s="1" customFormat="1" ht="38" customHeight="1">
      <c r="B624" s="267">
        <v>11</v>
      </c>
      <c r="C624" s="241">
        <v>2</v>
      </c>
      <c r="D624" s="172">
        <v>3</v>
      </c>
      <c r="E624" s="164" t="s">
        <v>294</v>
      </c>
      <c r="F624" s="190" t="s">
        <v>296</v>
      </c>
      <c r="G624" s="142" t="s">
        <v>20</v>
      </c>
      <c r="H624" s="499"/>
      <c r="I624" s="150"/>
      <c r="J624" s="144">
        <f t="shared" si="70"/>
        <v>0</v>
      </c>
      <c r="K624" s="140"/>
    </row>
    <row r="625" spans="2:11" s="1" customFormat="1" ht="36" customHeight="1">
      <c r="B625" s="267">
        <v>11</v>
      </c>
      <c r="C625" s="241">
        <v>2</v>
      </c>
      <c r="D625" s="172">
        <v>4</v>
      </c>
      <c r="E625" s="164" t="s">
        <v>764</v>
      </c>
      <c r="F625" s="164"/>
      <c r="G625" s="142" t="s">
        <v>43</v>
      </c>
      <c r="H625" s="499"/>
      <c r="I625" s="150"/>
      <c r="J625" s="144">
        <f t="shared" si="70"/>
        <v>0</v>
      </c>
      <c r="K625" s="140"/>
    </row>
    <row r="626" spans="2:11" s="1" customFormat="1" ht="34" customHeight="1">
      <c r="B626" s="267">
        <v>11</v>
      </c>
      <c r="C626" s="241">
        <v>2</v>
      </c>
      <c r="D626" s="172">
        <v>5</v>
      </c>
      <c r="E626" s="164" t="s">
        <v>295</v>
      </c>
      <c r="F626" s="190" t="s">
        <v>262</v>
      </c>
      <c r="G626" s="142" t="s">
        <v>20</v>
      </c>
      <c r="H626" s="499"/>
      <c r="I626" s="150"/>
      <c r="J626" s="144">
        <f t="shared" si="70"/>
        <v>0</v>
      </c>
      <c r="K626" s="140"/>
    </row>
    <row r="627" spans="2:11" s="1" customFormat="1" ht="23.5" customHeight="1">
      <c r="B627" s="267">
        <v>11</v>
      </c>
      <c r="C627" s="241">
        <v>2</v>
      </c>
      <c r="D627" s="172">
        <v>6</v>
      </c>
      <c r="E627" s="164" t="s">
        <v>304</v>
      </c>
      <c r="F627" s="164" t="s">
        <v>387</v>
      </c>
      <c r="G627" s="142" t="s">
        <v>43</v>
      </c>
      <c r="H627" s="499"/>
      <c r="I627" s="150"/>
      <c r="J627" s="144">
        <f t="shared" si="70"/>
        <v>0</v>
      </c>
      <c r="K627" s="140"/>
    </row>
    <row r="628" spans="2:11" s="1" customFormat="1" ht="23.5" customHeight="1">
      <c r="B628" s="267">
        <v>11</v>
      </c>
      <c r="C628" s="241">
        <v>2</v>
      </c>
      <c r="D628" s="172">
        <v>7</v>
      </c>
      <c r="E628" s="164" t="s">
        <v>388</v>
      </c>
      <c r="F628" s="164" t="s">
        <v>773</v>
      </c>
      <c r="G628" s="142" t="s">
        <v>43</v>
      </c>
      <c r="H628" s="499"/>
      <c r="I628" s="150"/>
      <c r="J628" s="144">
        <f t="shared" si="70"/>
        <v>0</v>
      </c>
      <c r="K628" s="140"/>
    </row>
    <row r="629" spans="2:11" s="1" customFormat="1" ht="23.5" customHeight="1">
      <c r="B629" s="267">
        <v>11</v>
      </c>
      <c r="C629" s="241">
        <v>2</v>
      </c>
      <c r="D629" s="172">
        <v>8</v>
      </c>
      <c r="E629" s="164" t="s">
        <v>389</v>
      </c>
      <c r="F629" s="164"/>
      <c r="G629" s="142" t="s">
        <v>390</v>
      </c>
      <c r="H629" s="499"/>
      <c r="I629" s="150"/>
      <c r="J629" s="144">
        <f t="shared" si="70"/>
        <v>0</v>
      </c>
      <c r="K629" s="140"/>
    </row>
    <row r="630" spans="2:11" s="1" customFormat="1" ht="45" customHeight="1">
      <c r="B630" s="267">
        <v>11</v>
      </c>
      <c r="C630" s="241">
        <v>2</v>
      </c>
      <c r="D630" s="172">
        <v>9</v>
      </c>
      <c r="E630" s="164" t="s">
        <v>391</v>
      </c>
      <c r="F630" s="164"/>
      <c r="G630" s="142" t="s">
        <v>14</v>
      </c>
      <c r="H630" s="499"/>
      <c r="I630" s="150"/>
      <c r="J630" s="144">
        <f t="shared" si="70"/>
        <v>0</v>
      </c>
      <c r="K630" s="140"/>
    </row>
    <row r="631" spans="2:11" s="1" customFormat="1" ht="35.5" customHeight="1">
      <c r="B631" s="267">
        <v>11</v>
      </c>
      <c r="C631" s="435">
        <v>4</v>
      </c>
      <c r="D631" s="244"/>
      <c r="E631" s="243" t="s">
        <v>767</v>
      </c>
      <c r="F631" s="190" t="s">
        <v>218</v>
      </c>
      <c r="G631" s="436">
        <f>130*2+19*2</f>
        <v>298</v>
      </c>
      <c r="H631" s="531"/>
      <c r="I631" s="437">
        <f>SUM(J632:J637)</f>
        <v>0</v>
      </c>
      <c r="J631" s="438"/>
      <c r="K631" s="439"/>
    </row>
    <row r="632" spans="2:11" s="1" customFormat="1" ht="35.5" customHeight="1">
      <c r="B632" s="267">
        <v>11</v>
      </c>
      <c r="C632" s="435">
        <v>4</v>
      </c>
      <c r="D632" s="244">
        <v>1</v>
      </c>
      <c r="E632" s="361" t="s">
        <v>768</v>
      </c>
      <c r="F632" s="164" t="s">
        <v>938</v>
      </c>
      <c r="G632" s="436" t="s">
        <v>13</v>
      </c>
      <c r="H632" s="531"/>
      <c r="I632" s="440"/>
      <c r="J632" s="438">
        <f t="shared" ref="J632:J637" si="71">I632*H632</f>
        <v>0</v>
      </c>
      <c r="K632" s="439"/>
    </row>
    <row r="633" spans="2:11" s="1" customFormat="1" ht="35.5" customHeight="1">
      <c r="B633" s="267">
        <v>11</v>
      </c>
      <c r="C633" s="435">
        <v>4</v>
      </c>
      <c r="D633" s="172">
        <v>2</v>
      </c>
      <c r="E633" s="164" t="s">
        <v>772</v>
      </c>
      <c r="F633" s="190" t="s">
        <v>766</v>
      </c>
      <c r="G633" s="142" t="s">
        <v>20</v>
      </c>
      <c r="H633" s="499"/>
      <c r="I633" s="150"/>
      <c r="J633" s="144">
        <f t="shared" si="71"/>
        <v>0</v>
      </c>
      <c r="K633" s="439"/>
    </row>
    <row r="634" spans="2:11" s="1" customFormat="1" ht="35.5" customHeight="1">
      <c r="B634" s="267">
        <v>11</v>
      </c>
      <c r="C634" s="435">
        <v>4</v>
      </c>
      <c r="D634" s="244">
        <v>3</v>
      </c>
      <c r="E634" s="361" t="s">
        <v>769</v>
      </c>
      <c r="F634" s="164"/>
      <c r="G634" s="436" t="s">
        <v>13</v>
      </c>
      <c r="H634" s="531"/>
      <c r="I634" s="440"/>
      <c r="J634" s="438">
        <f t="shared" si="71"/>
        <v>0</v>
      </c>
      <c r="K634" s="439"/>
    </row>
    <row r="635" spans="2:11" s="1" customFormat="1" ht="35.5" customHeight="1">
      <c r="B635" s="267">
        <v>11</v>
      </c>
      <c r="C635" s="435">
        <v>4</v>
      </c>
      <c r="D635" s="172">
        <v>4</v>
      </c>
      <c r="E635" s="361" t="s">
        <v>770</v>
      </c>
      <c r="F635" s="164"/>
      <c r="G635" s="436" t="s">
        <v>20</v>
      </c>
      <c r="H635" s="531"/>
      <c r="I635" s="440"/>
      <c r="J635" s="438">
        <f t="shared" si="71"/>
        <v>0</v>
      </c>
      <c r="K635" s="439"/>
    </row>
    <row r="636" spans="2:11" s="1" customFormat="1" ht="35.5" customHeight="1">
      <c r="B636" s="267">
        <v>11</v>
      </c>
      <c r="C636" s="435">
        <v>4</v>
      </c>
      <c r="D636" s="244">
        <v>5</v>
      </c>
      <c r="E636" s="164" t="s">
        <v>940</v>
      </c>
      <c r="F636" s="164"/>
      <c r="G636" s="142" t="s">
        <v>43</v>
      </c>
      <c r="H636" s="499"/>
      <c r="I636" s="150"/>
      <c r="J636" s="144">
        <f t="shared" si="71"/>
        <v>0</v>
      </c>
      <c r="K636" s="439"/>
    </row>
    <row r="637" spans="2:11" s="1" customFormat="1" ht="35.5" customHeight="1">
      <c r="B637" s="267">
        <v>11</v>
      </c>
      <c r="C637" s="435">
        <v>4</v>
      </c>
      <c r="D637" s="172">
        <v>6</v>
      </c>
      <c r="E637" s="361" t="s">
        <v>771</v>
      </c>
      <c r="F637" s="441" t="s">
        <v>941</v>
      </c>
      <c r="G637" s="436" t="s">
        <v>43</v>
      </c>
      <c r="H637" s="531"/>
      <c r="I637" s="440"/>
      <c r="J637" s="438">
        <f t="shared" si="71"/>
        <v>0</v>
      </c>
      <c r="K637" s="439"/>
    </row>
    <row r="638" spans="2:11" s="1" customFormat="1" ht="22" customHeight="1">
      <c r="B638" s="267">
        <v>11</v>
      </c>
      <c r="C638" s="195">
        <v>5</v>
      </c>
      <c r="D638" s="137"/>
      <c r="E638" s="271" t="s">
        <v>310</v>
      </c>
      <c r="F638" s="197"/>
      <c r="G638" s="136"/>
      <c r="H638" s="532"/>
      <c r="I638" s="402">
        <f>SUM(J639:J649)</f>
        <v>0</v>
      </c>
      <c r="J638" s="442"/>
      <c r="K638" s="140"/>
    </row>
    <row r="639" spans="2:11" s="1" customFormat="1" ht="38.5" customHeight="1">
      <c r="B639" s="267">
        <v>11</v>
      </c>
      <c r="C639" s="195">
        <v>5</v>
      </c>
      <c r="D639" s="202">
        <v>1</v>
      </c>
      <c r="E639" s="203" t="s">
        <v>392</v>
      </c>
      <c r="F639" s="204" t="s">
        <v>939</v>
      </c>
      <c r="G639" s="205" t="s">
        <v>13</v>
      </c>
      <c r="H639" s="533"/>
      <c r="I639" s="206"/>
      <c r="J639" s="144">
        <f t="shared" si="70"/>
        <v>0</v>
      </c>
      <c r="K639" s="140"/>
    </row>
    <row r="640" spans="2:11" s="1" customFormat="1" ht="22" customHeight="1">
      <c r="B640" s="267">
        <v>11</v>
      </c>
      <c r="C640" s="195">
        <v>5</v>
      </c>
      <c r="D640" s="202">
        <v>2</v>
      </c>
      <c r="E640" s="328" t="s">
        <v>393</v>
      </c>
      <c r="F640" s="204"/>
      <c r="G640" s="443" t="s">
        <v>14</v>
      </c>
      <c r="H640" s="533"/>
      <c r="I640" s="206"/>
      <c r="J640" s="144">
        <f t="shared" si="70"/>
        <v>0</v>
      </c>
      <c r="K640" s="140"/>
    </row>
    <row r="641" spans="2:11" s="1" customFormat="1" ht="35.5" customHeight="1">
      <c r="B641" s="267">
        <v>11</v>
      </c>
      <c r="C641" s="195">
        <v>5</v>
      </c>
      <c r="D641" s="202">
        <v>3</v>
      </c>
      <c r="E641" s="203" t="s">
        <v>394</v>
      </c>
      <c r="F641" s="204" t="s">
        <v>398</v>
      </c>
      <c r="G641" s="205" t="s">
        <v>14</v>
      </c>
      <c r="H641" s="533"/>
      <c r="I641" s="206"/>
      <c r="J641" s="144">
        <f t="shared" si="70"/>
        <v>0</v>
      </c>
      <c r="K641" s="140"/>
    </row>
    <row r="642" spans="2:11" s="1" customFormat="1" ht="35.5" customHeight="1">
      <c r="B642" s="267">
        <v>11</v>
      </c>
      <c r="C642" s="195">
        <v>5</v>
      </c>
      <c r="D642" s="202">
        <v>4</v>
      </c>
      <c r="E642" s="203" t="s">
        <v>765</v>
      </c>
      <c r="F642" s="204"/>
      <c r="G642" s="205" t="s">
        <v>14</v>
      </c>
      <c r="H642" s="533"/>
      <c r="I642" s="206"/>
      <c r="J642" s="144">
        <f t="shared" si="70"/>
        <v>0</v>
      </c>
      <c r="K642" s="140"/>
    </row>
    <row r="643" spans="2:11" s="1" customFormat="1" ht="300">
      <c r="B643" s="267">
        <v>11</v>
      </c>
      <c r="C643" s="195">
        <v>5</v>
      </c>
      <c r="D643" s="202">
        <v>5</v>
      </c>
      <c r="E643" s="203" t="s">
        <v>395</v>
      </c>
      <c r="F643" s="204" t="s">
        <v>1030</v>
      </c>
      <c r="G643" s="205" t="s">
        <v>43</v>
      </c>
      <c r="H643" s="533"/>
      <c r="I643" s="206"/>
      <c r="J643" s="144">
        <f t="shared" si="70"/>
        <v>0</v>
      </c>
      <c r="K643" s="140"/>
    </row>
    <row r="644" spans="2:11" s="1" customFormat="1" ht="28.5" customHeight="1">
      <c r="B644" s="267">
        <v>11</v>
      </c>
      <c r="C644" s="195">
        <v>5</v>
      </c>
      <c r="D644" s="202">
        <v>6</v>
      </c>
      <c r="E644" s="203" t="s">
        <v>396</v>
      </c>
      <c r="F644" s="204"/>
      <c r="G644" s="205" t="s">
        <v>43</v>
      </c>
      <c r="H644" s="533"/>
      <c r="I644" s="206"/>
      <c r="J644" s="144">
        <f t="shared" si="70"/>
        <v>0</v>
      </c>
      <c r="K644" s="140"/>
    </row>
    <row r="645" spans="2:11" s="1" customFormat="1" ht="53.5" customHeight="1">
      <c r="B645" s="267">
        <v>11</v>
      </c>
      <c r="C645" s="195">
        <v>5</v>
      </c>
      <c r="D645" s="202">
        <v>7</v>
      </c>
      <c r="E645" s="203" t="s">
        <v>397</v>
      </c>
      <c r="F645" s="138" t="s">
        <v>337</v>
      </c>
      <c r="G645" s="205" t="s">
        <v>20</v>
      </c>
      <c r="H645" s="533"/>
      <c r="I645" s="206"/>
      <c r="J645" s="144">
        <f t="shared" si="70"/>
        <v>0</v>
      </c>
      <c r="K645" s="140"/>
    </row>
    <row r="646" spans="2:11" s="1" customFormat="1" ht="40.5" customHeight="1">
      <c r="B646" s="267">
        <v>11</v>
      </c>
      <c r="C646" s="195">
        <v>5</v>
      </c>
      <c r="D646" s="202">
        <v>8</v>
      </c>
      <c r="E646" s="203" t="s">
        <v>776</v>
      </c>
      <c r="F646" s="138" t="s">
        <v>777</v>
      </c>
      <c r="G646" s="205" t="s">
        <v>20</v>
      </c>
      <c r="H646" s="533"/>
      <c r="I646" s="206"/>
      <c r="J646" s="144">
        <f t="shared" si="70"/>
        <v>0</v>
      </c>
      <c r="K646" s="140"/>
    </row>
    <row r="647" spans="2:11" s="1" customFormat="1" ht="87.5" customHeight="1">
      <c r="B647" s="267">
        <v>11</v>
      </c>
      <c r="C647" s="195">
        <v>5</v>
      </c>
      <c r="D647" s="202">
        <v>9</v>
      </c>
      <c r="E647" s="203" t="s">
        <v>778</v>
      </c>
      <c r="F647" s="138" t="s">
        <v>779</v>
      </c>
      <c r="G647" s="205" t="s">
        <v>14</v>
      </c>
      <c r="H647" s="533"/>
      <c r="I647" s="206"/>
      <c r="J647" s="144">
        <f t="shared" si="70"/>
        <v>0</v>
      </c>
      <c r="K647" s="140"/>
    </row>
    <row r="648" spans="2:11" s="1" customFormat="1" ht="37" customHeight="1">
      <c r="B648" s="267">
        <v>11</v>
      </c>
      <c r="C648" s="195">
        <v>5</v>
      </c>
      <c r="D648" s="202">
        <v>10</v>
      </c>
      <c r="E648" s="203" t="s">
        <v>775</v>
      </c>
      <c r="F648" s="138"/>
      <c r="G648" s="205" t="s">
        <v>14</v>
      </c>
      <c r="H648" s="533"/>
      <c r="I648" s="206"/>
      <c r="J648" s="144">
        <f t="shared" si="70"/>
        <v>0</v>
      </c>
      <c r="K648" s="140"/>
    </row>
    <row r="649" spans="2:11" s="1" customFormat="1" ht="34" customHeight="1">
      <c r="B649" s="267">
        <v>11</v>
      </c>
      <c r="C649" s="195">
        <v>5</v>
      </c>
      <c r="D649" s="202">
        <v>11</v>
      </c>
      <c r="E649" s="203" t="s">
        <v>1031</v>
      </c>
      <c r="F649" s="138" t="s">
        <v>774</v>
      </c>
      <c r="G649" s="205" t="s">
        <v>14</v>
      </c>
      <c r="H649" s="533"/>
      <c r="I649" s="206"/>
      <c r="J649" s="144">
        <f t="shared" si="70"/>
        <v>0</v>
      </c>
      <c r="K649" s="140"/>
    </row>
    <row r="650" spans="2:11" s="1" customFormat="1" ht="32.25" customHeight="1">
      <c r="B650" s="267">
        <v>11</v>
      </c>
      <c r="C650" s="241">
        <v>6</v>
      </c>
      <c r="D650" s="241"/>
      <c r="E650" s="243" t="s">
        <v>385</v>
      </c>
      <c r="F650" s="190"/>
      <c r="G650" s="372" t="s">
        <v>14</v>
      </c>
      <c r="H650" s="499"/>
      <c r="I650" s="150"/>
      <c r="J650" s="144">
        <f t="shared" ref="J650" si="72">I650*H650</f>
        <v>0</v>
      </c>
      <c r="K650" s="444"/>
    </row>
    <row r="651" spans="2:11" s="1" customFormat="1" ht="20.25" customHeight="1" thickBot="1">
      <c r="B651" s="29"/>
      <c r="C651" s="19"/>
      <c r="D651" s="19"/>
      <c r="E651" s="27"/>
      <c r="F651" s="11"/>
      <c r="G651" s="64"/>
      <c r="H651" s="510"/>
      <c r="I651" s="40"/>
      <c r="J651" s="67"/>
      <c r="K651" s="65"/>
    </row>
    <row r="652" spans="2:11" s="1" customFormat="1" ht="45.75" customHeight="1" thickBot="1">
      <c r="B652" s="376">
        <v>12</v>
      </c>
      <c r="C652" s="377"/>
      <c r="D652" s="377"/>
      <c r="E652" s="378" t="s">
        <v>222</v>
      </c>
      <c r="F652" s="378"/>
      <c r="G652" s="445"/>
      <c r="H652" s="496"/>
      <c r="I652" s="445"/>
      <c r="J652" s="380">
        <f>SUM(J653:J669)</f>
        <v>0</v>
      </c>
      <c r="K652" s="446"/>
    </row>
    <row r="653" spans="2:11" s="1" customFormat="1" ht="38.5" customHeight="1">
      <c r="B653" s="447">
        <v>12</v>
      </c>
      <c r="C653" s="447">
        <v>1</v>
      </c>
      <c r="D653" s="448"/>
      <c r="E653" s="61" t="s">
        <v>223</v>
      </c>
      <c r="F653" s="449"/>
      <c r="G653" s="450" t="e">
        <f>I653/H653</f>
        <v>#DIV/0!</v>
      </c>
      <c r="H653" s="534">
        <f>H659</f>
        <v>0</v>
      </c>
      <c r="I653" s="210">
        <f>SUM(J654:J662)</f>
        <v>0</v>
      </c>
      <c r="J653" s="211"/>
      <c r="K653" s="314"/>
    </row>
    <row r="654" spans="2:11" s="1" customFormat="1" ht="53.25" customHeight="1">
      <c r="B654" s="435">
        <v>12</v>
      </c>
      <c r="C654" s="241">
        <v>1</v>
      </c>
      <c r="D654" s="244">
        <v>1</v>
      </c>
      <c r="E654" s="164" t="s">
        <v>224</v>
      </c>
      <c r="F654" s="451"/>
      <c r="G654" s="142" t="s">
        <v>13</v>
      </c>
      <c r="H654" s="499"/>
      <c r="I654" s="193"/>
      <c r="J654" s="144">
        <f t="shared" ref="J654:J662" si="73">I654*H654</f>
        <v>0</v>
      </c>
      <c r="K654" s="140"/>
    </row>
    <row r="655" spans="2:11" s="1" customFormat="1" ht="57" customHeight="1">
      <c r="B655" s="435">
        <v>12</v>
      </c>
      <c r="C655" s="241">
        <v>1</v>
      </c>
      <c r="D655" s="244">
        <v>2</v>
      </c>
      <c r="E655" s="164" t="s">
        <v>332</v>
      </c>
      <c r="F655" s="198" t="s">
        <v>333</v>
      </c>
      <c r="G655" s="142" t="s">
        <v>13</v>
      </c>
      <c r="H655" s="499"/>
      <c r="I655" s="193"/>
      <c r="J655" s="144">
        <f t="shared" si="73"/>
        <v>0</v>
      </c>
      <c r="K655" s="140"/>
    </row>
    <row r="656" spans="2:11" s="1" customFormat="1" ht="39.75" customHeight="1">
      <c r="B656" s="435">
        <v>12</v>
      </c>
      <c r="C656" s="241">
        <v>1</v>
      </c>
      <c r="D656" s="244">
        <v>3</v>
      </c>
      <c r="E656" s="164" t="s">
        <v>256</v>
      </c>
      <c r="F656" s="451" t="s">
        <v>399</v>
      </c>
      <c r="G656" s="142" t="s">
        <v>13</v>
      </c>
      <c r="H656" s="499"/>
      <c r="I656" s="193"/>
      <c r="J656" s="144">
        <f t="shared" si="73"/>
        <v>0</v>
      </c>
      <c r="K656" s="140"/>
    </row>
    <row r="657" spans="2:11" s="1" customFormat="1" ht="33" customHeight="1">
      <c r="B657" s="435">
        <v>12</v>
      </c>
      <c r="C657" s="241">
        <v>1</v>
      </c>
      <c r="D657" s="244">
        <v>4</v>
      </c>
      <c r="E657" s="164" t="s">
        <v>225</v>
      </c>
      <c r="F657" s="198" t="s">
        <v>257</v>
      </c>
      <c r="G657" s="142" t="s">
        <v>20</v>
      </c>
      <c r="H657" s="499"/>
      <c r="I657" s="193"/>
      <c r="J657" s="144">
        <f t="shared" si="73"/>
        <v>0</v>
      </c>
      <c r="K657" s="140"/>
    </row>
    <row r="658" spans="2:11" s="1" customFormat="1" ht="33.75" customHeight="1">
      <c r="B658" s="435">
        <v>12</v>
      </c>
      <c r="C658" s="241">
        <v>1</v>
      </c>
      <c r="D658" s="244">
        <v>5</v>
      </c>
      <c r="E658" s="164" t="s">
        <v>226</v>
      </c>
      <c r="F658" s="198"/>
      <c r="G658" s="142" t="s">
        <v>20</v>
      </c>
      <c r="H658" s="499"/>
      <c r="I658" s="193"/>
      <c r="J658" s="144">
        <f t="shared" si="73"/>
        <v>0</v>
      </c>
      <c r="K658" s="140"/>
    </row>
    <row r="659" spans="2:11" s="1" customFormat="1" ht="33.75" customHeight="1">
      <c r="B659" s="435">
        <v>12</v>
      </c>
      <c r="C659" s="241">
        <v>1</v>
      </c>
      <c r="D659" s="244">
        <v>6</v>
      </c>
      <c r="E659" s="164" t="s">
        <v>227</v>
      </c>
      <c r="F659" s="198"/>
      <c r="G659" s="142" t="s">
        <v>24</v>
      </c>
      <c r="H659" s="499"/>
      <c r="I659" s="193"/>
      <c r="J659" s="144">
        <f t="shared" si="73"/>
        <v>0</v>
      </c>
      <c r="K659" s="140"/>
    </row>
    <row r="660" spans="2:11" s="1" customFormat="1" ht="43.5" customHeight="1">
      <c r="B660" s="435">
        <v>12</v>
      </c>
      <c r="C660" s="241">
        <v>1</v>
      </c>
      <c r="D660" s="244">
        <v>7</v>
      </c>
      <c r="E660" s="164" t="s">
        <v>352</v>
      </c>
      <c r="F660" s="198" t="s">
        <v>400</v>
      </c>
      <c r="G660" s="142" t="s">
        <v>24</v>
      </c>
      <c r="H660" s="499"/>
      <c r="I660" s="193"/>
      <c r="J660" s="144">
        <f t="shared" si="73"/>
        <v>0</v>
      </c>
      <c r="K660" s="140"/>
    </row>
    <row r="661" spans="2:11" s="1" customFormat="1" ht="43.5" customHeight="1">
      <c r="B661" s="435">
        <v>12</v>
      </c>
      <c r="C661" s="241">
        <v>1</v>
      </c>
      <c r="D661" s="244">
        <v>8</v>
      </c>
      <c r="E661" s="164" t="s">
        <v>741</v>
      </c>
      <c r="F661" s="198"/>
      <c r="G661" s="142" t="s">
        <v>14</v>
      </c>
      <c r="H661" s="499"/>
      <c r="I661" s="193"/>
      <c r="J661" s="144">
        <f t="shared" si="73"/>
        <v>0</v>
      </c>
      <c r="K661" s="140"/>
    </row>
    <row r="662" spans="2:11" s="1" customFormat="1" ht="31.5" customHeight="1">
      <c r="B662" s="435">
        <v>12</v>
      </c>
      <c r="C662" s="241">
        <v>1</v>
      </c>
      <c r="D662" s="244">
        <v>9</v>
      </c>
      <c r="E662" s="164" t="s">
        <v>305</v>
      </c>
      <c r="F662" s="198"/>
      <c r="G662" s="142" t="s">
        <v>20</v>
      </c>
      <c r="H662" s="499"/>
      <c r="I662" s="193"/>
      <c r="J662" s="144">
        <f t="shared" si="73"/>
        <v>0</v>
      </c>
      <c r="K662" s="140"/>
    </row>
    <row r="663" spans="2:11" s="1" customFormat="1" ht="42.75" customHeight="1">
      <c r="B663" s="435">
        <v>12</v>
      </c>
      <c r="C663" s="241">
        <v>2</v>
      </c>
      <c r="D663" s="244"/>
      <c r="E663" s="190" t="s">
        <v>228</v>
      </c>
      <c r="F663" s="452" t="s">
        <v>308</v>
      </c>
      <c r="G663" s="142"/>
      <c r="H663" s="499"/>
      <c r="I663" s="246">
        <f>SUM(J664:J665)</f>
        <v>0</v>
      </c>
      <c r="J663" s="144"/>
      <c r="K663" s="140"/>
    </row>
    <row r="664" spans="2:11" s="1" customFormat="1" ht="58" customHeight="1">
      <c r="B664" s="435">
        <v>12</v>
      </c>
      <c r="C664" s="241">
        <v>2</v>
      </c>
      <c r="D664" s="244">
        <v>1</v>
      </c>
      <c r="E664" s="392" t="s">
        <v>278</v>
      </c>
      <c r="F664" s="198" t="s">
        <v>334</v>
      </c>
      <c r="G664" s="142" t="s">
        <v>43</v>
      </c>
      <c r="H664" s="499"/>
      <c r="I664" s="193"/>
      <c r="J664" s="144">
        <f>I664*H664</f>
        <v>0</v>
      </c>
      <c r="K664" s="140"/>
    </row>
    <row r="665" spans="2:11" s="1" customFormat="1" ht="58" customHeight="1">
      <c r="B665" s="435">
        <v>12</v>
      </c>
      <c r="C665" s="241">
        <v>2</v>
      </c>
      <c r="D665" s="244">
        <v>2</v>
      </c>
      <c r="E665" s="164" t="s">
        <v>279</v>
      </c>
      <c r="F665" s="198" t="s">
        <v>885</v>
      </c>
      <c r="G665" s="142" t="s">
        <v>20</v>
      </c>
      <c r="H665" s="499"/>
      <c r="I665" s="193"/>
      <c r="J665" s="144">
        <f>I665*H665</f>
        <v>0</v>
      </c>
      <c r="K665" s="140"/>
    </row>
    <row r="666" spans="2:11" s="1" customFormat="1" ht="25" customHeight="1">
      <c r="B666" s="435">
        <v>12</v>
      </c>
      <c r="C666" s="241">
        <v>3</v>
      </c>
      <c r="D666" s="241"/>
      <c r="E666" s="190" t="s">
        <v>353</v>
      </c>
      <c r="F666" s="198"/>
      <c r="G666" s="142"/>
      <c r="H666" s="499"/>
      <c r="I666" s="246">
        <f>SUM(J667:J669)</f>
        <v>0</v>
      </c>
      <c r="J666" s="144"/>
      <c r="K666" s="140"/>
    </row>
    <row r="667" spans="2:11" s="1" customFormat="1" ht="25" customHeight="1">
      <c r="B667" s="435">
        <v>12</v>
      </c>
      <c r="C667" s="241">
        <v>3</v>
      </c>
      <c r="D667" s="244">
        <v>1</v>
      </c>
      <c r="E667" s="392" t="s">
        <v>1032</v>
      </c>
      <c r="F667" s="198"/>
      <c r="G667" s="142" t="s">
        <v>24</v>
      </c>
      <c r="H667" s="480"/>
      <c r="I667" s="193"/>
      <c r="J667" s="144">
        <f>I667*H667</f>
        <v>0</v>
      </c>
      <c r="K667" s="140"/>
    </row>
    <row r="668" spans="2:11" s="1" customFormat="1" ht="49.5" customHeight="1">
      <c r="B668" s="435">
        <v>12</v>
      </c>
      <c r="C668" s="241">
        <v>3</v>
      </c>
      <c r="D668" s="244">
        <v>2</v>
      </c>
      <c r="E668" s="392" t="s">
        <v>357</v>
      </c>
      <c r="F668" s="198" t="s">
        <v>358</v>
      </c>
      <c r="G668" s="142" t="s">
        <v>24</v>
      </c>
      <c r="H668" s="480"/>
      <c r="I668" s="193"/>
      <c r="J668" s="144">
        <f>I668*H668</f>
        <v>0</v>
      </c>
      <c r="K668" s="140"/>
    </row>
    <row r="669" spans="2:11" ht="27.75" customHeight="1">
      <c r="B669" s="435">
        <v>12</v>
      </c>
      <c r="C669" s="241">
        <v>3</v>
      </c>
      <c r="D669" s="244">
        <v>3</v>
      </c>
      <c r="E669" s="392" t="s">
        <v>229</v>
      </c>
      <c r="F669" s="453" t="s">
        <v>259</v>
      </c>
      <c r="G669" s="142" t="s">
        <v>24</v>
      </c>
      <c r="H669" s="480"/>
      <c r="I669" s="193"/>
      <c r="J669" s="144">
        <f>I669*H669</f>
        <v>0</v>
      </c>
      <c r="K669" s="140"/>
    </row>
    <row r="670" spans="2:11" ht="26.5" customHeight="1" thickBot="1">
      <c r="B670" s="1"/>
      <c r="C670" s="1"/>
      <c r="D670" s="1"/>
      <c r="E670" s="1"/>
      <c r="H670" s="535"/>
      <c r="I670" s="41"/>
      <c r="J670" s="30"/>
      <c r="K670" s="69"/>
    </row>
    <row r="671" spans="2:11" ht="50.25" customHeight="1" thickBot="1">
      <c r="B671" s="376">
        <v>13</v>
      </c>
      <c r="C671" s="377"/>
      <c r="D671" s="377"/>
      <c r="E671" s="378" t="s">
        <v>230</v>
      </c>
      <c r="F671" s="378"/>
      <c r="G671" s="454"/>
      <c r="H671" s="496"/>
      <c r="I671" s="379"/>
      <c r="J671" s="380">
        <f>SUM(J672:J687)</f>
        <v>0</v>
      </c>
      <c r="K671" s="455"/>
    </row>
    <row r="672" spans="2:11" ht="67" customHeight="1">
      <c r="B672" s="311">
        <v>13</v>
      </c>
      <c r="C672" s="312">
        <v>1</v>
      </c>
      <c r="D672" s="312"/>
      <c r="E672" s="61" t="s">
        <v>231</v>
      </c>
      <c r="F672" s="62" t="s">
        <v>742</v>
      </c>
      <c r="G672" s="313" t="s">
        <v>20</v>
      </c>
      <c r="H672" s="536"/>
      <c r="I672" s="456"/>
      <c r="J672" s="211">
        <f>I672*H672</f>
        <v>0</v>
      </c>
      <c r="K672" s="314"/>
    </row>
    <row r="673" spans="2:11" ht="35.5" customHeight="1">
      <c r="B673" s="267">
        <v>13</v>
      </c>
      <c r="C673" s="241">
        <v>2</v>
      </c>
      <c r="D673" s="241"/>
      <c r="E673" s="190" t="s">
        <v>232</v>
      </c>
      <c r="F673" s="441" t="s">
        <v>233</v>
      </c>
      <c r="G673" s="142"/>
      <c r="H673" s="499"/>
      <c r="I673" s="268">
        <f>SUM(J674:J674)</f>
        <v>0</v>
      </c>
      <c r="J673" s="144"/>
      <c r="K673" s="140"/>
    </row>
    <row r="674" spans="2:11" ht="35.5" customHeight="1">
      <c r="B674" s="267">
        <v>13</v>
      </c>
      <c r="C674" s="241">
        <v>2</v>
      </c>
      <c r="D674" s="172">
        <v>1</v>
      </c>
      <c r="E674" s="457" t="s">
        <v>975</v>
      </c>
      <c r="F674" s="170" t="s">
        <v>1033</v>
      </c>
      <c r="G674" s="142" t="s">
        <v>14</v>
      </c>
      <c r="H674" s="499"/>
      <c r="I674" s="193"/>
      <c r="J674" s="144">
        <f>I674*H674</f>
        <v>0</v>
      </c>
      <c r="K674" s="140"/>
    </row>
    <row r="675" spans="2:11" ht="35.5" customHeight="1">
      <c r="B675" s="267">
        <v>13</v>
      </c>
      <c r="C675" s="241">
        <v>3</v>
      </c>
      <c r="D675" s="172"/>
      <c r="E675" s="323" t="s">
        <v>1034</v>
      </c>
      <c r="F675" s="190"/>
      <c r="G675" s="142" t="s">
        <v>14</v>
      </c>
      <c r="H675" s="499"/>
      <c r="I675" s="193"/>
      <c r="J675" s="144">
        <f>I675*H675</f>
        <v>0</v>
      </c>
      <c r="K675" s="140"/>
    </row>
    <row r="676" spans="2:11" ht="35.5" customHeight="1">
      <c r="B676" s="267">
        <v>13</v>
      </c>
      <c r="C676" s="241">
        <v>4</v>
      </c>
      <c r="D676" s="172"/>
      <c r="E676" s="323" t="s">
        <v>401</v>
      </c>
      <c r="F676" s="204"/>
      <c r="G676" s="149"/>
      <c r="H676" s="499"/>
      <c r="I676" s="268">
        <f>SUM(J677:J680)</f>
        <v>0</v>
      </c>
      <c r="J676" s="144"/>
      <c r="K676" s="151"/>
    </row>
    <row r="677" spans="2:11" ht="35.5" customHeight="1">
      <c r="B677" s="267">
        <v>13</v>
      </c>
      <c r="C677" s="241">
        <v>4</v>
      </c>
      <c r="D677" s="172">
        <v>1</v>
      </c>
      <c r="E677" s="328" t="s">
        <v>335</v>
      </c>
      <c r="F677" s="204" t="s">
        <v>851</v>
      </c>
      <c r="G677" s="149" t="s">
        <v>13</v>
      </c>
      <c r="H677" s="499"/>
      <c r="I677" s="193"/>
      <c r="J677" s="144">
        <f t="shared" ref="J677:J680" si="74">I677*H677</f>
        <v>0</v>
      </c>
      <c r="K677" s="151"/>
    </row>
    <row r="678" spans="2:11" ht="35.5" customHeight="1">
      <c r="B678" s="267">
        <v>13</v>
      </c>
      <c r="C678" s="241">
        <v>4</v>
      </c>
      <c r="D678" s="172">
        <v>2</v>
      </c>
      <c r="E678" s="328" t="s">
        <v>276</v>
      </c>
      <c r="F678" s="204"/>
      <c r="G678" s="149" t="s">
        <v>33</v>
      </c>
      <c r="H678" s="499"/>
      <c r="I678" s="193"/>
      <c r="J678" s="144">
        <f t="shared" si="74"/>
        <v>0</v>
      </c>
      <c r="K678" s="151"/>
    </row>
    <row r="679" spans="2:11" ht="51" customHeight="1">
      <c r="B679" s="267">
        <v>13</v>
      </c>
      <c r="C679" s="241">
        <v>4</v>
      </c>
      <c r="D679" s="172">
        <v>3</v>
      </c>
      <c r="E679" s="328" t="s">
        <v>852</v>
      </c>
      <c r="F679" s="204"/>
      <c r="G679" s="149" t="s">
        <v>24</v>
      </c>
      <c r="H679" s="499"/>
      <c r="I679" s="193"/>
      <c r="J679" s="144">
        <f t="shared" si="74"/>
        <v>0</v>
      </c>
      <c r="K679" s="151"/>
    </row>
    <row r="680" spans="2:11" s="1" customFormat="1" ht="34" customHeight="1">
      <c r="B680" s="267">
        <v>13</v>
      </c>
      <c r="C680" s="241">
        <v>4</v>
      </c>
      <c r="D680" s="172">
        <v>4</v>
      </c>
      <c r="E680" s="328" t="s">
        <v>277</v>
      </c>
      <c r="F680" s="204"/>
      <c r="G680" s="149" t="s">
        <v>24</v>
      </c>
      <c r="H680" s="499"/>
      <c r="I680" s="193"/>
      <c r="J680" s="144">
        <f t="shared" si="74"/>
        <v>0</v>
      </c>
      <c r="K680" s="151"/>
    </row>
    <row r="681" spans="2:11" s="1" customFormat="1" ht="46.5" customHeight="1">
      <c r="B681" s="267">
        <v>13</v>
      </c>
      <c r="C681" s="241">
        <v>5</v>
      </c>
      <c r="D681" s="172"/>
      <c r="E681" s="330" t="s">
        <v>509</v>
      </c>
      <c r="F681" s="204" t="s">
        <v>510</v>
      </c>
      <c r="G681" s="149"/>
      <c r="H681" s="499"/>
      <c r="I681" s="268">
        <f>SUM(J682:J687)</f>
        <v>0</v>
      </c>
      <c r="J681" s="144"/>
      <c r="K681" s="151"/>
    </row>
    <row r="682" spans="2:11" s="1" customFormat="1" ht="34" customHeight="1">
      <c r="B682" s="267">
        <v>13</v>
      </c>
      <c r="C682" s="241">
        <v>5</v>
      </c>
      <c r="D682" s="172">
        <v>1</v>
      </c>
      <c r="E682" s="328" t="s">
        <v>1035</v>
      </c>
      <c r="F682" s="204"/>
      <c r="G682" s="149" t="s">
        <v>13</v>
      </c>
      <c r="H682" s="499"/>
      <c r="I682" s="193"/>
      <c r="J682" s="144">
        <f t="shared" ref="J682:J686" si="75">I682*H682</f>
        <v>0</v>
      </c>
      <c r="K682" s="151"/>
    </row>
    <row r="683" spans="2:11" s="1" customFormat="1" ht="34" customHeight="1">
      <c r="B683" s="267">
        <v>13</v>
      </c>
      <c r="C683" s="241">
        <v>5</v>
      </c>
      <c r="D683" s="172">
        <v>2</v>
      </c>
      <c r="E683" s="328" t="s">
        <v>511</v>
      </c>
      <c r="F683" s="204"/>
      <c r="G683" s="149" t="s">
        <v>13</v>
      </c>
      <c r="H683" s="499"/>
      <c r="I683" s="193"/>
      <c r="J683" s="144">
        <f t="shared" si="75"/>
        <v>0</v>
      </c>
      <c r="K683" s="151"/>
    </row>
    <row r="684" spans="2:11" s="1" customFormat="1" ht="34" customHeight="1">
      <c r="B684" s="267">
        <v>13</v>
      </c>
      <c r="C684" s="241">
        <v>5</v>
      </c>
      <c r="D684" s="172">
        <v>3</v>
      </c>
      <c r="E684" s="328" t="s">
        <v>714</v>
      </c>
      <c r="F684" s="204" t="s">
        <v>715</v>
      </c>
      <c r="G684" s="149" t="s">
        <v>13</v>
      </c>
      <c r="H684" s="499"/>
      <c r="I684" s="193"/>
      <c r="J684" s="144">
        <f t="shared" si="75"/>
        <v>0</v>
      </c>
      <c r="K684" s="151"/>
    </row>
    <row r="685" spans="2:11" s="1" customFormat="1" ht="34" customHeight="1">
      <c r="B685" s="267">
        <v>13</v>
      </c>
      <c r="C685" s="241">
        <v>5</v>
      </c>
      <c r="D685" s="172">
        <v>4</v>
      </c>
      <c r="E685" s="328" t="s">
        <v>512</v>
      </c>
      <c r="F685" s="204" t="s">
        <v>713</v>
      </c>
      <c r="G685" s="149" t="s">
        <v>20</v>
      </c>
      <c r="H685" s="499"/>
      <c r="I685" s="193"/>
      <c r="J685" s="144">
        <f t="shared" ref="J685" si="76">I685*H685</f>
        <v>0</v>
      </c>
      <c r="K685" s="151"/>
    </row>
    <row r="686" spans="2:11" s="1" customFormat="1" ht="34" customHeight="1">
      <c r="B686" s="267">
        <v>13</v>
      </c>
      <c r="C686" s="241">
        <v>5</v>
      </c>
      <c r="D686" s="172">
        <v>5</v>
      </c>
      <c r="E686" s="328" t="s">
        <v>716</v>
      </c>
      <c r="F686" s="204" t="s">
        <v>713</v>
      </c>
      <c r="G686" s="149" t="s">
        <v>24</v>
      </c>
      <c r="H686" s="499"/>
      <c r="I686" s="193"/>
      <c r="J686" s="144">
        <f t="shared" si="75"/>
        <v>0</v>
      </c>
      <c r="K686" s="151"/>
    </row>
    <row r="687" spans="2:11" s="1" customFormat="1" ht="41.5" customHeight="1">
      <c r="B687" s="267">
        <v>13</v>
      </c>
      <c r="C687" s="241">
        <v>5</v>
      </c>
      <c r="D687" s="172">
        <v>6</v>
      </c>
      <c r="E687" s="328" t="s">
        <v>513</v>
      </c>
      <c r="F687" s="204"/>
      <c r="G687" s="149" t="s">
        <v>13</v>
      </c>
      <c r="H687" s="499"/>
      <c r="I687" s="193"/>
      <c r="J687" s="144">
        <f t="shared" ref="J687" si="77">I687*H687</f>
        <v>0</v>
      </c>
      <c r="K687" s="151"/>
    </row>
    <row r="688" spans="2:11" ht="15" thickBot="1">
      <c r="B688" s="1"/>
      <c r="C688" s="1"/>
      <c r="D688" s="1"/>
      <c r="E688" s="1"/>
      <c r="H688" s="535"/>
      <c r="I688" s="41"/>
      <c r="J688" s="30"/>
      <c r="K688" s="69"/>
    </row>
    <row r="689" spans="2:11" ht="54.75" customHeight="1" thickBot="1">
      <c r="B689" s="385">
        <v>14</v>
      </c>
      <c r="C689" s="386"/>
      <c r="D689" s="386"/>
      <c r="E689" s="387" t="s">
        <v>361</v>
      </c>
      <c r="F689" s="387"/>
      <c r="G689" s="458"/>
      <c r="H689" s="537"/>
      <c r="I689" s="389"/>
      <c r="J689" s="309">
        <f>SUM(J690:J714)</f>
        <v>0</v>
      </c>
      <c r="K689" s="459"/>
    </row>
    <row r="690" spans="2:11" ht="27.5" customHeight="1">
      <c r="B690" s="460">
        <v>14</v>
      </c>
      <c r="C690" s="231">
        <v>1</v>
      </c>
      <c r="D690" s="231"/>
      <c r="E690" s="430" t="s">
        <v>921</v>
      </c>
      <c r="F690" s="82"/>
      <c r="G690" s="461"/>
      <c r="H690" s="538"/>
      <c r="I690" s="462">
        <f>SUM(J691:J696)</f>
        <v>0</v>
      </c>
      <c r="J690" s="463"/>
      <c r="K690" s="65"/>
    </row>
    <row r="691" spans="2:11" ht="27.5" customHeight="1">
      <c r="B691" s="267">
        <v>14</v>
      </c>
      <c r="C691" s="241">
        <v>1</v>
      </c>
      <c r="D691" s="172">
        <v>1</v>
      </c>
      <c r="E691" s="164" t="s">
        <v>872</v>
      </c>
      <c r="F691" s="164" t="s">
        <v>879</v>
      </c>
      <c r="G691" s="226" t="s">
        <v>20</v>
      </c>
      <c r="H691" s="539"/>
      <c r="I691" s="206"/>
      <c r="J691" s="227">
        <f t="shared" ref="J691:J696" si="78">I691*H691</f>
        <v>0</v>
      </c>
      <c r="K691" s="151"/>
    </row>
    <row r="692" spans="2:11" ht="27.5" customHeight="1">
      <c r="B692" s="267">
        <v>14</v>
      </c>
      <c r="C692" s="241">
        <v>1</v>
      </c>
      <c r="D692" s="172">
        <v>2</v>
      </c>
      <c r="E692" s="164" t="s">
        <v>872</v>
      </c>
      <c r="F692" s="164" t="s">
        <v>880</v>
      </c>
      <c r="G692" s="226" t="s">
        <v>20</v>
      </c>
      <c r="H692" s="539"/>
      <c r="I692" s="206"/>
      <c r="J692" s="227">
        <f t="shared" si="78"/>
        <v>0</v>
      </c>
      <c r="K692" s="151"/>
    </row>
    <row r="693" spans="2:11" ht="27.5" customHeight="1">
      <c r="B693" s="267">
        <v>14</v>
      </c>
      <c r="C693" s="241">
        <v>1</v>
      </c>
      <c r="D693" s="172">
        <v>3</v>
      </c>
      <c r="E693" s="164" t="s">
        <v>873</v>
      </c>
      <c r="F693" s="164"/>
      <c r="G693" s="226" t="s">
        <v>20</v>
      </c>
      <c r="H693" s="539"/>
      <c r="I693" s="206"/>
      <c r="J693" s="227">
        <f t="shared" si="78"/>
        <v>0</v>
      </c>
      <c r="K693" s="151"/>
    </row>
    <row r="694" spans="2:11" ht="27.5" customHeight="1">
      <c r="B694" s="267">
        <v>14</v>
      </c>
      <c r="C694" s="241">
        <v>1</v>
      </c>
      <c r="D694" s="172">
        <v>4</v>
      </c>
      <c r="E694" s="164" t="s">
        <v>922</v>
      </c>
      <c r="F694" s="164" t="s">
        <v>923</v>
      </c>
      <c r="G694" s="226" t="s">
        <v>43</v>
      </c>
      <c r="H694" s="539"/>
      <c r="I694" s="206"/>
      <c r="J694" s="227">
        <f t="shared" ref="J694" si="79">I694*H694</f>
        <v>0</v>
      </c>
      <c r="K694" s="151"/>
    </row>
    <row r="695" spans="2:11" ht="73" customHeight="1">
      <c r="B695" s="267">
        <v>14</v>
      </c>
      <c r="C695" s="241">
        <v>1</v>
      </c>
      <c r="D695" s="172">
        <v>5</v>
      </c>
      <c r="E695" s="170" t="s">
        <v>853</v>
      </c>
      <c r="F695" s="164" t="s">
        <v>1036</v>
      </c>
      <c r="G695" s="165" t="s">
        <v>14</v>
      </c>
      <c r="H695" s="518"/>
      <c r="I695" s="166"/>
      <c r="J695" s="167">
        <f>I695*H695</f>
        <v>0</v>
      </c>
      <c r="K695" s="151"/>
    </row>
    <row r="696" spans="2:11" ht="36" customHeight="1">
      <c r="B696" s="267">
        <v>14</v>
      </c>
      <c r="C696" s="241">
        <v>1</v>
      </c>
      <c r="D696" s="172">
        <v>6</v>
      </c>
      <c r="E696" s="164" t="s">
        <v>922</v>
      </c>
      <c r="F696" s="164" t="s">
        <v>923</v>
      </c>
      <c r="G696" s="226" t="s">
        <v>43</v>
      </c>
      <c r="H696" s="539"/>
      <c r="I696" s="206"/>
      <c r="J696" s="227">
        <f t="shared" si="78"/>
        <v>0</v>
      </c>
      <c r="K696" s="151"/>
    </row>
    <row r="697" spans="2:11" ht="32.5" customHeight="1">
      <c r="B697" s="267">
        <v>14</v>
      </c>
      <c r="C697" s="241">
        <v>2</v>
      </c>
      <c r="D697" s="241"/>
      <c r="E697" s="190" t="s">
        <v>756</v>
      </c>
      <c r="F697" s="164"/>
      <c r="G697" s="226"/>
      <c r="H697" s="539"/>
      <c r="I697" s="464">
        <f>SUM(J698:J701)</f>
        <v>0</v>
      </c>
      <c r="J697" s="227"/>
      <c r="K697" s="228"/>
    </row>
    <row r="698" spans="2:11" ht="22.5" customHeight="1">
      <c r="B698" s="267">
        <v>14</v>
      </c>
      <c r="C698" s="241">
        <v>2</v>
      </c>
      <c r="D698" s="172">
        <v>1</v>
      </c>
      <c r="E698" s="164" t="s">
        <v>872</v>
      </c>
      <c r="F698" s="164" t="s">
        <v>879</v>
      </c>
      <c r="G698" s="226" t="s">
        <v>20</v>
      </c>
      <c r="H698" s="539"/>
      <c r="I698" s="206"/>
      <c r="J698" s="227">
        <f t="shared" ref="J698:J714" si="80">I698*H698</f>
        <v>0</v>
      </c>
      <c r="K698" s="228"/>
    </row>
    <row r="699" spans="2:11" ht="22.5" customHeight="1">
      <c r="B699" s="267">
        <v>14</v>
      </c>
      <c r="C699" s="241">
        <v>2</v>
      </c>
      <c r="D699" s="172">
        <v>2</v>
      </c>
      <c r="E699" s="164" t="s">
        <v>872</v>
      </c>
      <c r="F699" s="164" t="s">
        <v>880</v>
      </c>
      <c r="G699" s="226" t="s">
        <v>20</v>
      </c>
      <c r="H699" s="539"/>
      <c r="I699" s="206"/>
      <c r="J699" s="227">
        <f t="shared" si="80"/>
        <v>0</v>
      </c>
      <c r="K699" s="228"/>
    </row>
    <row r="700" spans="2:11" ht="22.5" customHeight="1">
      <c r="B700" s="267">
        <v>14</v>
      </c>
      <c r="C700" s="241">
        <v>2</v>
      </c>
      <c r="D700" s="172">
        <v>3</v>
      </c>
      <c r="E700" s="164" t="s">
        <v>873</v>
      </c>
      <c r="F700" s="164"/>
      <c r="G700" s="226" t="s">
        <v>20</v>
      </c>
      <c r="H700" s="539"/>
      <c r="I700" s="206"/>
      <c r="J700" s="227">
        <f t="shared" si="80"/>
        <v>0</v>
      </c>
      <c r="K700" s="228"/>
    </row>
    <row r="701" spans="2:11" ht="22.5" customHeight="1">
      <c r="B701" s="267">
        <v>14</v>
      </c>
      <c r="C701" s="241">
        <v>2</v>
      </c>
      <c r="D701" s="172">
        <v>4</v>
      </c>
      <c r="E701" s="164" t="s">
        <v>877</v>
      </c>
      <c r="F701" s="164"/>
      <c r="G701" s="226" t="s">
        <v>43</v>
      </c>
      <c r="H701" s="539"/>
      <c r="I701" s="206"/>
      <c r="J701" s="227">
        <f t="shared" si="80"/>
        <v>0</v>
      </c>
      <c r="K701" s="228"/>
    </row>
    <row r="702" spans="2:11" ht="32.5" customHeight="1">
      <c r="B702" s="267">
        <v>14</v>
      </c>
      <c r="C702" s="241">
        <v>3</v>
      </c>
      <c r="D702" s="241"/>
      <c r="E702" s="190" t="s">
        <v>878</v>
      </c>
      <c r="F702" s="164"/>
      <c r="G702" s="226"/>
      <c r="H702" s="539"/>
      <c r="I702" s="464">
        <f>SUM(J703:J705)</f>
        <v>0</v>
      </c>
      <c r="J702" s="227"/>
      <c r="K702" s="228"/>
    </row>
    <row r="703" spans="2:11" ht="22.5" customHeight="1">
      <c r="B703" s="267">
        <v>14</v>
      </c>
      <c r="C703" s="241">
        <v>3</v>
      </c>
      <c r="D703" s="172">
        <v>1</v>
      </c>
      <c r="E703" s="164" t="s">
        <v>872</v>
      </c>
      <c r="F703" s="164" t="s">
        <v>879</v>
      </c>
      <c r="G703" s="226" t="s">
        <v>20</v>
      </c>
      <c r="H703" s="539"/>
      <c r="I703" s="206"/>
      <c r="J703" s="227">
        <f t="shared" ref="J703:J706" si="81">I703*H703</f>
        <v>0</v>
      </c>
      <c r="K703" s="228"/>
    </row>
    <row r="704" spans="2:11" ht="32.5" customHeight="1">
      <c r="B704" s="267">
        <v>14</v>
      </c>
      <c r="C704" s="241">
        <v>3</v>
      </c>
      <c r="D704" s="172">
        <v>2</v>
      </c>
      <c r="E704" s="164" t="s">
        <v>872</v>
      </c>
      <c r="F704" s="164" t="s">
        <v>880</v>
      </c>
      <c r="G704" s="226" t="s">
        <v>20</v>
      </c>
      <c r="H704" s="539"/>
      <c r="I704" s="206"/>
      <c r="J704" s="227">
        <f t="shared" si="81"/>
        <v>0</v>
      </c>
      <c r="K704" s="228"/>
    </row>
    <row r="705" spans="2:11" ht="32.5" customHeight="1">
      <c r="B705" s="267">
        <v>14</v>
      </c>
      <c r="C705" s="241">
        <v>3</v>
      </c>
      <c r="D705" s="172">
        <v>3</v>
      </c>
      <c r="E705" s="164" t="s">
        <v>873</v>
      </c>
      <c r="F705" s="164"/>
      <c r="G705" s="226" t="s">
        <v>20</v>
      </c>
      <c r="H705" s="539"/>
      <c r="I705" s="206"/>
      <c r="J705" s="227">
        <f t="shared" si="81"/>
        <v>0</v>
      </c>
      <c r="K705" s="228"/>
    </row>
    <row r="706" spans="2:11" ht="32.5" customHeight="1">
      <c r="B706" s="267">
        <v>14</v>
      </c>
      <c r="C706" s="241">
        <v>3</v>
      </c>
      <c r="D706" s="172">
        <v>4</v>
      </c>
      <c r="E706" s="164" t="s">
        <v>882</v>
      </c>
      <c r="F706" s="164"/>
      <c r="G706" s="226" t="s">
        <v>43</v>
      </c>
      <c r="H706" s="539"/>
      <c r="I706" s="206"/>
      <c r="J706" s="227">
        <f t="shared" si="81"/>
        <v>0</v>
      </c>
      <c r="K706" s="228"/>
    </row>
    <row r="707" spans="2:11" ht="32.5" customHeight="1">
      <c r="B707" s="267">
        <v>14</v>
      </c>
      <c r="C707" s="241">
        <v>4</v>
      </c>
      <c r="D707" s="241"/>
      <c r="E707" s="190" t="s">
        <v>881</v>
      </c>
      <c r="F707" s="164"/>
      <c r="G707" s="226"/>
      <c r="H707" s="539"/>
      <c r="I707" s="464">
        <f>SUM(J708:J711)</f>
        <v>0</v>
      </c>
      <c r="J707" s="227"/>
      <c r="K707" s="228"/>
    </row>
    <row r="708" spans="2:11" ht="32.5" customHeight="1">
      <c r="B708" s="267">
        <v>14</v>
      </c>
      <c r="C708" s="241">
        <v>4</v>
      </c>
      <c r="D708" s="172">
        <v>1</v>
      </c>
      <c r="E708" s="164" t="s">
        <v>872</v>
      </c>
      <c r="F708" s="164" t="s">
        <v>879</v>
      </c>
      <c r="G708" s="226" t="s">
        <v>20</v>
      </c>
      <c r="H708" s="539"/>
      <c r="I708" s="206"/>
      <c r="J708" s="227">
        <f t="shared" ref="J708:J711" si="82">I708*H708</f>
        <v>0</v>
      </c>
      <c r="K708" s="228"/>
    </row>
    <row r="709" spans="2:11" ht="32.5" customHeight="1">
      <c r="B709" s="267">
        <v>14</v>
      </c>
      <c r="C709" s="241">
        <v>4</v>
      </c>
      <c r="D709" s="172">
        <v>2</v>
      </c>
      <c r="E709" s="164" t="s">
        <v>872</v>
      </c>
      <c r="F709" s="164" t="s">
        <v>880</v>
      </c>
      <c r="G709" s="226" t="s">
        <v>20</v>
      </c>
      <c r="H709" s="539"/>
      <c r="I709" s="206"/>
      <c r="J709" s="227">
        <f t="shared" si="82"/>
        <v>0</v>
      </c>
      <c r="K709" s="228"/>
    </row>
    <row r="710" spans="2:11" ht="32.5" customHeight="1">
      <c r="B710" s="267">
        <v>14</v>
      </c>
      <c r="C710" s="241">
        <v>4</v>
      </c>
      <c r="D710" s="172">
        <v>3</v>
      </c>
      <c r="E710" s="164" t="s">
        <v>873</v>
      </c>
      <c r="F710" s="164"/>
      <c r="G710" s="226" t="s">
        <v>20</v>
      </c>
      <c r="H710" s="539"/>
      <c r="I710" s="206"/>
      <c r="J710" s="227">
        <f t="shared" si="82"/>
        <v>0</v>
      </c>
      <c r="K710" s="228"/>
    </row>
    <row r="711" spans="2:11" ht="32.5" customHeight="1">
      <c r="B711" s="267">
        <v>14</v>
      </c>
      <c r="C711" s="241">
        <v>4</v>
      </c>
      <c r="D711" s="172">
        <v>4</v>
      </c>
      <c r="E711" s="164" t="s">
        <v>883</v>
      </c>
      <c r="F711" s="164"/>
      <c r="G711" s="226" t="s">
        <v>43</v>
      </c>
      <c r="H711" s="539"/>
      <c r="I711" s="206"/>
      <c r="J711" s="227">
        <f t="shared" si="82"/>
        <v>0</v>
      </c>
      <c r="K711" s="228"/>
    </row>
    <row r="712" spans="2:11" ht="32.5" customHeight="1">
      <c r="B712" s="267">
        <v>14</v>
      </c>
      <c r="C712" s="241">
        <v>5</v>
      </c>
      <c r="D712" s="241"/>
      <c r="E712" s="190" t="s">
        <v>874</v>
      </c>
      <c r="F712" s="164"/>
      <c r="G712" s="226" t="s">
        <v>14</v>
      </c>
      <c r="H712" s="539"/>
      <c r="I712" s="464">
        <f>SUM(J713)</f>
        <v>0</v>
      </c>
      <c r="J712" s="227"/>
      <c r="K712" s="228"/>
    </row>
    <row r="713" spans="2:11" ht="32.5" customHeight="1">
      <c r="B713" s="267">
        <v>14</v>
      </c>
      <c r="C713" s="241">
        <v>5</v>
      </c>
      <c r="D713" s="172">
        <v>1</v>
      </c>
      <c r="E713" s="164" t="s">
        <v>875</v>
      </c>
      <c r="F713" s="164"/>
      <c r="G713" s="226" t="s">
        <v>20</v>
      </c>
      <c r="H713" s="539"/>
      <c r="I713" s="206"/>
      <c r="J713" s="227">
        <f t="shared" si="80"/>
        <v>0</v>
      </c>
      <c r="K713" s="228"/>
    </row>
    <row r="714" spans="2:11" ht="32.5" customHeight="1">
      <c r="B714" s="267">
        <v>14</v>
      </c>
      <c r="C714" s="241">
        <v>6</v>
      </c>
      <c r="D714" s="241"/>
      <c r="E714" s="190" t="s">
        <v>876</v>
      </c>
      <c r="F714" s="164"/>
      <c r="G714" s="226" t="s">
        <v>14</v>
      </c>
      <c r="H714" s="539"/>
      <c r="I714" s="206"/>
      <c r="J714" s="227">
        <f t="shared" si="80"/>
        <v>0</v>
      </c>
      <c r="K714" s="228"/>
    </row>
    <row r="715" spans="2:11" ht="21.75" customHeight="1" thickBot="1">
      <c r="B715" s="8"/>
      <c r="C715" s="9"/>
      <c r="D715" s="9"/>
      <c r="E715" s="10"/>
      <c r="F715" s="20"/>
      <c r="G715" s="52"/>
      <c r="H715" s="490"/>
      <c r="I715" s="63"/>
      <c r="J715" s="38"/>
      <c r="K715" s="71"/>
    </row>
    <row r="716" spans="2:11" ht="77" thickBot="1">
      <c r="B716" s="376">
        <v>15</v>
      </c>
      <c r="C716" s="377"/>
      <c r="D716" s="377"/>
      <c r="E716" s="378" t="s">
        <v>234</v>
      </c>
      <c r="F716" s="378"/>
      <c r="G716" s="379"/>
      <c r="H716" s="496"/>
      <c r="I716" s="379"/>
      <c r="J716" s="380">
        <f>SUM(J717:J734)</f>
        <v>0</v>
      </c>
      <c r="K716" s="381"/>
    </row>
    <row r="717" spans="2:11" ht="46.5" customHeight="1">
      <c r="B717" s="14">
        <v>15</v>
      </c>
      <c r="C717" s="312">
        <v>1</v>
      </c>
      <c r="D717" s="15"/>
      <c r="E717" s="16" t="s">
        <v>235</v>
      </c>
      <c r="F717" s="129" t="s">
        <v>641</v>
      </c>
      <c r="G717" s="187" t="s">
        <v>14</v>
      </c>
      <c r="H717" s="479"/>
      <c r="I717" s="188"/>
      <c r="J717" s="189">
        <f t="shared" ref="J717:J728" si="83">I717*H717</f>
        <v>0</v>
      </c>
      <c r="K717" s="124"/>
    </row>
    <row r="718" spans="2:11" ht="36.5" customHeight="1">
      <c r="B718" s="467">
        <v>15</v>
      </c>
      <c r="C718" s="241">
        <v>2</v>
      </c>
      <c r="D718" s="468"/>
      <c r="E718" s="36" t="s">
        <v>642</v>
      </c>
      <c r="F718" s="83" t="s">
        <v>643</v>
      </c>
      <c r="G718" s="90" t="s">
        <v>20</v>
      </c>
      <c r="H718" s="540"/>
      <c r="I718" s="91"/>
      <c r="J718" s="96">
        <f t="shared" si="83"/>
        <v>0</v>
      </c>
      <c r="K718" s="93"/>
    </row>
    <row r="719" spans="2:11" ht="37" customHeight="1">
      <c r="B719" s="14">
        <v>15</v>
      </c>
      <c r="C719" s="312">
        <v>3</v>
      </c>
      <c r="D719" s="469"/>
      <c r="E719" s="34" t="s">
        <v>236</v>
      </c>
      <c r="F719" s="85" t="s">
        <v>237</v>
      </c>
      <c r="G719" s="90" t="s">
        <v>14</v>
      </c>
      <c r="H719" s="540"/>
      <c r="I719" s="91"/>
      <c r="J719" s="96">
        <f t="shared" si="83"/>
        <v>0</v>
      </c>
      <c r="K719" s="99"/>
    </row>
    <row r="720" spans="2:11" ht="37" customHeight="1">
      <c r="B720" s="467">
        <v>15</v>
      </c>
      <c r="C720" s="241">
        <v>4</v>
      </c>
      <c r="D720" s="470"/>
      <c r="E720" s="258" t="s">
        <v>974</v>
      </c>
      <c r="F720" s="259" t="s">
        <v>1037</v>
      </c>
      <c r="G720" s="260" t="s">
        <v>14</v>
      </c>
      <c r="H720" s="541"/>
      <c r="I720" s="261"/>
      <c r="J720" s="96">
        <f t="shared" si="83"/>
        <v>0</v>
      </c>
      <c r="K720" s="262"/>
    </row>
    <row r="721" spans="2:11" ht="62.5" customHeight="1">
      <c r="B721" s="14">
        <v>15</v>
      </c>
      <c r="C721" s="312">
        <v>5</v>
      </c>
      <c r="D721" s="470"/>
      <c r="E721" s="258" t="s">
        <v>1041</v>
      </c>
      <c r="F721" s="259" t="s">
        <v>1043</v>
      </c>
      <c r="G721" s="260" t="s">
        <v>1042</v>
      </c>
      <c r="H721" s="541"/>
      <c r="I721" s="261"/>
      <c r="J721" s="472">
        <f t="shared" si="83"/>
        <v>0</v>
      </c>
      <c r="K721" s="262"/>
    </row>
    <row r="722" spans="2:11" ht="57" customHeight="1">
      <c r="B722" s="467">
        <v>15</v>
      </c>
      <c r="C722" s="241">
        <v>6</v>
      </c>
      <c r="D722" s="469"/>
      <c r="E722" s="34" t="s">
        <v>238</v>
      </c>
      <c r="F722" s="85"/>
      <c r="G722" s="90" t="s">
        <v>14</v>
      </c>
      <c r="H722" s="540"/>
      <c r="I722" s="91"/>
      <c r="J722" s="96">
        <f t="shared" si="83"/>
        <v>0</v>
      </c>
      <c r="K722" s="99"/>
    </row>
    <row r="723" spans="2:11" ht="37.5" customHeight="1">
      <c r="B723" s="14">
        <v>15</v>
      </c>
      <c r="C723" s="312">
        <v>7</v>
      </c>
      <c r="D723" s="469"/>
      <c r="E723" s="34" t="s">
        <v>239</v>
      </c>
      <c r="F723" s="86" t="s">
        <v>306</v>
      </c>
      <c r="G723" s="90" t="s">
        <v>14</v>
      </c>
      <c r="H723" s="540"/>
      <c r="I723" s="91"/>
      <c r="J723" s="96">
        <f t="shared" si="83"/>
        <v>0</v>
      </c>
      <c r="K723" s="99"/>
    </row>
    <row r="724" spans="2:11" ht="33.5" customHeight="1">
      <c r="B724" s="467">
        <v>15</v>
      </c>
      <c r="C724" s="241">
        <v>8</v>
      </c>
      <c r="D724" s="469"/>
      <c r="E724" s="34" t="s">
        <v>240</v>
      </c>
      <c r="F724" s="129" t="s">
        <v>378</v>
      </c>
      <c r="G724" s="130" t="s">
        <v>242</v>
      </c>
      <c r="H724" s="540"/>
      <c r="I724" s="131"/>
      <c r="J724" s="132"/>
      <c r="K724" s="99"/>
    </row>
    <row r="725" spans="2:11" ht="39.5" customHeight="1">
      <c r="B725" s="14">
        <v>15</v>
      </c>
      <c r="C725" s="312">
        <v>9</v>
      </c>
      <c r="D725" s="469"/>
      <c r="E725" s="34" t="s">
        <v>644</v>
      </c>
      <c r="F725" s="129" t="s">
        <v>645</v>
      </c>
      <c r="G725" s="130" t="s">
        <v>242</v>
      </c>
      <c r="H725" s="540"/>
      <c r="I725" s="131"/>
      <c r="J725" s="132"/>
      <c r="K725" s="99"/>
    </row>
    <row r="726" spans="2:11" ht="51.5" customHeight="1">
      <c r="B726" s="467">
        <v>15</v>
      </c>
      <c r="C726" s="241">
        <v>10</v>
      </c>
      <c r="D726" s="469"/>
      <c r="E726" s="34" t="s">
        <v>646</v>
      </c>
      <c r="F726" s="85" t="s">
        <v>241</v>
      </c>
      <c r="G726" s="90" t="s">
        <v>14</v>
      </c>
      <c r="H726" s="540"/>
      <c r="I726" s="91"/>
      <c r="J726" s="96">
        <f t="shared" si="83"/>
        <v>0</v>
      </c>
      <c r="K726" s="99"/>
    </row>
    <row r="727" spans="2:11" ht="29.5" customHeight="1">
      <c r="B727" s="14">
        <v>15</v>
      </c>
      <c r="C727" s="312">
        <v>11</v>
      </c>
      <c r="D727" s="469"/>
      <c r="E727" s="34" t="s">
        <v>243</v>
      </c>
      <c r="F727" s="87" t="s">
        <v>244</v>
      </c>
      <c r="G727" s="100" t="s">
        <v>14</v>
      </c>
      <c r="H727" s="540"/>
      <c r="I727" s="101"/>
      <c r="J727" s="102">
        <f t="shared" si="83"/>
        <v>0</v>
      </c>
      <c r="K727" s="93"/>
    </row>
    <row r="728" spans="2:11" ht="29.5" customHeight="1">
      <c r="B728" s="467">
        <v>15</v>
      </c>
      <c r="C728" s="241">
        <v>12</v>
      </c>
      <c r="D728" s="469"/>
      <c r="E728" s="34" t="s">
        <v>245</v>
      </c>
      <c r="F728" s="85" t="s">
        <v>241</v>
      </c>
      <c r="G728" s="90" t="s">
        <v>242</v>
      </c>
      <c r="H728" s="540"/>
      <c r="I728" s="91"/>
      <c r="J728" s="96">
        <f t="shared" si="83"/>
        <v>0</v>
      </c>
      <c r="K728" s="99"/>
    </row>
    <row r="729" spans="2:11" ht="29.5" customHeight="1">
      <c r="B729" s="14">
        <v>15</v>
      </c>
      <c r="C729" s="312">
        <v>13</v>
      </c>
      <c r="D729" s="471"/>
      <c r="E729" s="37" t="s">
        <v>246</v>
      </c>
      <c r="F729" s="88"/>
      <c r="G729" s="95" t="s">
        <v>14</v>
      </c>
      <c r="H729" s="513"/>
      <c r="I729" s="91"/>
      <c r="J729" s="92">
        <f>H729*I729</f>
        <v>0</v>
      </c>
      <c r="K729" s="99"/>
    </row>
    <row r="730" spans="2:11" ht="31.5" customHeight="1">
      <c r="B730" s="467">
        <v>15</v>
      </c>
      <c r="C730" s="241">
        <v>14</v>
      </c>
      <c r="D730" s="469"/>
      <c r="E730" s="34" t="s">
        <v>247</v>
      </c>
      <c r="F730" s="85"/>
      <c r="G730" s="90" t="s">
        <v>20</v>
      </c>
      <c r="H730" s="540"/>
      <c r="I730" s="91"/>
      <c r="J730" s="96">
        <f>I730*H730</f>
        <v>0</v>
      </c>
      <c r="K730" s="99"/>
    </row>
    <row r="731" spans="2:11" ht="42.25" customHeight="1">
      <c r="B731" s="14">
        <v>15</v>
      </c>
      <c r="C731" s="312">
        <v>15</v>
      </c>
      <c r="D731" s="469"/>
      <c r="E731" s="34" t="s">
        <v>248</v>
      </c>
      <c r="F731" s="85"/>
      <c r="G731" s="90" t="s">
        <v>24</v>
      </c>
      <c r="H731" s="540"/>
      <c r="I731" s="91"/>
      <c r="J731" s="96">
        <f>I731*H731</f>
        <v>0</v>
      </c>
      <c r="K731" s="99"/>
    </row>
    <row r="732" spans="2:11" ht="54" customHeight="1">
      <c r="B732" s="467">
        <v>15</v>
      </c>
      <c r="C732" s="241">
        <v>16</v>
      </c>
      <c r="D732" s="469"/>
      <c r="E732" s="34" t="s">
        <v>841</v>
      </c>
      <c r="F732" s="85"/>
      <c r="G732" s="90" t="s">
        <v>14</v>
      </c>
      <c r="H732" s="540"/>
      <c r="I732" s="91"/>
      <c r="J732" s="96">
        <f>I732*H732</f>
        <v>0</v>
      </c>
      <c r="K732" s="99"/>
    </row>
    <row r="733" spans="2:11" ht="45" customHeight="1">
      <c r="B733" s="14">
        <v>15</v>
      </c>
      <c r="C733" s="312">
        <v>17</v>
      </c>
      <c r="D733" s="469"/>
      <c r="E733" s="34" t="s">
        <v>249</v>
      </c>
      <c r="F733" s="85" t="s">
        <v>241</v>
      </c>
      <c r="G733" s="90" t="s">
        <v>14</v>
      </c>
      <c r="H733" s="540"/>
      <c r="I733" s="91"/>
      <c r="J733" s="96">
        <f>I733*H733</f>
        <v>0</v>
      </c>
      <c r="K733" s="99"/>
    </row>
    <row r="734" spans="2:11" ht="120.5" customHeight="1">
      <c r="B734" s="467">
        <v>15</v>
      </c>
      <c r="C734" s="241">
        <v>18</v>
      </c>
      <c r="D734" s="469"/>
      <c r="E734" s="34" t="s">
        <v>250</v>
      </c>
      <c r="F734" s="78" t="s">
        <v>251</v>
      </c>
      <c r="G734" s="90" t="s">
        <v>14</v>
      </c>
      <c r="H734" s="540"/>
      <c r="I734" s="91"/>
      <c r="J734" s="96">
        <f>I734*H734</f>
        <v>0</v>
      </c>
      <c r="K734" s="99"/>
    </row>
    <row r="735" spans="2:11" ht="20.5" customHeight="1" thickBot="1">
      <c r="B735" s="9"/>
      <c r="C735" s="9"/>
      <c r="D735" s="9"/>
      <c r="E735" s="10"/>
      <c r="F735" s="20"/>
      <c r="G735" s="53"/>
      <c r="H735" s="490"/>
      <c r="I735" s="63"/>
      <c r="J735" s="38"/>
      <c r="K735" s="42"/>
    </row>
    <row r="736" spans="2:11" ht="34" customHeight="1" thickBot="1">
      <c r="B736" s="21"/>
      <c r="C736" s="7"/>
      <c r="D736" s="7"/>
      <c r="E736" s="31" t="s">
        <v>252</v>
      </c>
      <c r="F736" s="89"/>
      <c r="G736" s="125"/>
      <c r="H736" s="542"/>
      <c r="I736" s="126"/>
      <c r="J736" s="127">
        <f>J5+J199+J226+J313+J407+J463+J487+J491+J530+J567+J610+J652+J671+J689+J716</f>
        <v>0</v>
      </c>
      <c r="K736" s="128"/>
    </row>
    <row r="737" spans="7:11">
      <c r="G737" s="72"/>
      <c r="H737" s="543"/>
      <c r="I737" s="72"/>
      <c r="J737" s="72"/>
      <c r="K737" s="72"/>
    </row>
    <row r="738" spans="7:11">
      <c r="J738" s="4"/>
      <c r="K738" s="43"/>
    </row>
    <row r="739" spans="7:11">
      <c r="K739" s="43"/>
    </row>
    <row r="740" spans="7:11">
      <c r="K740" s="43"/>
    </row>
    <row r="741" spans="7:11">
      <c r="K741" s="43"/>
    </row>
    <row r="742" spans="7:11">
      <c r="K742" s="43"/>
    </row>
    <row r="743" spans="7:11">
      <c r="K743" s="43"/>
    </row>
    <row r="744" spans="7:11">
      <c r="K744" s="43"/>
    </row>
    <row r="745" spans="7:11" ht="14.5" customHeight="1">
      <c r="G745" s="43"/>
      <c r="H745" s="544"/>
      <c r="I745" s="43"/>
      <c r="J745" s="43"/>
      <c r="K745" s="43"/>
    </row>
    <row r="746" spans="7:11" ht="14.5" customHeight="1">
      <c r="G746" s="43"/>
      <c r="H746" s="544"/>
      <c r="I746" s="43"/>
      <c r="J746" s="43"/>
      <c r="K746" s="43"/>
    </row>
    <row r="747" spans="7:11" ht="14.5" customHeight="1">
      <c r="G747" s="43"/>
      <c r="H747" s="544"/>
      <c r="I747" s="43"/>
      <c r="J747" s="43"/>
      <c r="K747" s="43"/>
    </row>
  </sheetData>
  <mergeCells count="4">
    <mergeCell ref="G2:I2"/>
    <mergeCell ref="F2:F3"/>
    <mergeCell ref="F282:F283"/>
    <mergeCell ref="F287:F288"/>
  </mergeCells>
  <phoneticPr fontId="46" type="noConversion"/>
  <conditionalFormatting sqref="F23:F24 H26:H73 H76:H129">
    <cfRule type="cellIs" dxfId="14" priority="7345" stopIfTrue="1" operator="greaterThan">
      <formula>#REF!*(1+#REF!)</formula>
    </cfRule>
    <cfRule type="cellIs" dxfId="13" priority="7346" stopIfTrue="1" operator="lessThan">
      <formula>#REF!*(1-#REF!)</formula>
    </cfRule>
  </conditionalFormatting>
  <conditionalFormatting sqref="F243:F245">
    <cfRule type="cellIs" dxfId="12" priority="7321" stopIfTrue="1" operator="greaterThan">
      <formula>#REF!*(1+#REF!)</formula>
    </cfRule>
    <cfRule type="cellIs" dxfId="11" priority="7322" stopIfTrue="1" operator="lessThan">
      <formula>#REF!*(1-#REF!)</formula>
    </cfRule>
  </conditionalFormatting>
  <conditionalFormatting sqref="F246">
    <cfRule type="cellIs" dxfId="10" priority="7349" stopIfTrue="1" operator="greaterThan">
      <formula>#REF!*(1+#REF!)</formula>
    </cfRule>
    <cfRule type="cellIs" dxfId="9" priority="7350" stopIfTrue="1" operator="lessThan">
      <formula>#REF!*(1-#REF!)</formula>
    </cfRule>
  </conditionalFormatting>
  <conditionalFormatting sqref="H149:I168">
    <cfRule type="cellIs" dxfId="8" priority="5" stopIfTrue="1" operator="greaterThan">
      <formula>#REF!*(1+#REF!)</formula>
    </cfRule>
    <cfRule type="cellIs" dxfId="7" priority="6" stopIfTrue="1" operator="lessThan">
      <formula>#REF!*(1-#REF!)</formula>
    </cfRule>
  </conditionalFormatting>
  <conditionalFormatting sqref="H170:J170">
    <cfRule type="cellIs" dxfId="6" priority="3" stopIfTrue="1" operator="greaterThan">
      <formula>#REF!*(1+#REF!)</formula>
    </cfRule>
    <cfRule type="cellIs" dxfId="5" priority="4" stopIfTrue="1" operator="lessThan">
      <formula>#REF!*(1-#REF!)</formula>
    </cfRule>
  </conditionalFormatting>
  <conditionalFormatting sqref="J1">
    <cfRule type="cellIs" dxfId="4" priority="225" stopIfTrue="1" operator="greaterThan">
      <formula>J2+1</formula>
    </cfRule>
    <cfRule type="cellIs" dxfId="3" priority="226" stopIfTrue="1" operator="lessThan">
      <formula>J2-1</formula>
    </cfRule>
  </conditionalFormatting>
  <conditionalFormatting sqref="J149:J168">
    <cfRule type="cellIs" dxfId="2" priority="1" stopIfTrue="1" operator="greaterThan">
      <formula>#REF!*(1+#REF!)</formula>
    </cfRule>
    <cfRule type="cellIs" dxfId="1" priority="2" stopIfTrue="1" operator="lessThan">
      <formula>#REF!*(1-#REF!)</formula>
    </cfRule>
  </conditionalFormatting>
  <conditionalFormatting sqref="J738:K738 K739:K744 G745:K747">
    <cfRule type="cellIs" dxfId="0" priority="841" stopIfTrue="1" operator="greaterThan">
      <formula>0</formula>
    </cfRule>
  </conditionalFormatting>
  <pageMargins left="0.7" right="0.7" top="0.75" bottom="0.75" header="0.3" footer="0.3"/>
  <pageSetup paperSize="9"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D5A2871D704D74C91C2FC95A67DE68F" ma:contentTypeVersion="17" ma:contentTypeDescription="Utwórz nowy dokument." ma:contentTypeScope="" ma:versionID="16a646dcdc97db7a21bcd85fe4d2cfa4">
  <xsd:schema xmlns:xsd="http://www.w3.org/2001/XMLSchema" xmlns:xs="http://www.w3.org/2001/XMLSchema" xmlns:p="http://schemas.microsoft.com/office/2006/metadata/properties" xmlns:ns2="c191a8ac-75ec-4ce9-bda3-6bc51168812b" xmlns:ns3="04d919eb-baac-4458-bc4f-b036848e8700" targetNamespace="http://schemas.microsoft.com/office/2006/metadata/properties" ma:root="true" ma:fieldsID="ed031be3a6335b1154cb568e8b8bcc71" ns2:_="" ns3:_="">
    <xsd:import namespace="c191a8ac-75ec-4ce9-bda3-6bc51168812b"/>
    <xsd:import namespace="04d919eb-baac-4458-bc4f-b036848e870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LengthInSeconds" minOccurs="0"/>
                <xsd:element ref="ns3:SharedWithUsers" minOccurs="0"/>
                <xsd:element ref="ns3:SharedWithDetails" minOccurs="0"/>
                <xsd:element ref="ns2:MediaServiceOCR"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1a8ac-75ec-4ce9-bda3-6bc5116881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Tagi obrazów" ma:readOnly="false" ma:fieldId="{5cf76f15-5ced-4ddc-b409-7134ff3c332f}" ma:taxonomyMulti="true" ma:sspId="c9fbee0b-5ce7-431d-9278-834181594a9a" ma:termSetId="09814cd3-568e-fe90-9814-8d621ff8fb84" ma:anchorId="fba54fb3-c3e1-fe81-a776-ca4b69148c4d" ma:open="true" ma:isKeyword="false">
      <xsd:complexType>
        <xsd:sequence>
          <xsd:element ref="pc:Terms" minOccurs="0" maxOccurs="1"/>
        </xsd:sequence>
      </xsd:complex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919eb-baac-4458-bc4f-b036848e870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2d4a591-56f1-412c-8366-14ddc58d943b}" ma:internalName="TaxCatchAll" ma:showField="CatchAllData" ma:web="04d919eb-baac-4458-bc4f-b036848e87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7A392-BD4A-4E1C-8EAC-4FFF0BD1504F}"/>
</file>

<file path=customXml/itemProps2.xml><?xml version="1.0" encoding="utf-8"?>
<ds:datastoreItem xmlns:ds="http://schemas.openxmlformats.org/officeDocument/2006/customXml" ds:itemID="{527288F5-67DA-4FFC-A7D0-FE97D12DC4C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nr 2 ZIMNY AUTO Blacharnia </vt:lpstr>
      <vt:lpstr>'Zał nr 2 ZIMNY AUTO Blacharnia '!Obszar_wydruku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Wojciech Makowski</cp:lastModifiedBy>
  <cp:lastPrinted>2021-07-09T04:57:26Z</cp:lastPrinted>
  <dcterms:created xsi:type="dcterms:W3CDTF">2021-02-15T14:52:04Z</dcterms:created>
  <dcterms:modified xsi:type="dcterms:W3CDTF">2024-09-11T09:34:19Z</dcterms:modified>
</cp:coreProperties>
</file>