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oman gurbiel\S10000P 2\GrupaInwest\2020\dotacje\bony\formalne\postepowanie\przetarg\"/>
    </mc:Choice>
  </mc:AlternateContent>
  <bookViews>
    <workbookView xWindow="0" yWindow="0" windowWidth="15360" windowHeight="6855" tabRatio="764"/>
  </bookViews>
  <sheets>
    <sheet name="Informacja" sheetId="3" r:id="rId1"/>
    <sheet name="Specyfikacja kosztów" sheetId="4" r:id="rId2"/>
    <sheet name="Harmonogram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5" l="1"/>
  <c r="D27" i="5" s="1"/>
  <c r="B28" i="5" s="1"/>
  <c r="D28" i="5" s="1"/>
  <c r="B26" i="5"/>
  <c r="D26" i="5"/>
  <c r="D19" i="5"/>
  <c r="D18" i="5"/>
  <c r="D17" i="5"/>
  <c r="D15" i="5"/>
  <c r="D14" i="5"/>
  <c r="D13" i="5"/>
  <c r="A25" i="5" l="1"/>
  <c r="A16" i="5"/>
  <c r="A12" i="5"/>
  <c r="A11" i="5"/>
  <c r="A7" i="5"/>
  <c r="A6" i="5"/>
  <c r="H172" i="4"/>
  <c r="I172" i="4" s="1"/>
  <c r="H171" i="4"/>
  <c r="I171" i="4" s="1"/>
  <c r="H170" i="4"/>
  <c r="I170" i="4" s="1"/>
  <c r="H169" i="4"/>
  <c r="I169" i="4" s="1"/>
  <c r="H168" i="4"/>
  <c r="I168" i="4" s="1"/>
  <c r="I167" i="4"/>
  <c r="H167" i="4"/>
  <c r="H166" i="4"/>
  <c r="H162" i="4"/>
  <c r="I162" i="4" s="1"/>
  <c r="H161" i="4"/>
  <c r="I161" i="4" s="1"/>
  <c r="H160" i="4"/>
  <c r="I160" i="4" s="1"/>
  <c r="H159" i="4"/>
  <c r="I159" i="4" s="1"/>
  <c r="H158" i="4"/>
  <c r="I158" i="4" s="1"/>
  <c r="H157" i="4"/>
  <c r="I157" i="4" s="1"/>
  <c r="H156" i="4"/>
  <c r="H152" i="4"/>
  <c r="I152" i="4" s="1"/>
  <c r="H151" i="4"/>
  <c r="I151" i="4" s="1"/>
  <c r="H150" i="4"/>
  <c r="I150" i="4" s="1"/>
  <c r="H149" i="4"/>
  <c r="I149" i="4" s="1"/>
  <c r="I148" i="4"/>
  <c r="H148" i="4"/>
  <c r="H147" i="4"/>
  <c r="I147" i="4" s="1"/>
  <c r="H146" i="4"/>
  <c r="H153" i="4" s="1"/>
  <c r="H142" i="4"/>
  <c r="I142" i="4" s="1"/>
  <c r="H141" i="4"/>
  <c r="I141" i="4" s="1"/>
  <c r="H140" i="4"/>
  <c r="I140" i="4" s="1"/>
  <c r="H139" i="4"/>
  <c r="I139" i="4" s="1"/>
  <c r="H138" i="4"/>
  <c r="I138" i="4" s="1"/>
  <c r="H137" i="4"/>
  <c r="I137" i="4" s="1"/>
  <c r="H136" i="4"/>
  <c r="H128" i="4"/>
  <c r="I128" i="4" s="1"/>
  <c r="H127" i="4"/>
  <c r="I127" i="4" s="1"/>
  <c r="H126" i="4"/>
  <c r="I126" i="4" s="1"/>
  <c r="H125" i="4"/>
  <c r="I125" i="4" s="1"/>
  <c r="H124" i="4"/>
  <c r="I124" i="4" s="1"/>
  <c r="H123" i="4"/>
  <c r="I123" i="4" s="1"/>
  <c r="H122" i="4"/>
  <c r="H118" i="4"/>
  <c r="I118" i="4" s="1"/>
  <c r="H117" i="4"/>
  <c r="I117" i="4" s="1"/>
  <c r="H116" i="4"/>
  <c r="I116" i="4" s="1"/>
  <c r="H115" i="4"/>
  <c r="I115" i="4" s="1"/>
  <c r="H114" i="4"/>
  <c r="I114" i="4" s="1"/>
  <c r="H113" i="4"/>
  <c r="I113" i="4" s="1"/>
  <c r="H112" i="4"/>
  <c r="H108" i="4"/>
  <c r="I108" i="4" s="1"/>
  <c r="H107" i="4"/>
  <c r="I107" i="4" s="1"/>
  <c r="H106" i="4"/>
  <c r="I106" i="4" s="1"/>
  <c r="H105" i="4"/>
  <c r="I105" i="4" s="1"/>
  <c r="H104" i="4"/>
  <c r="I104" i="4" s="1"/>
  <c r="H103" i="4"/>
  <c r="I103" i="4" s="1"/>
  <c r="H102" i="4"/>
  <c r="H98" i="4"/>
  <c r="I98" i="4" s="1"/>
  <c r="H97" i="4"/>
  <c r="I97" i="4" s="1"/>
  <c r="H96" i="4"/>
  <c r="I96" i="4" s="1"/>
  <c r="H95" i="4"/>
  <c r="I95" i="4" s="1"/>
  <c r="H94" i="4"/>
  <c r="I94" i="4" s="1"/>
  <c r="H93" i="4"/>
  <c r="I93" i="4" s="1"/>
  <c r="H92" i="4"/>
  <c r="H87" i="4"/>
  <c r="I87" i="4" s="1"/>
  <c r="H86" i="4"/>
  <c r="I86" i="4" s="1"/>
  <c r="H85" i="4"/>
  <c r="I85" i="4" s="1"/>
  <c r="H84" i="4"/>
  <c r="I84" i="4" s="1"/>
  <c r="H83" i="4"/>
  <c r="I83" i="4" s="1"/>
  <c r="H82" i="4"/>
  <c r="I82" i="4" s="1"/>
  <c r="H81" i="4"/>
  <c r="H77" i="4"/>
  <c r="I77" i="4" s="1"/>
  <c r="H76" i="4"/>
  <c r="I76" i="4" s="1"/>
  <c r="H75" i="4"/>
  <c r="I75" i="4" s="1"/>
  <c r="H74" i="4"/>
  <c r="I74" i="4" s="1"/>
  <c r="H73" i="4"/>
  <c r="I73" i="4" s="1"/>
  <c r="H72" i="4"/>
  <c r="I72" i="4" s="1"/>
  <c r="H71" i="4"/>
  <c r="H67" i="4"/>
  <c r="I67" i="4" s="1"/>
  <c r="H66" i="4"/>
  <c r="I66" i="4" s="1"/>
  <c r="H65" i="4"/>
  <c r="I65" i="4" s="1"/>
  <c r="H64" i="4"/>
  <c r="I64" i="4" s="1"/>
  <c r="H63" i="4"/>
  <c r="I63" i="4" s="1"/>
  <c r="H62" i="4"/>
  <c r="I62" i="4" s="1"/>
  <c r="H61" i="4"/>
  <c r="H57" i="4"/>
  <c r="I57" i="4" s="1"/>
  <c r="H56" i="4"/>
  <c r="I56" i="4" s="1"/>
  <c r="H55" i="4"/>
  <c r="I55" i="4" s="1"/>
  <c r="H54" i="4"/>
  <c r="I54" i="4" s="1"/>
  <c r="H53" i="4"/>
  <c r="I53" i="4" s="1"/>
  <c r="H52" i="4"/>
  <c r="I52" i="4" s="1"/>
  <c r="H51" i="4"/>
  <c r="H45" i="4"/>
  <c r="I45" i="4" s="1"/>
  <c r="H44" i="4"/>
  <c r="I44" i="4" s="1"/>
  <c r="H43" i="4"/>
  <c r="I43" i="4" s="1"/>
  <c r="H42" i="4"/>
  <c r="I42" i="4" s="1"/>
  <c r="H41" i="4"/>
  <c r="I41" i="4" s="1"/>
  <c r="H40" i="4"/>
  <c r="I40" i="4" s="1"/>
  <c r="H39" i="4"/>
  <c r="H35" i="4"/>
  <c r="I35" i="4" s="1"/>
  <c r="H34" i="4"/>
  <c r="I34" i="4" s="1"/>
  <c r="H33" i="4"/>
  <c r="I33" i="4" s="1"/>
  <c r="H32" i="4"/>
  <c r="I32" i="4" s="1"/>
  <c r="H31" i="4"/>
  <c r="I31" i="4" s="1"/>
  <c r="H30" i="4"/>
  <c r="I30" i="4" s="1"/>
  <c r="H29" i="4"/>
  <c r="H143" i="4" l="1"/>
  <c r="H173" i="4"/>
  <c r="I153" i="4"/>
  <c r="I143" i="4"/>
  <c r="I163" i="4"/>
  <c r="I173" i="4"/>
  <c r="H163" i="4"/>
  <c r="H119" i="4"/>
  <c r="H36" i="4"/>
  <c r="I109" i="4"/>
  <c r="H88" i="4"/>
  <c r="H58" i="4"/>
  <c r="H129" i="4"/>
  <c r="H46" i="4"/>
  <c r="H78" i="4"/>
  <c r="H109" i="4"/>
  <c r="I99" i="4"/>
  <c r="I119" i="4"/>
  <c r="I129" i="4"/>
  <c r="H99" i="4"/>
  <c r="I68" i="4"/>
  <c r="I78" i="4"/>
  <c r="I88" i="4"/>
  <c r="I58" i="4"/>
  <c r="H68" i="4"/>
  <c r="I46" i="4"/>
  <c r="I36" i="4"/>
  <c r="B8" i="5"/>
  <c r="H19" i="4"/>
  <c r="H13" i="4"/>
  <c r="I13" i="4" s="1"/>
  <c r="H14" i="4"/>
  <c r="I14" i="4" s="1"/>
  <c r="H15" i="4"/>
  <c r="I15" i="4" s="1"/>
  <c r="H11" i="4"/>
  <c r="I11" i="4" s="1"/>
  <c r="H12" i="4"/>
  <c r="I12" i="4" s="1"/>
  <c r="H10" i="4"/>
  <c r="I10" i="4" s="1"/>
  <c r="H9" i="4"/>
  <c r="D8" i="5" l="1"/>
  <c r="B9" i="5" s="1"/>
  <c r="D9" i="5" s="1"/>
  <c r="B10" i="5" s="1"/>
  <c r="D10" i="5" s="1"/>
  <c r="I16" i="4"/>
  <c r="H16" i="4"/>
  <c r="H22" i="4"/>
  <c r="I22" i="4" s="1"/>
  <c r="H21" i="4"/>
  <c r="I21" i="4" s="1"/>
  <c r="H20" i="4"/>
  <c r="I20" i="4" s="1"/>
  <c r="H23" i="4" l="1"/>
  <c r="I23" i="4" s="1"/>
  <c r="H24" i="4"/>
  <c r="I24" i="4" s="1"/>
  <c r="H25" i="4"/>
  <c r="I25" i="4" s="1"/>
  <c r="H26" i="4" l="1"/>
  <c r="I26" i="4"/>
</calcChain>
</file>

<file path=xl/sharedStrings.xml><?xml version="1.0" encoding="utf-8"?>
<sst xmlns="http://schemas.openxmlformats.org/spreadsheetml/2006/main" count="440" uniqueCount="53">
  <si>
    <t>Stawka kosztu jednostkowego</t>
  </si>
  <si>
    <t>Ilość</t>
  </si>
  <si>
    <t>Jednostka ilości</t>
  </si>
  <si>
    <t>koszty osobowe</t>
  </si>
  <si>
    <t>PLN/rbg</t>
  </si>
  <si>
    <t>rbg</t>
  </si>
  <si>
    <t>koszty materiałów</t>
  </si>
  <si>
    <t>PLN/kg</t>
  </si>
  <si>
    <t>kg</t>
  </si>
  <si>
    <t>PLN/dzień</t>
  </si>
  <si>
    <t>dzień</t>
  </si>
  <si>
    <t>koszty korzystania z aparatury/sprzętu, laboratorium, itp.</t>
  </si>
  <si>
    <t>koszty mediów (en. el., woda, inne)</t>
  </si>
  <si>
    <t>koszty administracyjne</t>
  </si>
  <si>
    <t>koszty przejazdów służbowych</t>
  </si>
  <si>
    <t>PLN/przejazd</t>
  </si>
  <si>
    <t>przejazd</t>
  </si>
  <si>
    <t>koszty korzystania z pomieszczeń biurowych</t>
  </si>
  <si>
    <t>...</t>
  </si>
  <si>
    <t>Suma</t>
  </si>
  <si>
    <t>VAT, PLN</t>
  </si>
  <si>
    <t>PLN netto</t>
  </si>
  <si>
    <t>Suma Część 1</t>
  </si>
  <si>
    <t>Jednostka kosztu jedn.</t>
  </si>
  <si>
    <t>Ilustracja: Szczegółowa wycena i specyfikacja kosztów</t>
  </si>
  <si>
    <t>A</t>
  </si>
  <si>
    <t>B</t>
  </si>
  <si>
    <t>C</t>
  </si>
  <si>
    <t>D</t>
  </si>
  <si>
    <t>E</t>
  </si>
  <si>
    <t>F</t>
  </si>
  <si>
    <t>= A x C</t>
  </si>
  <si>
    <t>Zadanie 1</t>
  </si>
  <si>
    <t>Zadanie 2</t>
  </si>
  <si>
    <t>Zadanie ...</t>
  </si>
  <si>
    <t>Data rozpoczęcia zadania</t>
  </si>
  <si>
    <t>Data zakończenia zadania</t>
  </si>
  <si>
    <t>Rezultat zadania</t>
  </si>
  <si>
    <t>Liczba dni kalendarzowych realizacji</t>
  </si>
  <si>
    <t>Uwagi do harmonogramu</t>
  </si>
  <si>
    <t>Dotyczy realizacji Projektu w ramach Programu Operacyjnego Inteligentny Rozwój 2014-2020 oś priorytetowa II: Wsparcie otoczenia i potencjału przedsiębiorstw do prowadzenia działalności B+R+I. Działanie 2.3 Proinnowacyjne usługi dla przedsiębiorstw. Poddziałanie 2.3.2 Bony na innowacje dla MŚP. Etap I usługowy - konkurs ogólny.</t>
  </si>
  <si>
    <t>1. Opracowanie wariantów receptur badawczych mieszanek betonowych</t>
  </si>
  <si>
    <t>Przygotowanie ...</t>
  </si>
  <si>
    <t>Część 1. Opracowanie wariantów receptur badawczych mieszanek betonowych oraz wyznaczenie podstawowych właściwości stwardniałego betonu</t>
  </si>
  <si>
    <t>Zadanie nr</t>
  </si>
  <si>
    <t>2. Wyznaczenie podstawowych właściwości stwardniałego betonu wykonanego w oparciu o opracowane przez Wykonawcę receptury badawcze mieszanek betonowych wraz z analizą wyników</t>
  </si>
  <si>
    <t>2.1. Wykonanie laboratoryjnych badań porównawczych próbek betonu wykonanych wg opracowanych receptur badawczych mieszanek betonowych</t>
  </si>
  <si>
    <t>2.2. Wykonanie badań prototypów nowych elementów prefabrykowanych</t>
  </si>
  <si>
    <t>Część 2. Przeprowadzenie badań przez obliczenia w celu opracowania deklaracji środowiskowej wyrobów budowlanych, typ III (EPD) wraz z certyfikatem dla nowych, innowacyjnych wyrobów powstałych w wyniku realizacji usługi badawczo-rozwojowej</t>
  </si>
  <si>
    <t>Suma Część 2</t>
  </si>
  <si>
    <t>Ilustracja: Harmonogram</t>
  </si>
  <si>
    <t>Wstępna data wejścia w życie postanowień Umowy Warunkowej:</t>
  </si>
  <si>
    <t>Założona, przez Oferenta, data rozpoczęcia prac: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</si>
</sst>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/m/yyyy;@"/>
  </numFmts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7" fillId="0" borderId="0" xfId="0" applyFont="1"/>
    <xf numFmtId="0" fontId="2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64" fontId="3" fillId="0" borderId="9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9" fontId="8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10" fillId="3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5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95249</xdr:rowOff>
    </xdr:from>
    <xdr:to>
      <xdr:col>8</xdr:col>
      <xdr:colOff>447675</xdr:colOff>
      <xdr:row>11</xdr:row>
      <xdr:rowOff>19050</xdr:rowOff>
    </xdr:to>
    <xdr:sp macro="" textlink="">
      <xdr:nvSpPr>
        <xdr:cNvPr id="2" name="TextBox 1"/>
        <xdr:cNvSpPr txBox="1"/>
      </xdr:nvSpPr>
      <xdr:spPr>
        <a:xfrm>
          <a:off x="123825" y="809624"/>
          <a:ext cx="5419725" cy="1295401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 b="1"/>
            <a:t>UWAGA</a:t>
          </a:r>
        </a:p>
        <a:p>
          <a:endParaRPr lang="pl-PL" sz="900"/>
        </a:p>
        <a:p>
          <a:r>
            <a:rPr lang="pl-PL" sz="900"/>
            <a:t>Niniejszy dokument został opracowany przez</a:t>
          </a:r>
          <a:r>
            <a:rPr lang="pl-PL" sz="900" baseline="0"/>
            <a:t> </a:t>
          </a:r>
          <a:r>
            <a:rPr lang="pl-PL" sz="900" b="1" baseline="0"/>
            <a:t>HMF Factory sp. z o.o. </a:t>
          </a:r>
          <a:r>
            <a:rPr lang="pl-PL" sz="900" baseline="0"/>
            <a:t>(Zamawiający) w celu ułatwienia Oferentom przygotowania Oferty. Oferent może skorzystać z zawartych wzorów kalkulacji w celu opracowania „Szczegółowej wyceny i specyfikacji kosztów” oraz „Harmonogramu”. </a:t>
          </a:r>
        </a:p>
        <a:p>
          <a:endParaRPr lang="pl-PL" sz="900" baseline="0"/>
        </a:p>
        <a:p>
          <a:r>
            <a:rPr lang="pl-PL" sz="900" b="1" u="sng" baseline="0"/>
            <a:t>Uwaga: „Kalkulacja pomocnicza” ma wyłącznie charakter poglądowy, Zamawiający nie ponosi odpowiedzialności za ewentualne błędy w formułach, założeniach oraz niekompletność parametrów.</a:t>
          </a:r>
        </a:p>
        <a:p>
          <a:endParaRPr 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"/>
  <sheetViews>
    <sheetView tabSelected="1" workbookViewId="0">
      <selection activeCell="E15" sqref="E15"/>
    </sheetView>
  </sheetViews>
  <sheetFormatPr defaultRowHeight="12" x14ac:dyDescent="0.2"/>
  <cols>
    <col min="1" max="1" width="9.140625" style="1"/>
    <col min="2" max="2" width="12.42578125" style="1" customWidth="1"/>
    <col min="3" max="16384" width="9.140625" style="1"/>
  </cols>
  <sheetData>
    <row r="1" spans="1:10" ht="44.25" customHeight="1" x14ac:dyDescent="0.2">
      <c r="A1" s="38" t="s">
        <v>40</v>
      </c>
      <c r="B1" s="38"/>
      <c r="C1" s="38"/>
      <c r="D1" s="38"/>
      <c r="E1" s="38"/>
      <c r="F1" s="38"/>
      <c r="G1" s="38"/>
      <c r="H1" s="38"/>
      <c r="I1" s="38"/>
      <c r="J1" s="38"/>
    </row>
  </sheetData>
  <mergeCells count="1">
    <mergeCell ref="A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workbookViewId="0">
      <pane xSplit="3" ySplit="4" topLeftCell="D152" activePane="bottomRight" state="frozen"/>
      <selection pane="topRight" activeCell="D1" sqref="D1"/>
      <selection pane="bottomLeft" activeCell="A5" sqref="A5"/>
      <selection pane="bottomRight" activeCell="K155" sqref="K155"/>
    </sheetView>
  </sheetViews>
  <sheetFormatPr defaultRowHeight="11.25" x14ac:dyDescent="0.25"/>
  <cols>
    <col min="1" max="1" width="39.28515625" style="6" customWidth="1"/>
    <col min="2" max="2" width="3.85546875" style="15" customWidth="1"/>
    <col min="3" max="3" width="3.28515625" style="6" customWidth="1"/>
    <col min="4" max="16384" width="9.140625" style="6"/>
  </cols>
  <sheetData>
    <row r="1" spans="1:10" s="21" customFormat="1" x14ac:dyDescent="0.25">
      <c r="A1" s="19" t="s">
        <v>24</v>
      </c>
      <c r="B1" s="20"/>
    </row>
    <row r="2" spans="1:10" x14ac:dyDescent="0.25">
      <c r="D2" s="7" t="s">
        <v>25</v>
      </c>
      <c r="E2" s="7" t="s">
        <v>26</v>
      </c>
      <c r="F2" s="7" t="s">
        <v>27</v>
      </c>
      <c r="G2" s="7" t="s">
        <v>28</v>
      </c>
      <c r="H2" s="7" t="s">
        <v>29</v>
      </c>
      <c r="I2" s="7" t="s">
        <v>30</v>
      </c>
    </row>
    <row r="3" spans="1:10" x14ac:dyDescent="0.25">
      <c r="D3" s="7"/>
      <c r="E3" s="7"/>
      <c r="F3" s="7"/>
      <c r="G3" s="7"/>
      <c r="H3" s="8" t="s">
        <v>31</v>
      </c>
      <c r="I3" s="7"/>
    </row>
    <row r="4" spans="1:10" s="3" customFormat="1" ht="45" x14ac:dyDescent="0.25">
      <c r="D4" s="4" t="s">
        <v>0</v>
      </c>
      <c r="E4" s="4" t="s">
        <v>23</v>
      </c>
      <c r="F4" s="4" t="s">
        <v>1</v>
      </c>
      <c r="G4" s="4" t="s">
        <v>2</v>
      </c>
      <c r="H4" s="4" t="s">
        <v>21</v>
      </c>
      <c r="I4" s="4" t="s">
        <v>20</v>
      </c>
      <c r="J4" s="35">
        <v>0.23</v>
      </c>
    </row>
    <row r="5" spans="1:10" s="3" customFormat="1" x14ac:dyDescent="0.25">
      <c r="D5" s="36"/>
      <c r="E5" s="36"/>
      <c r="F5" s="36"/>
      <c r="G5" s="36"/>
      <c r="H5" s="36"/>
      <c r="I5" s="36"/>
      <c r="J5" s="35"/>
    </row>
    <row r="6" spans="1:10" s="9" customFormat="1" x14ac:dyDescent="0.25">
      <c r="A6" s="40" t="s">
        <v>43</v>
      </c>
      <c r="B6" s="40"/>
      <c r="C6" s="40"/>
      <c r="D6" s="40"/>
      <c r="E6" s="40"/>
      <c r="F6" s="40"/>
      <c r="G6" s="40"/>
      <c r="H6" s="40"/>
      <c r="I6" s="40"/>
    </row>
    <row r="7" spans="1:10" s="9" customFormat="1" x14ac:dyDescent="0.25">
      <c r="A7" s="41" t="s">
        <v>41</v>
      </c>
      <c r="B7" s="41"/>
      <c r="C7" s="41"/>
      <c r="D7" s="41"/>
      <c r="E7" s="41"/>
      <c r="F7" s="41"/>
      <c r="G7" s="41"/>
      <c r="H7" s="41"/>
      <c r="I7" s="41"/>
    </row>
    <row r="8" spans="1:10" x14ac:dyDescent="0.25">
      <c r="A8" s="12" t="s">
        <v>44</v>
      </c>
      <c r="B8" s="7">
        <v>1</v>
      </c>
      <c r="C8" s="39" t="s">
        <v>42</v>
      </c>
      <c r="D8" s="39"/>
      <c r="E8" s="39"/>
      <c r="F8" s="39"/>
      <c r="G8" s="39"/>
      <c r="H8" s="39"/>
      <c r="I8" s="39"/>
    </row>
    <row r="9" spans="1:10" x14ac:dyDescent="0.25">
      <c r="A9" s="10" t="s">
        <v>3</v>
      </c>
      <c r="B9" s="16"/>
      <c r="C9" s="10"/>
      <c r="D9" s="11">
        <v>1</v>
      </c>
      <c r="E9" s="10" t="s">
        <v>4</v>
      </c>
      <c r="F9" s="10">
        <v>10</v>
      </c>
      <c r="G9" s="10" t="s">
        <v>5</v>
      </c>
      <c r="H9" s="17">
        <f t="shared" ref="H9:H15" si="0">F9*D9</f>
        <v>10</v>
      </c>
      <c r="I9" s="17"/>
    </row>
    <row r="10" spans="1:10" x14ac:dyDescent="0.25">
      <c r="A10" s="10" t="s">
        <v>6</v>
      </c>
      <c r="B10" s="16"/>
      <c r="C10" s="10"/>
      <c r="D10" s="11">
        <v>2</v>
      </c>
      <c r="E10" s="10" t="s">
        <v>7</v>
      </c>
      <c r="F10" s="10">
        <v>11</v>
      </c>
      <c r="G10" s="10" t="s">
        <v>8</v>
      </c>
      <c r="H10" s="17">
        <f t="shared" si="0"/>
        <v>22</v>
      </c>
      <c r="I10" s="17">
        <f>H10*$J$4</f>
        <v>5.0600000000000005</v>
      </c>
    </row>
    <row r="11" spans="1:10" x14ac:dyDescent="0.25">
      <c r="A11" s="10" t="s">
        <v>12</v>
      </c>
      <c r="B11" s="16"/>
      <c r="C11" s="10"/>
      <c r="D11" s="11">
        <v>3</v>
      </c>
      <c r="E11" s="10" t="s">
        <v>9</v>
      </c>
      <c r="F11" s="10">
        <v>12</v>
      </c>
      <c r="G11" s="10" t="s">
        <v>10</v>
      </c>
      <c r="H11" s="17">
        <f t="shared" si="0"/>
        <v>36</v>
      </c>
      <c r="I11" s="17">
        <f t="shared" ref="I11:I15" si="1">H11*$J$4</f>
        <v>8.2800000000000011</v>
      </c>
    </row>
    <row r="12" spans="1:10" x14ac:dyDescent="0.25">
      <c r="A12" s="10" t="s">
        <v>11</v>
      </c>
      <c r="B12" s="16"/>
      <c r="C12" s="10"/>
      <c r="D12" s="11">
        <v>4</v>
      </c>
      <c r="E12" s="10" t="s">
        <v>9</v>
      </c>
      <c r="F12" s="10">
        <v>13</v>
      </c>
      <c r="G12" s="10" t="s">
        <v>10</v>
      </c>
      <c r="H12" s="17">
        <f t="shared" si="0"/>
        <v>52</v>
      </c>
      <c r="I12" s="17">
        <f t="shared" si="1"/>
        <v>11.96</v>
      </c>
    </row>
    <row r="13" spans="1:10" x14ac:dyDescent="0.25">
      <c r="A13" s="10" t="s">
        <v>17</v>
      </c>
      <c r="B13" s="16"/>
      <c r="C13" s="10"/>
      <c r="D13" s="11">
        <v>5</v>
      </c>
      <c r="E13" s="10" t="s">
        <v>9</v>
      </c>
      <c r="F13" s="10">
        <v>14</v>
      </c>
      <c r="G13" s="10" t="s">
        <v>10</v>
      </c>
      <c r="H13" s="17">
        <f t="shared" si="0"/>
        <v>70</v>
      </c>
      <c r="I13" s="17">
        <f t="shared" si="1"/>
        <v>16.100000000000001</v>
      </c>
    </row>
    <row r="14" spans="1:10" x14ac:dyDescent="0.25">
      <c r="A14" s="10" t="s">
        <v>14</v>
      </c>
      <c r="B14" s="16"/>
      <c r="C14" s="10"/>
      <c r="D14" s="11">
        <v>6</v>
      </c>
      <c r="E14" s="10" t="s">
        <v>15</v>
      </c>
      <c r="F14" s="10">
        <v>15</v>
      </c>
      <c r="G14" s="10" t="s">
        <v>16</v>
      </c>
      <c r="H14" s="17">
        <f t="shared" si="0"/>
        <v>90</v>
      </c>
      <c r="I14" s="17">
        <f t="shared" si="1"/>
        <v>20.7</v>
      </c>
    </row>
    <row r="15" spans="1:10" x14ac:dyDescent="0.25">
      <c r="A15" s="10" t="s">
        <v>13</v>
      </c>
      <c r="B15" s="16"/>
      <c r="C15" s="10"/>
      <c r="D15" s="11">
        <v>7</v>
      </c>
      <c r="E15" s="10" t="s">
        <v>9</v>
      </c>
      <c r="F15" s="10">
        <v>16</v>
      </c>
      <c r="G15" s="10" t="s">
        <v>10</v>
      </c>
      <c r="H15" s="17">
        <f t="shared" si="0"/>
        <v>112</v>
      </c>
      <c r="I15" s="17">
        <f t="shared" si="1"/>
        <v>25.76</v>
      </c>
    </row>
    <row r="16" spans="1:10" x14ac:dyDescent="0.25">
      <c r="A16" s="12" t="s">
        <v>19</v>
      </c>
      <c r="B16" s="16"/>
      <c r="C16" s="10"/>
      <c r="D16" s="13"/>
      <c r="E16" s="14"/>
      <c r="F16" s="14"/>
      <c r="G16" s="14"/>
      <c r="H16" s="18">
        <f>SUM(H9:H15)</f>
        <v>392</v>
      </c>
      <c r="I16" s="18">
        <f>SUM(I9:I15)</f>
        <v>87.860000000000014</v>
      </c>
    </row>
    <row r="18" spans="1:9" x14ac:dyDescent="0.25">
      <c r="A18" s="12" t="s">
        <v>44</v>
      </c>
      <c r="B18" s="7">
        <v>2</v>
      </c>
      <c r="C18" s="39" t="s">
        <v>18</v>
      </c>
      <c r="D18" s="39"/>
      <c r="E18" s="39"/>
      <c r="F18" s="39"/>
      <c r="G18" s="39"/>
      <c r="H18" s="39"/>
      <c r="I18" s="39"/>
    </row>
    <row r="19" spans="1:9" x14ac:dyDescent="0.25">
      <c r="A19" s="10" t="s">
        <v>3</v>
      </c>
      <c r="B19" s="16"/>
      <c r="C19" s="10"/>
      <c r="D19" s="10">
        <v>1</v>
      </c>
      <c r="E19" s="10" t="s">
        <v>4</v>
      </c>
      <c r="F19" s="10">
        <v>11</v>
      </c>
      <c r="G19" s="10" t="s">
        <v>5</v>
      </c>
      <c r="H19" s="17">
        <f t="shared" ref="H19:H25" si="2">F19*D19</f>
        <v>11</v>
      </c>
      <c r="I19" s="17"/>
    </row>
    <row r="20" spans="1:9" x14ac:dyDescent="0.25">
      <c r="A20" s="10" t="s">
        <v>6</v>
      </c>
      <c r="B20" s="16"/>
      <c r="C20" s="10"/>
      <c r="D20" s="10">
        <v>2</v>
      </c>
      <c r="E20" s="10" t="s">
        <v>7</v>
      </c>
      <c r="F20" s="10">
        <v>12</v>
      </c>
      <c r="G20" s="10" t="s">
        <v>8</v>
      </c>
      <c r="H20" s="17">
        <f t="shared" si="2"/>
        <v>24</v>
      </c>
      <c r="I20" s="17">
        <f t="shared" ref="I20:I25" si="3">H20*0.23</f>
        <v>5.5200000000000005</v>
      </c>
    </row>
    <row r="21" spans="1:9" x14ac:dyDescent="0.25">
      <c r="A21" s="10" t="s">
        <v>12</v>
      </c>
      <c r="B21" s="16"/>
      <c r="C21" s="10"/>
      <c r="D21" s="10">
        <v>3</v>
      </c>
      <c r="E21" s="10" t="s">
        <v>9</v>
      </c>
      <c r="F21" s="10">
        <v>13</v>
      </c>
      <c r="G21" s="10" t="s">
        <v>10</v>
      </c>
      <c r="H21" s="17">
        <f t="shared" si="2"/>
        <v>39</v>
      </c>
      <c r="I21" s="17">
        <f t="shared" si="3"/>
        <v>8.9700000000000006</v>
      </c>
    </row>
    <row r="22" spans="1:9" x14ac:dyDescent="0.25">
      <c r="A22" s="10" t="s">
        <v>11</v>
      </c>
      <c r="B22" s="16"/>
      <c r="C22" s="10"/>
      <c r="D22" s="10">
        <v>4</v>
      </c>
      <c r="E22" s="10" t="s">
        <v>9</v>
      </c>
      <c r="F22" s="10">
        <v>14</v>
      </c>
      <c r="G22" s="10" t="s">
        <v>10</v>
      </c>
      <c r="H22" s="17">
        <f t="shared" si="2"/>
        <v>56</v>
      </c>
      <c r="I22" s="17">
        <f t="shared" si="3"/>
        <v>12.88</v>
      </c>
    </row>
    <row r="23" spans="1:9" x14ac:dyDescent="0.25">
      <c r="A23" s="10" t="s">
        <v>17</v>
      </c>
      <c r="B23" s="16"/>
      <c r="C23" s="10"/>
      <c r="D23" s="10">
        <v>5</v>
      </c>
      <c r="E23" s="10" t="s">
        <v>9</v>
      </c>
      <c r="F23" s="10">
        <v>15</v>
      </c>
      <c r="G23" s="10" t="s">
        <v>10</v>
      </c>
      <c r="H23" s="17">
        <f t="shared" si="2"/>
        <v>75</v>
      </c>
      <c r="I23" s="17">
        <f t="shared" si="3"/>
        <v>17.25</v>
      </c>
    </row>
    <row r="24" spans="1:9" x14ac:dyDescent="0.25">
      <c r="A24" s="10" t="s">
        <v>14</v>
      </c>
      <c r="B24" s="16"/>
      <c r="C24" s="10"/>
      <c r="D24" s="10">
        <v>6</v>
      </c>
      <c r="E24" s="10" t="s">
        <v>15</v>
      </c>
      <c r="F24" s="10">
        <v>16</v>
      </c>
      <c r="G24" s="10" t="s">
        <v>16</v>
      </c>
      <c r="H24" s="17">
        <f t="shared" si="2"/>
        <v>96</v>
      </c>
      <c r="I24" s="17">
        <f t="shared" si="3"/>
        <v>22.080000000000002</v>
      </c>
    </row>
    <row r="25" spans="1:9" x14ac:dyDescent="0.25">
      <c r="A25" s="10" t="s">
        <v>13</v>
      </c>
      <c r="B25" s="16"/>
      <c r="C25" s="10"/>
      <c r="D25" s="10">
        <v>7</v>
      </c>
      <c r="E25" s="10" t="s">
        <v>9</v>
      </c>
      <c r="F25" s="10">
        <v>17</v>
      </c>
      <c r="G25" s="10" t="s">
        <v>10</v>
      </c>
      <c r="H25" s="17">
        <f t="shared" si="2"/>
        <v>119</v>
      </c>
      <c r="I25" s="17">
        <f t="shared" si="3"/>
        <v>27.37</v>
      </c>
    </row>
    <row r="26" spans="1:9" x14ac:dyDescent="0.25">
      <c r="A26" s="12" t="s">
        <v>19</v>
      </c>
      <c r="B26" s="16"/>
      <c r="C26" s="10"/>
      <c r="D26" s="14"/>
      <c r="E26" s="14"/>
      <c r="F26" s="14"/>
      <c r="G26" s="14"/>
      <c r="H26" s="18">
        <f>SUM(H19:H25)</f>
        <v>420</v>
      </c>
      <c r="I26" s="18">
        <f>SUM(I19:I25)</f>
        <v>94.070000000000007</v>
      </c>
    </row>
    <row r="28" spans="1:9" x14ac:dyDescent="0.25">
      <c r="A28" s="12" t="s">
        <v>44</v>
      </c>
      <c r="B28" s="7">
        <v>3</v>
      </c>
      <c r="C28" s="39" t="s">
        <v>18</v>
      </c>
      <c r="D28" s="39"/>
      <c r="E28" s="39"/>
      <c r="F28" s="39"/>
      <c r="G28" s="39"/>
      <c r="H28" s="39"/>
      <c r="I28" s="39"/>
    </row>
    <row r="29" spans="1:9" x14ac:dyDescent="0.25">
      <c r="A29" s="10" t="s">
        <v>3</v>
      </c>
      <c r="B29" s="16"/>
      <c r="C29" s="10"/>
      <c r="D29" s="10">
        <v>1</v>
      </c>
      <c r="E29" s="10" t="s">
        <v>4</v>
      </c>
      <c r="F29" s="10">
        <v>11</v>
      </c>
      <c r="G29" s="10" t="s">
        <v>5</v>
      </c>
      <c r="H29" s="17">
        <f t="shared" ref="H29:H35" si="4">F29*D29</f>
        <v>11</v>
      </c>
      <c r="I29" s="17"/>
    </row>
    <row r="30" spans="1:9" x14ac:dyDescent="0.25">
      <c r="A30" s="10" t="s">
        <v>6</v>
      </c>
      <c r="B30" s="16"/>
      <c r="C30" s="10"/>
      <c r="D30" s="10">
        <v>2</v>
      </c>
      <c r="E30" s="10" t="s">
        <v>7</v>
      </c>
      <c r="F30" s="10">
        <v>12</v>
      </c>
      <c r="G30" s="10" t="s">
        <v>8</v>
      </c>
      <c r="H30" s="17">
        <f t="shared" si="4"/>
        <v>24</v>
      </c>
      <c r="I30" s="17">
        <f t="shared" ref="I30:I35" si="5">H30*0.23</f>
        <v>5.5200000000000005</v>
      </c>
    </row>
    <row r="31" spans="1:9" x14ac:dyDescent="0.25">
      <c r="A31" s="10" t="s">
        <v>12</v>
      </c>
      <c r="B31" s="16"/>
      <c r="C31" s="10"/>
      <c r="D31" s="10">
        <v>3</v>
      </c>
      <c r="E31" s="10" t="s">
        <v>9</v>
      </c>
      <c r="F31" s="10">
        <v>13</v>
      </c>
      <c r="G31" s="10" t="s">
        <v>10</v>
      </c>
      <c r="H31" s="17">
        <f t="shared" si="4"/>
        <v>39</v>
      </c>
      <c r="I31" s="17">
        <f t="shared" si="5"/>
        <v>8.9700000000000006</v>
      </c>
    </row>
    <row r="32" spans="1:9" x14ac:dyDescent="0.25">
      <c r="A32" s="10" t="s">
        <v>11</v>
      </c>
      <c r="B32" s="16"/>
      <c r="C32" s="10"/>
      <c r="D32" s="10">
        <v>4</v>
      </c>
      <c r="E32" s="10" t="s">
        <v>9</v>
      </c>
      <c r="F32" s="10">
        <v>14</v>
      </c>
      <c r="G32" s="10" t="s">
        <v>10</v>
      </c>
      <c r="H32" s="17">
        <f t="shared" si="4"/>
        <v>56</v>
      </c>
      <c r="I32" s="17">
        <f t="shared" si="5"/>
        <v>12.88</v>
      </c>
    </row>
    <row r="33" spans="1:9" x14ac:dyDescent="0.25">
      <c r="A33" s="10" t="s">
        <v>17</v>
      </c>
      <c r="B33" s="16"/>
      <c r="C33" s="10"/>
      <c r="D33" s="10">
        <v>5</v>
      </c>
      <c r="E33" s="10" t="s">
        <v>9</v>
      </c>
      <c r="F33" s="10">
        <v>15</v>
      </c>
      <c r="G33" s="10" t="s">
        <v>10</v>
      </c>
      <c r="H33" s="17">
        <f t="shared" si="4"/>
        <v>75</v>
      </c>
      <c r="I33" s="17">
        <f t="shared" si="5"/>
        <v>17.25</v>
      </c>
    </row>
    <row r="34" spans="1:9" x14ac:dyDescent="0.25">
      <c r="A34" s="10" t="s">
        <v>14</v>
      </c>
      <c r="B34" s="16"/>
      <c r="C34" s="10"/>
      <c r="D34" s="10">
        <v>6</v>
      </c>
      <c r="E34" s="10" t="s">
        <v>15</v>
      </c>
      <c r="F34" s="10">
        <v>16</v>
      </c>
      <c r="G34" s="10" t="s">
        <v>16</v>
      </c>
      <c r="H34" s="17">
        <f t="shared" si="4"/>
        <v>96</v>
      </c>
      <c r="I34" s="17">
        <f t="shared" si="5"/>
        <v>22.080000000000002</v>
      </c>
    </row>
    <row r="35" spans="1:9" x14ac:dyDescent="0.25">
      <c r="A35" s="10" t="s">
        <v>13</v>
      </c>
      <c r="B35" s="16"/>
      <c r="C35" s="10"/>
      <c r="D35" s="10">
        <v>7</v>
      </c>
      <c r="E35" s="10" t="s">
        <v>9</v>
      </c>
      <c r="F35" s="10">
        <v>17</v>
      </c>
      <c r="G35" s="10" t="s">
        <v>10</v>
      </c>
      <c r="H35" s="17">
        <f t="shared" si="4"/>
        <v>119</v>
      </c>
      <c r="I35" s="17">
        <f t="shared" si="5"/>
        <v>27.37</v>
      </c>
    </row>
    <row r="36" spans="1:9" x14ac:dyDescent="0.25">
      <c r="A36" s="12" t="s">
        <v>19</v>
      </c>
      <c r="B36" s="16"/>
      <c r="C36" s="10"/>
      <c r="D36" s="14"/>
      <c r="E36" s="14"/>
      <c r="F36" s="14"/>
      <c r="G36" s="14"/>
      <c r="H36" s="18">
        <f>SUM(H29:H35)</f>
        <v>420</v>
      </c>
      <c r="I36" s="18">
        <f>SUM(I29:I35)</f>
        <v>94.070000000000007</v>
      </c>
    </row>
    <row r="38" spans="1:9" x14ac:dyDescent="0.25">
      <c r="A38" s="12" t="s">
        <v>44</v>
      </c>
      <c r="B38" s="7" t="s">
        <v>18</v>
      </c>
      <c r="C38" s="39" t="s">
        <v>18</v>
      </c>
      <c r="D38" s="39"/>
      <c r="E38" s="39"/>
      <c r="F38" s="39"/>
      <c r="G38" s="39"/>
      <c r="H38" s="39"/>
      <c r="I38" s="39"/>
    </row>
    <row r="39" spans="1:9" x14ac:dyDescent="0.25">
      <c r="A39" s="10" t="s">
        <v>3</v>
      </c>
      <c r="B39" s="16"/>
      <c r="C39" s="10"/>
      <c r="D39" s="10">
        <v>1</v>
      </c>
      <c r="E39" s="10" t="s">
        <v>4</v>
      </c>
      <c r="F39" s="10">
        <v>11</v>
      </c>
      <c r="G39" s="10" t="s">
        <v>5</v>
      </c>
      <c r="H39" s="17">
        <f t="shared" ref="H39:H45" si="6">F39*D39</f>
        <v>11</v>
      </c>
      <c r="I39" s="17"/>
    </row>
    <row r="40" spans="1:9" x14ac:dyDescent="0.25">
      <c r="A40" s="10" t="s">
        <v>6</v>
      </c>
      <c r="B40" s="16"/>
      <c r="C40" s="10"/>
      <c r="D40" s="10">
        <v>2</v>
      </c>
      <c r="E40" s="10" t="s">
        <v>7</v>
      </c>
      <c r="F40" s="10">
        <v>12</v>
      </c>
      <c r="G40" s="10" t="s">
        <v>8</v>
      </c>
      <c r="H40" s="17">
        <f t="shared" si="6"/>
        <v>24</v>
      </c>
      <c r="I40" s="17">
        <f t="shared" ref="I40:I45" si="7">H40*0.23</f>
        <v>5.5200000000000005</v>
      </c>
    </row>
    <row r="41" spans="1:9" x14ac:dyDescent="0.25">
      <c r="A41" s="10" t="s">
        <v>12</v>
      </c>
      <c r="B41" s="16"/>
      <c r="C41" s="10"/>
      <c r="D41" s="10">
        <v>3</v>
      </c>
      <c r="E41" s="10" t="s">
        <v>9</v>
      </c>
      <c r="F41" s="10">
        <v>13</v>
      </c>
      <c r="G41" s="10" t="s">
        <v>10</v>
      </c>
      <c r="H41" s="17">
        <f t="shared" si="6"/>
        <v>39</v>
      </c>
      <c r="I41" s="17">
        <f t="shared" si="7"/>
        <v>8.9700000000000006</v>
      </c>
    </row>
    <row r="42" spans="1:9" x14ac:dyDescent="0.25">
      <c r="A42" s="10" t="s">
        <v>11</v>
      </c>
      <c r="B42" s="16"/>
      <c r="C42" s="10"/>
      <c r="D42" s="10">
        <v>4</v>
      </c>
      <c r="E42" s="10" t="s">
        <v>9</v>
      </c>
      <c r="F42" s="10">
        <v>14</v>
      </c>
      <c r="G42" s="10" t="s">
        <v>10</v>
      </c>
      <c r="H42" s="17">
        <f t="shared" si="6"/>
        <v>56</v>
      </c>
      <c r="I42" s="17">
        <f t="shared" si="7"/>
        <v>12.88</v>
      </c>
    </row>
    <row r="43" spans="1:9" x14ac:dyDescent="0.25">
      <c r="A43" s="10" t="s">
        <v>17</v>
      </c>
      <c r="B43" s="16"/>
      <c r="C43" s="10"/>
      <c r="D43" s="10">
        <v>5</v>
      </c>
      <c r="E43" s="10" t="s">
        <v>9</v>
      </c>
      <c r="F43" s="10">
        <v>15</v>
      </c>
      <c r="G43" s="10" t="s">
        <v>10</v>
      </c>
      <c r="H43" s="17">
        <f t="shared" si="6"/>
        <v>75</v>
      </c>
      <c r="I43" s="17">
        <f t="shared" si="7"/>
        <v>17.25</v>
      </c>
    </row>
    <row r="44" spans="1:9" x14ac:dyDescent="0.25">
      <c r="A44" s="10" t="s">
        <v>14</v>
      </c>
      <c r="B44" s="16"/>
      <c r="C44" s="10"/>
      <c r="D44" s="10">
        <v>6</v>
      </c>
      <c r="E44" s="10" t="s">
        <v>15</v>
      </c>
      <c r="F44" s="10">
        <v>16</v>
      </c>
      <c r="G44" s="10" t="s">
        <v>16</v>
      </c>
      <c r="H44" s="17">
        <f t="shared" si="6"/>
        <v>96</v>
      </c>
      <c r="I44" s="17">
        <f t="shared" si="7"/>
        <v>22.080000000000002</v>
      </c>
    </row>
    <row r="45" spans="1:9" x14ac:dyDescent="0.25">
      <c r="A45" s="10" t="s">
        <v>13</v>
      </c>
      <c r="B45" s="16"/>
      <c r="C45" s="10"/>
      <c r="D45" s="10">
        <v>7</v>
      </c>
      <c r="E45" s="10" t="s">
        <v>9</v>
      </c>
      <c r="F45" s="10">
        <v>17</v>
      </c>
      <c r="G45" s="10" t="s">
        <v>10</v>
      </c>
      <c r="H45" s="17">
        <f t="shared" si="6"/>
        <v>119</v>
      </c>
      <c r="I45" s="17">
        <f t="shared" si="7"/>
        <v>27.37</v>
      </c>
    </row>
    <row r="46" spans="1:9" x14ac:dyDescent="0.25">
      <c r="A46" s="12" t="s">
        <v>19</v>
      </c>
      <c r="B46" s="16"/>
      <c r="C46" s="10"/>
      <c r="D46" s="14"/>
      <c r="E46" s="14"/>
      <c r="F46" s="14"/>
      <c r="G46" s="14"/>
      <c r="H46" s="18">
        <f>SUM(H39:H45)</f>
        <v>420</v>
      </c>
      <c r="I46" s="18">
        <f>SUM(I39:I45)</f>
        <v>94.070000000000007</v>
      </c>
    </row>
    <row r="48" spans="1:9" x14ac:dyDescent="0.25">
      <c r="A48" s="41" t="s">
        <v>45</v>
      </c>
      <c r="B48" s="41"/>
      <c r="C48" s="41"/>
      <c r="D48" s="41"/>
      <c r="E48" s="41"/>
      <c r="F48" s="41"/>
      <c r="G48" s="41"/>
      <c r="H48" s="41"/>
      <c r="I48" s="41"/>
    </row>
    <row r="49" spans="1:9" x14ac:dyDescent="0.25">
      <c r="A49" s="41" t="s">
        <v>46</v>
      </c>
      <c r="B49" s="41"/>
      <c r="C49" s="41"/>
      <c r="D49" s="41"/>
      <c r="E49" s="41"/>
      <c r="F49" s="41"/>
      <c r="G49" s="41"/>
      <c r="H49" s="41"/>
      <c r="I49" s="41"/>
    </row>
    <row r="50" spans="1:9" x14ac:dyDescent="0.25">
      <c r="A50" s="12" t="s">
        <v>44</v>
      </c>
      <c r="B50" s="7">
        <v>1</v>
      </c>
      <c r="C50" s="39" t="s">
        <v>42</v>
      </c>
      <c r="D50" s="39"/>
      <c r="E50" s="39"/>
      <c r="F50" s="39"/>
      <c r="G50" s="39"/>
      <c r="H50" s="39"/>
      <c r="I50" s="39"/>
    </row>
    <row r="51" spans="1:9" x14ac:dyDescent="0.25">
      <c r="A51" s="10" t="s">
        <v>3</v>
      </c>
      <c r="B51" s="16"/>
      <c r="C51" s="10"/>
      <c r="D51" s="11">
        <v>1</v>
      </c>
      <c r="E51" s="10" t="s">
        <v>4</v>
      </c>
      <c r="F51" s="10">
        <v>10</v>
      </c>
      <c r="G51" s="10" t="s">
        <v>5</v>
      </c>
      <c r="H51" s="17">
        <f t="shared" ref="H51:H57" si="8">F51*D51</f>
        <v>10</v>
      </c>
      <c r="I51" s="17"/>
    </row>
    <row r="52" spans="1:9" x14ac:dyDescent="0.25">
      <c r="A52" s="10" t="s">
        <v>6</v>
      </c>
      <c r="B52" s="16"/>
      <c r="C52" s="10"/>
      <c r="D52" s="11">
        <v>2</v>
      </c>
      <c r="E52" s="10" t="s">
        <v>7</v>
      </c>
      <c r="F52" s="10">
        <v>11</v>
      </c>
      <c r="G52" s="10" t="s">
        <v>8</v>
      </c>
      <c r="H52" s="17">
        <f t="shared" si="8"/>
        <v>22</v>
      </c>
      <c r="I52" s="17">
        <f>H52*$J$4</f>
        <v>5.0600000000000005</v>
      </c>
    </row>
    <row r="53" spans="1:9" x14ac:dyDescent="0.25">
      <c r="A53" s="10" t="s">
        <v>12</v>
      </c>
      <c r="B53" s="16"/>
      <c r="C53" s="10"/>
      <c r="D53" s="11">
        <v>3</v>
      </c>
      <c r="E53" s="10" t="s">
        <v>9</v>
      </c>
      <c r="F53" s="10">
        <v>12</v>
      </c>
      <c r="G53" s="10" t="s">
        <v>10</v>
      </c>
      <c r="H53" s="17">
        <f t="shared" si="8"/>
        <v>36</v>
      </c>
      <c r="I53" s="17">
        <f t="shared" ref="I53:I57" si="9">H53*$J$4</f>
        <v>8.2800000000000011</v>
      </c>
    </row>
    <row r="54" spans="1:9" x14ac:dyDescent="0.25">
      <c r="A54" s="10" t="s">
        <v>11</v>
      </c>
      <c r="B54" s="16"/>
      <c r="C54" s="10"/>
      <c r="D54" s="11">
        <v>4</v>
      </c>
      <c r="E54" s="10" t="s">
        <v>9</v>
      </c>
      <c r="F54" s="10">
        <v>13</v>
      </c>
      <c r="G54" s="10" t="s">
        <v>10</v>
      </c>
      <c r="H54" s="17">
        <f t="shared" si="8"/>
        <v>52</v>
      </c>
      <c r="I54" s="17">
        <f t="shared" si="9"/>
        <v>11.96</v>
      </c>
    </row>
    <row r="55" spans="1:9" x14ac:dyDescent="0.25">
      <c r="A55" s="10" t="s">
        <v>17</v>
      </c>
      <c r="B55" s="16"/>
      <c r="C55" s="10"/>
      <c r="D55" s="11">
        <v>5</v>
      </c>
      <c r="E55" s="10" t="s">
        <v>9</v>
      </c>
      <c r="F55" s="10">
        <v>14</v>
      </c>
      <c r="G55" s="10" t="s">
        <v>10</v>
      </c>
      <c r="H55" s="17">
        <f t="shared" si="8"/>
        <v>70</v>
      </c>
      <c r="I55" s="17">
        <f t="shared" si="9"/>
        <v>16.100000000000001</v>
      </c>
    </row>
    <row r="56" spans="1:9" x14ac:dyDescent="0.25">
      <c r="A56" s="10" t="s">
        <v>14</v>
      </c>
      <c r="B56" s="16"/>
      <c r="C56" s="10"/>
      <c r="D56" s="11">
        <v>6</v>
      </c>
      <c r="E56" s="10" t="s">
        <v>15</v>
      </c>
      <c r="F56" s="10">
        <v>15</v>
      </c>
      <c r="G56" s="10" t="s">
        <v>16</v>
      </c>
      <c r="H56" s="17">
        <f t="shared" si="8"/>
        <v>90</v>
      </c>
      <c r="I56" s="17">
        <f t="shared" si="9"/>
        <v>20.7</v>
      </c>
    </row>
    <row r="57" spans="1:9" x14ac:dyDescent="0.25">
      <c r="A57" s="10" t="s">
        <v>13</v>
      </c>
      <c r="B57" s="16"/>
      <c r="C57" s="10"/>
      <c r="D57" s="11">
        <v>7</v>
      </c>
      <c r="E57" s="10" t="s">
        <v>9</v>
      </c>
      <c r="F57" s="10">
        <v>16</v>
      </c>
      <c r="G57" s="10" t="s">
        <v>10</v>
      </c>
      <c r="H57" s="17">
        <f t="shared" si="8"/>
        <v>112</v>
      </c>
      <c r="I57" s="17">
        <f t="shared" si="9"/>
        <v>25.76</v>
      </c>
    </row>
    <row r="58" spans="1:9" x14ac:dyDescent="0.25">
      <c r="A58" s="12" t="s">
        <v>19</v>
      </c>
      <c r="B58" s="16"/>
      <c r="C58" s="10"/>
      <c r="D58" s="13"/>
      <c r="E58" s="14"/>
      <c r="F58" s="14"/>
      <c r="G58" s="14"/>
      <c r="H58" s="18">
        <f>SUM(H51:H57)</f>
        <v>392</v>
      </c>
      <c r="I58" s="18">
        <f>SUM(I51:I57)</f>
        <v>87.860000000000014</v>
      </c>
    </row>
    <row r="60" spans="1:9" x14ac:dyDescent="0.25">
      <c r="A60" s="12" t="s">
        <v>44</v>
      </c>
      <c r="B60" s="7">
        <v>2</v>
      </c>
      <c r="C60" s="39" t="s">
        <v>18</v>
      </c>
      <c r="D60" s="39"/>
      <c r="E60" s="39"/>
      <c r="F60" s="39"/>
      <c r="G60" s="39"/>
      <c r="H60" s="39"/>
      <c r="I60" s="39"/>
    </row>
    <row r="61" spans="1:9" x14ac:dyDescent="0.25">
      <c r="A61" s="10" t="s">
        <v>3</v>
      </c>
      <c r="B61" s="16"/>
      <c r="C61" s="10"/>
      <c r="D61" s="10">
        <v>1</v>
      </c>
      <c r="E61" s="10" t="s">
        <v>4</v>
      </c>
      <c r="F61" s="10">
        <v>11</v>
      </c>
      <c r="G61" s="10" t="s">
        <v>5</v>
      </c>
      <c r="H61" s="17">
        <f t="shared" ref="H61:H67" si="10">F61*D61</f>
        <v>11</v>
      </c>
      <c r="I61" s="17"/>
    </row>
    <row r="62" spans="1:9" x14ac:dyDescent="0.25">
      <c r="A62" s="10" t="s">
        <v>6</v>
      </c>
      <c r="B62" s="16"/>
      <c r="C62" s="10"/>
      <c r="D62" s="10">
        <v>2</v>
      </c>
      <c r="E62" s="10" t="s">
        <v>7</v>
      </c>
      <c r="F62" s="10">
        <v>12</v>
      </c>
      <c r="G62" s="10" t="s">
        <v>8</v>
      </c>
      <c r="H62" s="17">
        <f t="shared" si="10"/>
        <v>24</v>
      </c>
      <c r="I62" s="17">
        <f t="shared" ref="I62:I67" si="11">H62*0.23</f>
        <v>5.5200000000000005</v>
      </c>
    </row>
    <row r="63" spans="1:9" x14ac:dyDescent="0.25">
      <c r="A63" s="10" t="s">
        <v>12</v>
      </c>
      <c r="B63" s="16"/>
      <c r="C63" s="10"/>
      <c r="D63" s="10">
        <v>3</v>
      </c>
      <c r="E63" s="10" t="s">
        <v>9</v>
      </c>
      <c r="F63" s="10">
        <v>13</v>
      </c>
      <c r="G63" s="10" t="s">
        <v>10</v>
      </c>
      <c r="H63" s="17">
        <f t="shared" si="10"/>
        <v>39</v>
      </c>
      <c r="I63" s="17">
        <f t="shared" si="11"/>
        <v>8.9700000000000006</v>
      </c>
    </row>
    <row r="64" spans="1:9" x14ac:dyDescent="0.25">
      <c r="A64" s="10" t="s">
        <v>11</v>
      </c>
      <c r="B64" s="16"/>
      <c r="C64" s="10"/>
      <c r="D64" s="10">
        <v>4</v>
      </c>
      <c r="E64" s="10" t="s">
        <v>9</v>
      </c>
      <c r="F64" s="10">
        <v>14</v>
      </c>
      <c r="G64" s="10" t="s">
        <v>10</v>
      </c>
      <c r="H64" s="17">
        <f t="shared" si="10"/>
        <v>56</v>
      </c>
      <c r="I64" s="17">
        <f t="shared" si="11"/>
        <v>12.88</v>
      </c>
    </row>
    <row r="65" spans="1:9" x14ac:dyDescent="0.25">
      <c r="A65" s="10" t="s">
        <v>17</v>
      </c>
      <c r="B65" s="16"/>
      <c r="C65" s="10"/>
      <c r="D65" s="10">
        <v>5</v>
      </c>
      <c r="E65" s="10" t="s">
        <v>9</v>
      </c>
      <c r="F65" s="10">
        <v>15</v>
      </c>
      <c r="G65" s="10" t="s">
        <v>10</v>
      </c>
      <c r="H65" s="17">
        <f t="shared" si="10"/>
        <v>75</v>
      </c>
      <c r="I65" s="17">
        <f t="shared" si="11"/>
        <v>17.25</v>
      </c>
    </row>
    <row r="66" spans="1:9" x14ac:dyDescent="0.25">
      <c r="A66" s="10" t="s">
        <v>14</v>
      </c>
      <c r="B66" s="16"/>
      <c r="C66" s="10"/>
      <c r="D66" s="10">
        <v>6</v>
      </c>
      <c r="E66" s="10" t="s">
        <v>15</v>
      </c>
      <c r="F66" s="10">
        <v>16</v>
      </c>
      <c r="G66" s="10" t="s">
        <v>16</v>
      </c>
      <c r="H66" s="17">
        <f t="shared" si="10"/>
        <v>96</v>
      </c>
      <c r="I66" s="17">
        <f t="shared" si="11"/>
        <v>22.080000000000002</v>
      </c>
    </row>
    <row r="67" spans="1:9" x14ac:dyDescent="0.25">
      <c r="A67" s="10" t="s">
        <v>13</v>
      </c>
      <c r="B67" s="16"/>
      <c r="C67" s="10"/>
      <c r="D67" s="10">
        <v>7</v>
      </c>
      <c r="E67" s="10" t="s">
        <v>9</v>
      </c>
      <c r="F67" s="10">
        <v>17</v>
      </c>
      <c r="G67" s="10" t="s">
        <v>10</v>
      </c>
      <c r="H67" s="17">
        <f t="shared" si="10"/>
        <v>119</v>
      </c>
      <c r="I67" s="17">
        <f t="shared" si="11"/>
        <v>27.37</v>
      </c>
    </row>
    <row r="68" spans="1:9" x14ac:dyDescent="0.25">
      <c r="A68" s="12" t="s">
        <v>19</v>
      </c>
      <c r="B68" s="16"/>
      <c r="C68" s="10"/>
      <c r="D68" s="14"/>
      <c r="E68" s="14"/>
      <c r="F68" s="14"/>
      <c r="G68" s="14"/>
      <c r="H68" s="18">
        <f>SUM(H61:H67)</f>
        <v>420</v>
      </c>
      <c r="I68" s="18">
        <f>SUM(I61:I67)</f>
        <v>94.070000000000007</v>
      </c>
    </row>
    <row r="70" spans="1:9" x14ac:dyDescent="0.25">
      <c r="A70" s="12" t="s">
        <v>44</v>
      </c>
      <c r="B70" s="7">
        <v>3</v>
      </c>
      <c r="C70" s="39" t="s">
        <v>18</v>
      </c>
      <c r="D70" s="39"/>
      <c r="E70" s="39"/>
      <c r="F70" s="39"/>
      <c r="G70" s="39"/>
      <c r="H70" s="39"/>
      <c r="I70" s="39"/>
    </row>
    <row r="71" spans="1:9" x14ac:dyDescent="0.25">
      <c r="A71" s="10" t="s">
        <v>3</v>
      </c>
      <c r="B71" s="16"/>
      <c r="C71" s="10"/>
      <c r="D71" s="10">
        <v>1</v>
      </c>
      <c r="E71" s="10" t="s">
        <v>4</v>
      </c>
      <c r="F71" s="10">
        <v>11</v>
      </c>
      <c r="G71" s="10" t="s">
        <v>5</v>
      </c>
      <c r="H71" s="17">
        <f t="shared" ref="H71:H77" si="12">F71*D71</f>
        <v>11</v>
      </c>
      <c r="I71" s="17"/>
    </row>
    <row r="72" spans="1:9" x14ac:dyDescent="0.25">
      <c r="A72" s="10" t="s">
        <v>6</v>
      </c>
      <c r="B72" s="16"/>
      <c r="C72" s="10"/>
      <c r="D72" s="10">
        <v>2</v>
      </c>
      <c r="E72" s="10" t="s">
        <v>7</v>
      </c>
      <c r="F72" s="10">
        <v>12</v>
      </c>
      <c r="G72" s="10" t="s">
        <v>8</v>
      </c>
      <c r="H72" s="17">
        <f t="shared" si="12"/>
        <v>24</v>
      </c>
      <c r="I72" s="17">
        <f t="shared" ref="I72:I77" si="13">H72*0.23</f>
        <v>5.5200000000000005</v>
      </c>
    </row>
    <row r="73" spans="1:9" x14ac:dyDescent="0.25">
      <c r="A73" s="10" t="s">
        <v>12</v>
      </c>
      <c r="B73" s="16"/>
      <c r="C73" s="10"/>
      <c r="D73" s="10">
        <v>3</v>
      </c>
      <c r="E73" s="10" t="s">
        <v>9</v>
      </c>
      <c r="F73" s="10">
        <v>13</v>
      </c>
      <c r="G73" s="10" t="s">
        <v>10</v>
      </c>
      <c r="H73" s="17">
        <f t="shared" si="12"/>
        <v>39</v>
      </c>
      <c r="I73" s="17">
        <f t="shared" si="13"/>
        <v>8.9700000000000006</v>
      </c>
    </row>
    <row r="74" spans="1:9" x14ac:dyDescent="0.25">
      <c r="A74" s="10" t="s">
        <v>11</v>
      </c>
      <c r="B74" s="16"/>
      <c r="C74" s="10"/>
      <c r="D74" s="10">
        <v>4</v>
      </c>
      <c r="E74" s="10" t="s">
        <v>9</v>
      </c>
      <c r="F74" s="10">
        <v>14</v>
      </c>
      <c r="G74" s="10" t="s">
        <v>10</v>
      </c>
      <c r="H74" s="17">
        <f t="shared" si="12"/>
        <v>56</v>
      </c>
      <c r="I74" s="17">
        <f t="shared" si="13"/>
        <v>12.88</v>
      </c>
    </row>
    <row r="75" spans="1:9" x14ac:dyDescent="0.25">
      <c r="A75" s="10" t="s">
        <v>17</v>
      </c>
      <c r="B75" s="16"/>
      <c r="C75" s="10"/>
      <c r="D75" s="10">
        <v>5</v>
      </c>
      <c r="E75" s="10" t="s">
        <v>9</v>
      </c>
      <c r="F75" s="10">
        <v>15</v>
      </c>
      <c r="G75" s="10" t="s">
        <v>10</v>
      </c>
      <c r="H75" s="17">
        <f t="shared" si="12"/>
        <v>75</v>
      </c>
      <c r="I75" s="17">
        <f t="shared" si="13"/>
        <v>17.25</v>
      </c>
    </row>
    <row r="76" spans="1:9" x14ac:dyDescent="0.25">
      <c r="A76" s="10" t="s">
        <v>14</v>
      </c>
      <c r="B76" s="16"/>
      <c r="C76" s="10"/>
      <c r="D76" s="10">
        <v>6</v>
      </c>
      <c r="E76" s="10" t="s">
        <v>15</v>
      </c>
      <c r="F76" s="10">
        <v>16</v>
      </c>
      <c r="G76" s="10" t="s">
        <v>16</v>
      </c>
      <c r="H76" s="17">
        <f t="shared" si="12"/>
        <v>96</v>
      </c>
      <c r="I76" s="17">
        <f t="shared" si="13"/>
        <v>22.080000000000002</v>
      </c>
    </row>
    <row r="77" spans="1:9" x14ac:dyDescent="0.25">
      <c r="A77" s="10" t="s">
        <v>13</v>
      </c>
      <c r="B77" s="16"/>
      <c r="C77" s="10"/>
      <c r="D77" s="10">
        <v>7</v>
      </c>
      <c r="E77" s="10" t="s">
        <v>9</v>
      </c>
      <c r="F77" s="10">
        <v>17</v>
      </c>
      <c r="G77" s="10" t="s">
        <v>10</v>
      </c>
      <c r="H77" s="17">
        <f t="shared" si="12"/>
        <v>119</v>
      </c>
      <c r="I77" s="17">
        <f t="shared" si="13"/>
        <v>27.37</v>
      </c>
    </row>
    <row r="78" spans="1:9" x14ac:dyDescent="0.25">
      <c r="A78" s="12" t="s">
        <v>19</v>
      </c>
      <c r="B78" s="16"/>
      <c r="C78" s="10"/>
      <c r="D78" s="14"/>
      <c r="E78" s="14"/>
      <c r="F78" s="14"/>
      <c r="G78" s="14"/>
      <c r="H78" s="18">
        <f>SUM(H71:H77)</f>
        <v>420</v>
      </c>
      <c r="I78" s="18">
        <f>SUM(I71:I77)</f>
        <v>94.070000000000007</v>
      </c>
    </row>
    <row r="80" spans="1:9" x14ac:dyDescent="0.25">
      <c r="A80" s="12" t="s">
        <v>44</v>
      </c>
      <c r="B80" s="7" t="s">
        <v>18</v>
      </c>
      <c r="C80" s="39" t="s">
        <v>18</v>
      </c>
      <c r="D80" s="39"/>
      <c r="E80" s="39"/>
      <c r="F80" s="39"/>
      <c r="G80" s="39"/>
      <c r="H80" s="39"/>
      <c r="I80" s="39"/>
    </row>
    <row r="81" spans="1:9" x14ac:dyDescent="0.25">
      <c r="A81" s="10" t="s">
        <v>3</v>
      </c>
      <c r="B81" s="16"/>
      <c r="C81" s="10"/>
      <c r="D81" s="10">
        <v>1</v>
      </c>
      <c r="E81" s="10" t="s">
        <v>4</v>
      </c>
      <c r="F81" s="10">
        <v>11</v>
      </c>
      <c r="G81" s="10" t="s">
        <v>5</v>
      </c>
      <c r="H81" s="17">
        <f t="shared" ref="H81:H87" si="14">F81*D81</f>
        <v>11</v>
      </c>
      <c r="I81" s="17"/>
    </row>
    <row r="82" spans="1:9" x14ac:dyDescent="0.25">
      <c r="A82" s="10" t="s">
        <v>6</v>
      </c>
      <c r="B82" s="16"/>
      <c r="C82" s="10"/>
      <c r="D82" s="10">
        <v>2</v>
      </c>
      <c r="E82" s="10" t="s">
        <v>7</v>
      </c>
      <c r="F82" s="10">
        <v>12</v>
      </c>
      <c r="G82" s="10" t="s">
        <v>8</v>
      </c>
      <c r="H82" s="17">
        <f t="shared" si="14"/>
        <v>24</v>
      </c>
      <c r="I82" s="17">
        <f t="shared" ref="I82:I87" si="15">H82*0.23</f>
        <v>5.5200000000000005</v>
      </c>
    </row>
    <row r="83" spans="1:9" x14ac:dyDescent="0.25">
      <c r="A83" s="10" t="s">
        <v>12</v>
      </c>
      <c r="B83" s="16"/>
      <c r="C83" s="10"/>
      <c r="D83" s="10">
        <v>3</v>
      </c>
      <c r="E83" s="10" t="s">
        <v>9</v>
      </c>
      <c r="F83" s="10">
        <v>13</v>
      </c>
      <c r="G83" s="10" t="s">
        <v>10</v>
      </c>
      <c r="H83" s="17">
        <f t="shared" si="14"/>
        <v>39</v>
      </c>
      <c r="I83" s="17">
        <f t="shared" si="15"/>
        <v>8.9700000000000006</v>
      </c>
    </row>
    <row r="84" spans="1:9" x14ac:dyDescent="0.25">
      <c r="A84" s="10" t="s">
        <v>11</v>
      </c>
      <c r="B84" s="16"/>
      <c r="C84" s="10"/>
      <c r="D84" s="10">
        <v>4</v>
      </c>
      <c r="E84" s="10" t="s">
        <v>9</v>
      </c>
      <c r="F84" s="10">
        <v>14</v>
      </c>
      <c r="G84" s="10" t="s">
        <v>10</v>
      </c>
      <c r="H84" s="17">
        <f t="shared" si="14"/>
        <v>56</v>
      </c>
      <c r="I84" s="17">
        <f t="shared" si="15"/>
        <v>12.88</v>
      </c>
    </row>
    <row r="85" spans="1:9" x14ac:dyDescent="0.25">
      <c r="A85" s="10" t="s">
        <v>17</v>
      </c>
      <c r="B85" s="16"/>
      <c r="C85" s="10"/>
      <c r="D85" s="10">
        <v>5</v>
      </c>
      <c r="E85" s="10" t="s">
        <v>9</v>
      </c>
      <c r="F85" s="10">
        <v>15</v>
      </c>
      <c r="G85" s="10" t="s">
        <v>10</v>
      </c>
      <c r="H85" s="17">
        <f t="shared" si="14"/>
        <v>75</v>
      </c>
      <c r="I85" s="17">
        <f t="shared" si="15"/>
        <v>17.25</v>
      </c>
    </row>
    <row r="86" spans="1:9" x14ac:dyDescent="0.25">
      <c r="A86" s="10" t="s">
        <v>14</v>
      </c>
      <c r="B86" s="16"/>
      <c r="C86" s="10"/>
      <c r="D86" s="10">
        <v>6</v>
      </c>
      <c r="E86" s="10" t="s">
        <v>15</v>
      </c>
      <c r="F86" s="10">
        <v>16</v>
      </c>
      <c r="G86" s="10" t="s">
        <v>16</v>
      </c>
      <c r="H86" s="17">
        <f t="shared" si="14"/>
        <v>96</v>
      </c>
      <c r="I86" s="17">
        <f t="shared" si="15"/>
        <v>22.080000000000002</v>
      </c>
    </row>
    <row r="87" spans="1:9" x14ac:dyDescent="0.25">
      <c r="A87" s="10" t="s">
        <v>13</v>
      </c>
      <c r="B87" s="16"/>
      <c r="C87" s="10"/>
      <c r="D87" s="10">
        <v>7</v>
      </c>
      <c r="E87" s="10" t="s">
        <v>9</v>
      </c>
      <c r="F87" s="10">
        <v>17</v>
      </c>
      <c r="G87" s="10" t="s">
        <v>10</v>
      </c>
      <c r="H87" s="17">
        <f t="shared" si="14"/>
        <v>119</v>
      </c>
      <c r="I87" s="17">
        <f t="shared" si="15"/>
        <v>27.37</v>
      </c>
    </row>
    <row r="88" spans="1:9" x14ac:dyDescent="0.25">
      <c r="A88" s="12" t="s">
        <v>19</v>
      </c>
      <c r="B88" s="16"/>
      <c r="C88" s="10"/>
      <c r="D88" s="14"/>
      <c r="E88" s="14"/>
      <c r="F88" s="14"/>
      <c r="G88" s="14"/>
      <c r="H88" s="18">
        <f>SUM(H81:H87)</f>
        <v>420</v>
      </c>
      <c r="I88" s="18">
        <f>SUM(I81:I87)</f>
        <v>94.070000000000007</v>
      </c>
    </row>
    <row r="90" spans="1:9" x14ac:dyDescent="0.25">
      <c r="A90" s="41" t="s">
        <v>47</v>
      </c>
      <c r="B90" s="41"/>
      <c r="C90" s="41"/>
      <c r="D90" s="41"/>
      <c r="E90" s="41"/>
      <c r="F90" s="41"/>
      <c r="G90" s="41"/>
      <c r="H90" s="41"/>
      <c r="I90" s="41"/>
    </row>
    <row r="91" spans="1:9" x14ac:dyDescent="0.25">
      <c r="A91" s="12" t="s">
        <v>44</v>
      </c>
      <c r="B91" s="7">
        <v>1</v>
      </c>
      <c r="C91" s="39" t="s">
        <v>42</v>
      </c>
      <c r="D91" s="39"/>
      <c r="E91" s="39"/>
      <c r="F91" s="39"/>
      <c r="G91" s="39"/>
      <c r="H91" s="39"/>
      <c r="I91" s="39"/>
    </row>
    <row r="92" spans="1:9" x14ac:dyDescent="0.25">
      <c r="A92" s="10" t="s">
        <v>3</v>
      </c>
      <c r="B92" s="16"/>
      <c r="C92" s="10"/>
      <c r="D92" s="11">
        <v>1</v>
      </c>
      <c r="E92" s="10" t="s">
        <v>4</v>
      </c>
      <c r="F92" s="10">
        <v>10</v>
      </c>
      <c r="G92" s="10" t="s">
        <v>5</v>
      </c>
      <c r="H92" s="17">
        <f t="shared" ref="H92:H98" si="16">F92*D92</f>
        <v>10</v>
      </c>
      <c r="I92" s="17"/>
    </row>
    <row r="93" spans="1:9" x14ac:dyDescent="0.25">
      <c r="A93" s="10" t="s">
        <v>6</v>
      </c>
      <c r="B93" s="16"/>
      <c r="C93" s="10"/>
      <c r="D93" s="11">
        <v>2</v>
      </c>
      <c r="E93" s="10" t="s">
        <v>7</v>
      </c>
      <c r="F93" s="10">
        <v>11</v>
      </c>
      <c r="G93" s="10" t="s">
        <v>8</v>
      </c>
      <c r="H93" s="17">
        <f t="shared" si="16"/>
        <v>22</v>
      </c>
      <c r="I93" s="17">
        <f>H93*$J$4</f>
        <v>5.0600000000000005</v>
      </c>
    </row>
    <row r="94" spans="1:9" x14ac:dyDescent="0.25">
      <c r="A94" s="10" t="s">
        <v>12</v>
      </c>
      <c r="B94" s="16"/>
      <c r="C94" s="10"/>
      <c r="D94" s="11">
        <v>3</v>
      </c>
      <c r="E94" s="10" t="s">
        <v>9</v>
      </c>
      <c r="F94" s="10">
        <v>12</v>
      </c>
      <c r="G94" s="10" t="s">
        <v>10</v>
      </c>
      <c r="H94" s="17">
        <f t="shared" si="16"/>
        <v>36</v>
      </c>
      <c r="I94" s="17">
        <f t="shared" ref="I94:I98" si="17">H94*$J$4</f>
        <v>8.2800000000000011</v>
      </c>
    </row>
    <row r="95" spans="1:9" x14ac:dyDescent="0.25">
      <c r="A95" s="10" t="s">
        <v>11</v>
      </c>
      <c r="B95" s="16"/>
      <c r="C95" s="10"/>
      <c r="D95" s="11">
        <v>4</v>
      </c>
      <c r="E95" s="10" t="s">
        <v>9</v>
      </c>
      <c r="F95" s="10">
        <v>13</v>
      </c>
      <c r="G95" s="10" t="s">
        <v>10</v>
      </c>
      <c r="H95" s="17">
        <f t="shared" si="16"/>
        <v>52</v>
      </c>
      <c r="I95" s="17">
        <f t="shared" si="17"/>
        <v>11.96</v>
      </c>
    </row>
    <row r="96" spans="1:9" x14ac:dyDescent="0.25">
      <c r="A96" s="10" t="s">
        <v>17</v>
      </c>
      <c r="B96" s="16"/>
      <c r="C96" s="10"/>
      <c r="D96" s="11">
        <v>5</v>
      </c>
      <c r="E96" s="10" t="s">
        <v>9</v>
      </c>
      <c r="F96" s="10">
        <v>14</v>
      </c>
      <c r="G96" s="10" t="s">
        <v>10</v>
      </c>
      <c r="H96" s="17">
        <f t="shared" si="16"/>
        <v>70</v>
      </c>
      <c r="I96" s="17">
        <f t="shared" si="17"/>
        <v>16.100000000000001</v>
      </c>
    </row>
    <row r="97" spans="1:9" x14ac:dyDescent="0.25">
      <c r="A97" s="10" t="s">
        <v>14</v>
      </c>
      <c r="B97" s="16"/>
      <c r="C97" s="10"/>
      <c r="D97" s="11">
        <v>6</v>
      </c>
      <c r="E97" s="10" t="s">
        <v>15</v>
      </c>
      <c r="F97" s="10">
        <v>15</v>
      </c>
      <c r="G97" s="10" t="s">
        <v>16</v>
      </c>
      <c r="H97" s="17">
        <f t="shared" si="16"/>
        <v>90</v>
      </c>
      <c r="I97" s="17">
        <f t="shared" si="17"/>
        <v>20.7</v>
      </c>
    </row>
    <row r="98" spans="1:9" x14ac:dyDescent="0.25">
      <c r="A98" s="10" t="s">
        <v>13</v>
      </c>
      <c r="B98" s="16"/>
      <c r="C98" s="10"/>
      <c r="D98" s="11">
        <v>7</v>
      </c>
      <c r="E98" s="10" t="s">
        <v>9</v>
      </c>
      <c r="F98" s="10">
        <v>16</v>
      </c>
      <c r="G98" s="10" t="s">
        <v>10</v>
      </c>
      <c r="H98" s="17">
        <f t="shared" si="16"/>
        <v>112</v>
      </c>
      <c r="I98" s="17">
        <f t="shared" si="17"/>
        <v>25.76</v>
      </c>
    </row>
    <row r="99" spans="1:9" x14ac:dyDescent="0.25">
      <c r="A99" s="12" t="s">
        <v>19</v>
      </c>
      <c r="B99" s="16"/>
      <c r="C99" s="10"/>
      <c r="D99" s="13"/>
      <c r="E99" s="14"/>
      <c r="F99" s="14"/>
      <c r="G99" s="14"/>
      <c r="H99" s="18">
        <f>SUM(H92:H98)</f>
        <v>392</v>
      </c>
      <c r="I99" s="18">
        <f>SUM(I92:I98)</f>
        <v>87.860000000000014</v>
      </c>
    </row>
    <row r="101" spans="1:9" x14ac:dyDescent="0.25">
      <c r="A101" s="12" t="s">
        <v>44</v>
      </c>
      <c r="B101" s="7">
        <v>2</v>
      </c>
      <c r="C101" s="39" t="s">
        <v>18</v>
      </c>
      <c r="D101" s="39"/>
      <c r="E101" s="39"/>
      <c r="F101" s="39"/>
      <c r="G101" s="39"/>
      <c r="H101" s="39"/>
      <c r="I101" s="39"/>
    </row>
    <row r="102" spans="1:9" x14ac:dyDescent="0.25">
      <c r="A102" s="10" t="s">
        <v>3</v>
      </c>
      <c r="B102" s="16"/>
      <c r="C102" s="10"/>
      <c r="D102" s="10">
        <v>1</v>
      </c>
      <c r="E102" s="10" t="s">
        <v>4</v>
      </c>
      <c r="F102" s="10">
        <v>11</v>
      </c>
      <c r="G102" s="10" t="s">
        <v>5</v>
      </c>
      <c r="H102" s="17">
        <f t="shared" ref="H102:H108" si="18">F102*D102</f>
        <v>11</v>
      </c>
      <c r="I102" s="17"/>
    </row>
    <row r="103" spans="1:9" x14ac:dyDescent="0.25">
      <c r="A103" s="10" t="s">
        <v>6</v>
      </c>
      <c r="B103" s="16"/>
      <c r="C103" s="10"/>
      <c r="D103" s="10">
        <v>2</v>
      </c>
      <c r="E103" s="10" t="s">
        <v>7</v>
      </c>
      <c r="F103" s="10">
        <v>12</v>
      </c>
      <c r="G103" s="10" t="s">
        <v>8</v>
      </c>
      <c r="H103" s="17">
        <f t="shared" si="18"/>
        <v>24</v>
      </c>
      <c r="I103" s="17">
        <f t="shared" ref="I103:I108" si="19">H103*0.23</f>
        <v>5.5200000000000005</v>
      </c>
    </row>
    <row r="104" spans="1:9" x14ac:dyDescent="0.25">
      <c r="A104" s="10" t="s">
        <v>12</v>
      </c>
      <c r="B104" s="16"/>
      <c r="C104" s="10"/>
      <c r="D104" s="10">
        <v>3</v>
      </c>
      <c r="E104" s="10" t="s">
        <v>9</v>
      </c>
      <c r="F104" s="10">
        <v>13</v>
      </c>
      <c r="G104" s="10" t="s">
        <v>10</v>
      </c>
      <c r="H104" s="17">
        <f t="shared" si="18"/>
        <v>39</v>
      </c>
      <c r="I104" s="17">
        <f t="shared" si="19"/>
        <v>8.9700000000000006</v>
      </c>
    </row>
    <row r="105" spans="1:9" x14ac:dyDescent="0.25">
      <c r="A105" s="10" t="s">
        <v>11</v>
      </c>
      <c r="B105" s="16"/>
      <c r="C105" s="10"/>
      <c r="D105" s="10">
        <v>4</v>
      </c>
      <c r="E105" s="10" t="s">
        <v>9</v>
      </c>
      <c r="F105" s="10">
        <v>14</v>
      </c>
      <c r="G105" s="10" t="s">
        <v>10</v>
      </c>
      <c r="H105" s="17">
        <f t="shared" si="18"/>
        <v>56</v>
      </c>
      <c r="I105" s="17">
        <f t="shared" si="19"/>
        <v>12.88</v>
      </c>
    </row>
    <row r="106" spans="1:9" x14ac:dyDescent="0.25">
      <c r="A106" s="10" t="s">
        <v>17</v>
      </c>
      <c r="B106" s="16"/>
      <c r="C106" s="10"/>
      <c r="D106" s="10">
        <v>5</v>
      </c>
      <c r="E106" s="10" t="s">
        <v>9</v>
      </c>
      <c r="F106" s="10">
        <v>15</v>
      </c>
      <c r="G106" s="10" t="s">
        <v>10</v>
      </c>
      <c r="H106" s="17">
        <f t="shared" si="18"/>
        <v>75</v>
      </c>
      <c r="I106" s="17">
        <f t="shared" si="19"/>
        <v>17.25</v>
      </c>
    </row>
    <row r="107" spans="1:9" x14ac:dyDescent="0.25">
      <c r="A107" s="10" t="s">
        <v>14</v>
      </c>
      <c r="B107" s="16"/>
      <c r="C107" s="10"/>
      <c r="D107" s="10">
        <v>6</v>
      </c>
      <c r="E107" s="10" t="s">
        <v>15</v>
      </c>
      <c r="F107" s="10">
        <v>16</v>
      </c>
      <c r="G107" s="10" t="s">
        <v>16</v>
      </c>
      <c r="H107" s="17">
        <f t="shared" si="18"/>
        <v>96</v>
      </c>
      <c r="I107" s="17">
        <f t="shared" si="19"/>
        <v>22.080000000000002</v>
      </c>
    </row>
    <row r="108" spans="1:9" x14ac:dyDescent="0.25">
      <c r="A108" s="10" t="s">
        <v>13</v>
      </c>
      <c r="B108" s="16"/>
      <c r="C108" s="10"/>
      <c r="D108" s="10">
        <v>7</v>
      </c>
      <c r="E108" s="10" t="s">
        <v>9</v>
      </c>
      <c r="F108" s="10">
        <v>17</v>
      </c>
      <c r="G108" s="10" t="s">
        <v>10</v>
      </c>
      <c r="H108" s="17">
        <f t="shared" si="18"/>
        <v>119</v>
      </c>
      <c r="I108" s="17">
        <f t="shared" si="19"/>
        <v>27.37</v>
      </c>
    </row>
    <row r="109" spans="1:9" x14ac:dyDescent="0.25">
      <c r="A109" s="12" t="s">
        <v>19</v>
      </c>
      <c r="B109" s="16"/>
      <c r="C109" s="10"/>
      <c r="D109" s="14"/>
      <c r="E109" s="14"/>
      <c r="F109" s="14"/>
      <c r="G109" s="14"/>
      <c r="H109" s="18">
        <f>SUM(H102:H108)</f>
        <v>420</v>
      </c>
      <c r="I109" s="18">
        <f>SUM(I102:I108)</f>
        <v>94.070000000000007</v>
      </c>
    </row>
    <row r="111" spans="1:9" x14ac:dyDescent="0.25">
      <c r="A111" s="12" t="s">
        <v>44</v>
      </c>
      <c r="B111" s="7">
        <v>3</v>
      </c>
      <c r="C111" s="39" t="s">
        <v>18</v>
      </c>
      <c r="D111" s="39"/>
      <c r="E111" s="39"/>
      <c r="F111" s="39"/>
      <c r="G111" s="39"/>
      <c r="H111" s="39"/>
      <c r="I111" s="39"/>
    </row>
    <row r="112" spans="1:9" x14ac:dyDescent="0.25">
      <c r="A112" s="10" t="s">
        <v>3</v>
      </c>
      <c r="B112" s="16"/>
      <c r="C112" s="10"/>
      <c r="D112" s="10">
        <v>1</v>
      </c>
      <c r="E112" s="10" t="s">
        <v>4</v>
      </c>
      <c r="F112" s="10">
        <v>11</v>
      </c>
      <c r="G112" s="10" t="s">
        <v>5</v>
      </c>
      <c r="H112" s="17">
        <f t="shared" ref="H112:H118" si="20">F112*D112</f>
        <v>11</v>
      </c>
      <c r="I112" s="17"/>
    </row>
    <row r="113" spans="1:9" x14ac:dyDescent="0.25">
      <c r="A113" s="10" t="s">
        <v>6</v>
      </c>
      <c r="B113" s="16"/>
      <c r="C113" s="10"/>
      <c r="D113" s="10">
        <v>2</v>
      </c>
      <c r="E113" s="10" t="s">
        <v>7</v>
      </c>
      <c r="F113" s="10">
        <v>12</v>
      </c>
      <c r="G113" s="10" t="s">
        <v>8</v>
      </c>
      <c r="H113" s="17">
        <f t="shared" si="20"/>
        <v>24</v>
      </c>
      <c r="I113" s="17">
        <f t="shared" ref="I113:I118" si="21">H113*0.23</f>
        <v>5.5200000000000005</v>
      </c>
    </row>
    <row r="114" spans="1:9" x14ac:dyDescent="0.25">
      <c r="A114" s="10" t="s">
        <v>12</v>
      </c>
      <c r="B114" s="16"/>
      <c r="C114" s="10"/>
      <c r="D114" s="10">
        <v>3</v>
      </c>
      <c r="E114" s="10" t="s">
        <v>9</v>
      </c>
      <c r="F114" s="10">
        <v>13</v>
      </c>
      <c r="G114" s="10" t="s">
        <v>10</v>
      </c>
      <c r="H114" s="17">
        <f t="shared" si="20"/>
        <v>39</v>
      </c>
      <c r="I114" s="17">
        <f t="shared" si="21"/>
        <v>8.9700000000000006</v>
      </c>
    </row>
    <row r="115" spans="1:9" x14ac:dyDescent="0.25">
      <c r="A115" s="10" t="s">
        <v>11</v>
      </c>
      <c r="B115" s="16"/>
      <c r="C115" s="10"/>
      <c r="D115" s="10">
        <v>4</v>
      </c>
      <c r="E115" s="10" t="s">
        <v>9</v>
      </c>
      <c r="F115" s="10">
        <v>14</v>
      </c>
      <c r="G115" s="10" t="s">
        <v>10</v>
      </c>
      <c r="H115" s="17">
        <f t="shared" si="20"/>
        <v>56</v>
      </c>
      <c r="I115" s="17">
        <f t="shared" si="21"/>
        <v>12.88</v>
      </c>
    </row>
    <row r="116" spans="1:9" x14ac:dyDescent="0.25">
      <c r="A116" s="10" t="s">
        <v>17</v>
      </c>
      <c r="B116" s="16"/>
      <c r="C116" s="10"/>
      <c r="D116" s="10">
        <v>5</v>
      </c>
      <c r="E116" s="10" t="s">
        <v>9</v>
      </c>
      <c r="F116" s="10">
        <v>15</v>
      </c>
      <c r="G116" s="10" t="s">
        <v>10</v>
      </c>
      <c r="H116" s="17">
        <f t="shared" si="20"/>
        <v>75</v>
      </c>
      <c r="I116" s="17">
        <f t="shared" si="21"/>
        <v>17.25</v>
      </c>
    </row>
    <row r="117" spans="1:9" x14ac:dyDescent="0.25">
      <c r="A117" s="10" t="s">
        <v>14</v>
      </c>
      <c r="B117" s="16"/>
      <c r="C117" s="10"/>
      <c r="D117" s="10">
        <v>6</v>
      </c>
      <c r="E117" s="10" t="s">
        <v>15</v>
      </c>
      <c r="F117" s="10">
        <v>16</v>
      </c>
      <c r="G117" s="10" t="s">
        <v>16</v>
      </c>
      <c r="H117" s="17">
        <f t="shared" si="20"/>
        <v>96</v>
      </c>
      <c r="I117" s="17">
        <f t="shared" si="21"/>
        <v>22.080000000000002</v>
      </c>
    </row>
    <row r="118" spans="1:9" x14ac:dyDescent="0.25">
      <c r="A118" s="10" t="s">
        <v>13</v>
      </c>
      <c r="B118" s="16"/>
      <c r="C118" s="10"/>
      <c r="D118" s="10">
        <v>7</v>
      </c>
      <c r="E118" s="10" t="s">
        <v>9</v>
      </c>
      <c r="F118" s="10">
        <v>17</v>
      </c>
      <c r="G118" s="10" t="s">
        <v>10</v>
      </c>
      <c r="H118" s="17">
        <f t="shared" si="20"/>
        <v>119</v>
      </c>
      <c r="I118" s="17">
        <f t="shared" si="21"/>
        <v>27.37</v>
      </c>
    </row>
    <row r="119" spans="1:9" x14ac:dyDescent="0.25">
      <c r="A119" s="12" t="s">
        <v>19</v>
      </c>
      <c r="B119" s="16"/>
      <c r="C119" s="10"/>
      <c r="D119" s="14"/>
      <c r="E119" s="14"/>
      <c r="F119" s="14"/>
      <c r="G119" s="14"/>
      <c r="H119" s="18">
        <f>SUM(H112:H118)</f>
        <v>420</v>
      </c>
      <c r="I119" s="18">
        <f>SUM(I112:I118)</f>
        <v>94.070000000000007</v>
      </c>
    </row>
    <row r="121" spans="1:9" x14ac:dyDescent="0.25">
      <c r="A121" s="12" t="s">
        <v>44</v>
      </c>
      <c r="B121" s="7" t="s">
        <v>18</v>
      </c>
      <c r="C121" s="39" t="s">
        <v>18</v>
      </c>
      <c r="D121" s="39"/>
      <c r="E121" s="39"/>
      <c r="F121" s="39"/>
      <c r="G121" s="39"/>
      <c r="H121" s="39"/>
      <c r="I121" s="39"/>
    </row>
    <row r="122" spans="1:9" x14ac:dyDescent="0.25">
      <c r="A122" s="10" t="s">
        <v>3</v>
      </c>
      <c r="B122" s="16"/>
      <c r="C122" s="10"/>
      <c r="D122" s="10">
        <v>1</v>
      </c>
      <c r="E122" s="10" t="s">
        <v>4</v>
      </c>
      <c r="F122" s="10">
        <v>11</v>
      </c>
      <c r="G122" s="10" t="s">
        <v>5</v>
      </c>
      <c r="H122" s="17">
        <f t="shared" ref="H122:H128" si="22">F122*D122</f>
        <v>11</v>
      </c>
      <c r="I122" s="17"/>
    </row>
    <row r="123" spans="1:9" x14ac:dyDescent="0.25">
      <c r="A123" s="10" t="s">
        <v>6</v>
      </c>
      <c r="B123" s="16"/>
      <c r="C123" s="10"/>
      <c r="D123" s="10">
        <v>2</v>
      </c>
      <c r="E123" s="10" t="s">
        <v>7</v>
      </c>
      <c r="F123" s="10">
        <v>12</v>
      </c>
      <c r="G123" s="10" t="s">
        <v>8</v>
      </c>
      <c r="H123" s="17">
        <f t="shared" si="22"/>
        <v>24</v>
      </c>
      <c r="I123" s="17">
        <f t="shared" ref="I123:I128" si="23">H123*0.23</f>
        <v>5.5200000000000005</v>
      </c>
    </row>
    <row r="124" spans="1:9" x14ac:dyDescent="0.25">
      <c r="A124" s="10" t="s">
        <v>12</v>
      </c>
      <c r="B124" s="16"/>
      <c r="C124" s="10"/>
      <c r="D124" s="10">
        <v>3</v>
      </c>
      <c r="E124" s="10" t="s">
        <v>9</v>
      </c>
      <c r="F124" s="10">
        <v>13</v>
      </c>
      <c r="G124" s="10" t="s">
        <v>10</v>
      </c>
      <c r="H124" s="17">
        <f t="shared" si="22"/>
        <v>39</v>
      </c>
      <c r="I124" s="17">
        <f t="shared" si="23"/>
        <v>8.9700000000000006</v>
      </c>
    </row>
    <row r="125" spans="1:9" x14ac:dyDescent="0.25">
      <c r="A125" s="10" t="s">
        <v>11</v>
      </c>
      <c r="B125" s="16"/>
      <c r="C125" s="10"/>
      <c r="D125" s="10">
        <v>4</v>
      </c>
      <c r="E125" s="10" t="s">
        <v>9</v>
      </c>
      <c r="F125" s="10">
        <v>14</v>
      </c>
      <c r="G125" s="10" t="s">
        <v>10</v>
      </c>
      <c r="H125" s="17">
        <f t="shared" si="22"/>
        <v>56</v>
      </c>
      <c r="I125" s="17">
        <f t="shared" si="23"/>
        <v>12.88</v>
      </c>
    </row>
    <row r="126" spans="1:9" x14ac:dyDescent="0.25">
      <c r="A126" s="10" t="s">
        <v>17</v>
      </c>
      <c r="B126" s="16"/>
      <c r="C126" s="10"/>
      <c r="D126" s="10">
        <v>5</v>
      </c>
      <c r="E126" s="10" t="s">
        <v>9</v>
      </c>
      <c r="F126" s="10">
        <v>15</v>
      </c>
      <c r="G126" s="10" t="s">
        <v>10</v>
      </c>
      <c r="H126" s="17">
        <f t="shared" si="22"/>
        <v>75</v>
      </c>
      <c r="I126" s="17">
        <f t="shared" si="23"/>
        <v>17.25</v>
      </c>
    </row>
    <row r="127" spans="1:9" x14ac:dyDescent="0.25">
      <c r="A127" s="10" t="s">
        <v>14</v>
      </c>
      <c r="B127" s="16"/>
      <c r="C127" s="10"/>
      <c r="D127" s="10">
        <v>6</v>
      </c>
      <c r="E127" s="10" t="s">
        <v>15</v>
      </c>
      <c r="F127" s="10">
        <v>16</v>
      </c>
      <c r="G127" s="10" t="s">
        <v>16</v>
      </c>
      <c r="H127" s="17">
        <f t="shared" si="22"/>
        <v>96</v>
      </c>
      <c r="I127" s="17">
        <f t="shared" si="23"/>
        <v>22.080000000000002</v>
      </c>
    </row>
    <row r="128" spans="1:9" x14ac:dyDescent="0.25">
      <c r="A128" s="10" t="s">
        <v>13</v>
      </c>
      <c r="B128" s="16"/>
      <c r="C128" s="10"/>
      <c r="D128" s="10">
        <v>7</v>
      </c>
      <c r="E128" s="10" t="s">
        <v>9</v>
      </c>
      <c r="F128" s="10">
        <v>17</v>
      </c>
      <c r="G128" s="10" t="s">
        <v>10</v>
      </c>
      <c r="H128" s="17">
        <f t="shared" si="22"/>
        <v>119</v>
      </c>
      <c r="I128" s="17">
        <f t="shared" si="23"/>
        <v>27.37</v>
      </c>
    </row>
    <row r="129" spans="1:9" x14ac:dyDescent="0.25">
      <c r="A129" s="12" t="s">
        <v>19</v>
      </c>
      <c r="B129" s="16"/>
      <c r="C129" s="10"/>
      <c r="D129" s="14"/>
      <c r="E129" s="14"/>
      <c r="F129" s="14"/>
      <c r="G129" s="14"/>
      <c r="H129" s="18">
        <f>SUM(H122:H128)</f>
        <v>420</v>
      </c>
      <c r="I129" s="18">
        <f>SUM(I122:I128)</f>
        <v>94.070000000000007</v>
      </c>
    </row>
    <row r="130" spans="1:9" ht="12" thickBot="1" x14ac:dyDescent="0.3"/>
    <row r="131" spans="1:9" ht="12" thickBot="1" x14ac:dyDescent="0.3">
      <c r="A131" s="29" t="s">
        <v>22</v>
      </c>
      <c r="B131" s="30"/>
      <c r="C131" s="31"/>
      <c r="D131" s="32"/>
      <c r="E131" s="32"/>
      <c r="F131" s="32"/>
      <c r="G131" s="32"/>
      <c r="H131" s="33" t="s">
        <v>18</v>
      </c>
      <c r="I131" s="34" t="s">
        <v>18</v>
      </c>
    </row>
    <row r="134" spans="1:9" ht="27" customHeight="1" x14ac:dyDescent="0.25">
      <c r="A134" s="40" t="s">
        <v>48</v>
      </c>
      <c r="B134" s="40"/>
      <c r="C134" s="40"/>
      <c r="D134" s="40"/>
      <c r="E134" s="40"/>
      <c r="F134" s="40"/>
      <c r="G134" s="40"/>
      <c r="H134" s="40"/>
      <c r="I134" s="40"/>
    </row>
    <row r="135" spans="1:9" x14ac:dyDescent="0.25">
      <c r="A135" s="12" t="s">
        <v>44</v>
      </c>
      <c r="B135" s="7">
        <v>1</v>
      </c>
      <c r="C135" s="39" t="s">
        <v>42</v>
      </c>
      <c r="D135" s="39"/>
      <c r="E135" s="39"/>
      <c r="F135" s="39"/>
      <c r="G135" s="39"/>
      <c r="H135" s="39"/>
      <c r="I135" s="39"/>
    </row>
    <row r="136" spans="1:9" x14ac:dyDescent="0.25">
      <c r="A136" s="10" t="s">
        <v>3</v>
      </c>
      <c r="B136" s="16"/>
      <c r="C136" s="10"/>
      <c r="D136" s="11">
        <v>1</v>
      </c>
      <c r="E136" s="10" t="s">
        <v>4</v>
      </c>
      <c r="F136" s="10">
        <v>10</v>
      </c>
      <c r="G136" s="10" t="s">
        <v>5</v>
      </c>
      <c r="H136" s="17">
        <f t="shared" ref="H136:H142" si="24">F136*D136</f>
        <v>10</v>
      </c>
      <c r="I136" s="17"/>
    </row>
    <row r="137" spans="1:9" x14ac:dyDescent="0.25">
      <c r="A137" s="10" t="s">
        <v>6</v>
      </c>
      <c r="B137" s="16"/>
      <c r="C137" s="10"/>
      <c r="D137" s="11">
        <v>2</v>
      </c>
      <c r="E137" s="10" t="s">
        <v>7</v>
      </c>
      <c r="F137" s="10">
        <v>11</v>
      </c>
      <c r="G137" s="10" t="s">
        <v>8</v>
      </c>
      <c r="H137" s="17">
        <f t="shared" si="24"/>
        <v>22</v>
      </c>
      <c r="I137" s="17">
        <f>H137*$J$4</f>
        <v>5.0600000000000005</v>
      </c>
    </row>
    <row r="138" spans="1:9" x14ac:dyDescent="0.25">
      <c r="A138" s="10" t="s">
        <v>12</v>
      </c>
      <c r="B138" s="16"/>
      <c r="C138" s="10"/>
      <c r="D138" s="11">
        <v>3</v>
      </c>
      <c r="E138" s="10" t="s">
        <v>9</v>
      </c>
      <c r="F138" s="10">
        <v>12</v>
      </c>
      <c r="G138" s="10" t="s">
        <v>10</v>
      </c>
      <c r="H138" s="17">
        <f t="shared" si="24"/>
        <v>36</v>
      </c>
      <c r="I138" s="17">
        <f t="shared" ref="I138:I142" si="25">H138*$J$4</f>
        <v>8.2800000000000011</v>
      </c>
    </row>
    <row r="139" spans="1:9" x14ac:dyDescent="0.25">
      <c r="A139" s="10" t="s">
        <v>11</v>
      </c>
      <c r="B139" s="16"/>
      <c r="C139" s="10"/>
      <c r="D139" s="11">
        <v>4</v>
      </c>
      <c r="E139" s="10" t="s">
        <v>9</v>
      </c>
      <c r="F139" s="10">
        <v>13</v>
      </c>
      <c r="G139" s="10" t="s">
        <v>10</v>
      </c>
      <c r="H139" s="17">
        <f t="shared" si="24"/>
        <v>52</v>
      </c>
      <c r="I139" s="17">
        <f t="shared" si="25"/>
        <v>11.96</v>
      </c>
    </row>
    <row r="140" spans="1:9" x14ac:dyDescent="0.25">
      <c r="A140" s="10" t="s">
        <v>17</v>
      </c>
      <c r="B140" s="16"/>
      <c r="C140" s="10"/>
      <c r="D140" s="11">
        <v>5</v>
      </c>
      <c r="E140" s="10" t="s">
        <v>9</v>
      </c>
      <c r="F140" s="10">
        <v>14</v>
      </c>
      <c r="G140" s="10" t="s">
        <v>10</v>
      </c>
      <c r="H140" s="17">
        <f t="shared" si="24"/>
        <v>70</v>
      </c>
      <c r="I140" s="17">
        <f t="shared" si="25"/>
        <v>16.100000000000001</v>
      </c>
    </row>
    <row r="141" spans="1:9" x14ac:dyDescent="0.25">
      <c r="A141" s="10" t="s">
        <v>14</v>
      </c>
      <c r="B141" s="16"/>
      <c r="C141" s="10"/>
      <c r="D141" s="11">
        <v>6</v>
      </c>
      <c r="E141" s="10" t="s">
        <v>15</v>
      </c>
      <c r="F141" s="10">
        <v>15</v>
      </c>
      <c r="G141" s="10" t="s">
        <v>16</v>
      </c>
      <c r="H141" s="17">
        <f t="shared" si="24"/>
        <v>90</v>
      </c>
      <c r="I141" s="17">
        <f t="shared" si="25"/>
        <v>20.7</v>
      </c>
    </row>
    <row r="142" spans="1:9" x14ac:dyDescent="0.25">
      <c r="A142" s="10" t="s">
        <v>13</v>
      </c>
      <c r="B142" s="16"/>
      <c r="C142" s="10"/>
      <c r="D142" s="11">
        <v>7</v>
      </c>
      <c r="E142" s="10" t="s">
        <v>9</v>
      </c>
      <c r="F142" s="10">
        <v>16</v>
      </c>
      <c r="G142" s="10" t="s">
        <v>10</v>
      </c>
      <c r="H142" s="17">
        <f t="shared" si="24"/>
        <v>112</v>
      </c>
      <c r="I142" s="17">
        <f t="shared" si="25"/>
        <v>25.76</v>
      </c>
    </row>
    <row r="143" spans="1:9" x14ac:dyDescent="0.25">
      <c r="A143" s="12" t="s">
        <v>19</v>
      </c>
      <c r="B143" s="16"/>
      <c r="C143" s="10"/>
      <c r="D143" s="13"/>
      <c r="E143" s="14"/>
      <c r="F143" s="14"/>
      <c r="G143" s="14"/>
      <c r="H143" s="18">
        <f>SUM(H136:H142)</f>
        <v>392</v>
      </c>
      <c r="I143" s="18">
        <f>SUM(I136:I142)</f>
        <v>87.860000000000014</v>
      </c>
    </row>
    <row r="145" spans="1:9" x14ac:dyDescent="0.25">
      <c r="A145" s="12" t="s">
        <v>44</v>
      </c>
      <c r="B145" s="7">
        <v>2</v>
      </c>
      <c r="C145" s="39" t="s">
        <v>18</v>
      </c>
      <c r="D145" s="39"/>
      <c r="E145" s="39"/>
      <c r="F145" s="39"/>
      <c r="G145" s="39"/>
      <c r="H145" s="39"/>
      <c r="I145" s="39"/>
    </row>
    <row r="146" spans="1:9" x14ac:dyDescent="0.25">
      <c r="A146" s="10" t="s">
        <v>3</v>
      </c>
      <c r="B146" s="16"/>
      <c r="C146" s="10"/>
      <c r="D146" s="10">
        <v>1</v>
      </c>
      <c r="E146" s="10" t="s">
        <v>4</v>
      </c>
      <c r="F146" s="10">
        <v>11</v>
      </c>
      <c r="G146" s="10" t="s">
        <v>5</v>
      </c>
      <c r="H146" s="17">
        <f t="shared" ref="H146:H152" si="26">F146*D146</f>
        <v>11</v>
      </c>
      <c r="I146" s="17"/>
    </row>
    <row r="147" spans="1:9" x14ac:dyDescent="0.25">
      <c r="A147" s="10" t="s">
        <v>6</v>
      </c>
      <c r="B147" s="16"/>
      <c r="C147" s="10"/>
      <c r="D147" s="10">
        <v>2</v>
      </c>
      <c r="E147" s="10" t="s">
        <v>7</v>
      </c>
      <c r="F147" s="10">
        <v>12</v>
      </c>
      <c r="G147" s="10" t="s">
        <v>8</v>
      </c>
      <c r="H147" s="17">
        <f t="shared" si="26"/>
        <v>24</v>
      </c>
      <c r="I147" s="17">
        <f t="shared" ref="I147:I152" si="27">H147*0.23</f>
        <v>5.5200000000000005</v>
      </c>
    </row>
    <row r="148" spans="1:9" x14ac:dyDescent="0.25">
      <c r="A148" s="10" t="s">
        <v>12</v>
      </c>
      <c r="B148" s="16"/>
      <c r="C148" s="10"/>
      <c r="D148" s="10">
        <v>3</v>
      </c>
      <c r="E148" s="10" t="s">
        <v>9</v>
      </c>
      <c r="F148" s="10">
        <v>13</v>
      </c>
      <c r="G148" s="10" t="s">
        <v>10</v>
      </c>
      <c r="H148" s="17">
        <f t="shared" si="26"/>
        <v>39</v>
      </c>
      <c r="I148" s="17">
        <f t="shared" si="27"/>
        <v>8.9700000000000006</v>
      </c>
    </row>
    <row r="149" spans="1:9" x14ac:dyDescent="0.25">
      <c r="A149" s="10" t="s">
        <v>11</v>
      </c>
      <c r="B149" s="16"/>
      <c r="C149" s="10"/>
      <c r="D149" s="10">
        <v>4</v>
      </c>
      <c r="E149" s="10" t="s">
        <v>9</v>
      </c>
      <c r="F149" s="10">
        <v>14</v>
      </c>
      <c r="G149" s="10" t="s">
        <v>10</v>
      </c>
      <c r="H149" s="17">
        <f t="shared" si="26"/>
        <v>56</v>
      </c>
      <c r="I149" s="17">
        <f t="shared" si="27"/>
        <v>12.88</v>
      </c>
    </row>
    <row r="150" spans="1:9" x14ac:dyDescent="0.25">
      <c r="A150" s="10" t="s">
        <v>17</v>
      </c>
      <c r="B150" s="16"/>
      <c r="C150" s="10"/>
      <c r="D150" s="10">
        <v>5</v>
      </c>
      <c r="E150" s="10" t="s">
        <v>9</v>
      </c>
      <c r="F150" s="10">
        <v>15</v>
      </c>
      <c r="G150" s="10" t="s">
        <v>10</v>
      </c>
      <c r="H150" s="17">
        <f t="shared" si="26"/>
        <v>75</v>
      </c>
      <c r="I150" s="17">
        <f t="shared" si="27"/>
        <v>17.25</v>
      </c>
    </row>
    <row r="151" spans="1:9" x14ac:dyDescent="0.25">
      <c r="A151" s="10" t="s">
        <v>14</v>
      </c>
      <c r="B151" s="16"/>
      <c r="C151" s="10"/>
      <c r="D151" s="10">
        <v>6</v>
      </c>
      <c r="E151" s="10" t="s">
        <v>15</v>
      </c>
      <c r="F151" s="10">
        <v>16</v>
      </c>
      <c r="G151" s="10" t="s">
        <v>16</v>
      </c>
      <c r="H151" s="17">
        <f t="shared" si="26"/>
        <v>96</v>
      </c>
      <c r="I151" s="17">
        <f t="shared" si="27"/>
        <v>22.080000000000002</v>
      </c>
    </row>
    <row r="152" spans="1:9" x14ac:dyDescent="0.25">
      <c r="A152" s="10" t="s">
        <v>13</v>
      </c>
      <c r="B152" s="16"/>
      <c r="C152" s="10"/>
      <c r="D152" s="10">
        <v>7</v>
      </c>
      <c r="E152" s="10" t="s">
        <v>9</v>
      </c>
      <c r="F152" s="10">
        <v>17</v>
      </c>
      <c r="G152" s="10" t="s">
        <v>10</v>
      </c>
      <c r="H152" s="17">
        <f t="shared" si="26"/>
        <v>119</v>
      </c>
      <c r="I152" s="17">
        <f t="shared" si="27"/>
        <v>27.37</v>
      </c>
    </row>
    <row r="153" spans="1:9" x14ac:dyDescent="0.25">
      <c r="A153" s="12" t="s">
        <v>19</v>
      </c>
      <c r="B153" s="16"/>
      <c r="C153" s="10"/>
      <c r="D153" s="14"/>
      <c r="E153" s="14"/>
      <c r="F153" s="14"/>
      <c r="G153" s="14"/>
      <c r="H153" s="18">
        <f>SUM(H146:H152)</f>
        <v>420</v>
      </c>
      <c r="I153" s="18">
        <f>SUM(I146:I152)</f>
        <v>94.070000000000007</v>
      </c>
    </row>
    <row r="155" spans="1:9" x14ac:dyDescent="0.25">
      <c r="A155" s="12" t="s">
        <v>44</v>
      </c>
      <c r="B155" s="7">
        <v>3</v>
      </c>
      <c r="C155" s="39" t="s">
        <v>18</v>
      </c>
      <c r="D155" s="39"/>
      <c r="E155" s="39"/>
      <c r="F155" s="39"/>
      <c r="G155" s="39"/>
      <c r="H155" s="39"/>
      <c r="I155" s="39"/>
    </row>
    <row r="156" spans="1:9" x14ac:dyDescent="0.25">
      <c r="A156" s="10" t="s">
        <v>3</v>
      </c>
      <c r="B156" s="16"/>
      <c r="C156" s="10"/>
      <c r="D156" s="10">
        <v>1</v>
      </c>
      <c r="E156" s="10" t="s">
        <v>4</v>
      </c>
      <c r="F156" s="10">
        <v>11</v>
      </c>
      <c r="G156" s="10" t="s">
        <v>5</v>
      </c>
      <c r="H156" s="17">
        <f t="shared" ref="H156:H162" si="28">F156*D156</f>
        <v>11</v>
      </c>
      <c r="I156" s="17"/>
    </row>
    <row r="157" spans="1:9" x14ac:dyDescent="0.25">
      <c r="A157" s="10" t="s">
        <v>6</v>
      </c>
      <c r="B157" s="16"/>
      <c r="C157" s="10"/>
      <c r="D157" s="10">
        <v>2</v>
      </c>
      <c r="E157" s="10" t="s">
        <v>7</v>
      </c>
      <c r="F157" s="10">
        <v>12</v>
      </c>
      <c r="G157" s="10" t="s">
        <v>8</v>
      </c>
      <c r="H157" s="17">
        <f t="shared" si="28"/>
        <v>24</v>
      </c>
      <c r="I157" s="17">
        <f t="shared" ref="I157:I162" si="29">H157*0.23</f>
        <v>5.5200000000000005</v>
      </c>
    </row>
    <row r="158" spans="1:9" x14ac:dyDescent="0.25">
      <c r="A158" s="10" t="s">
        <v>12</v>
      </c>
      <c r="B158" s="16"/>
      <c r="C158" s="10"/>
      <c r="D158" s="10">
        <v>3</v>
      </c>
      <c r="E158" s="10" t="s">
        <v>9</v>
      </c>
      <c r="F158" s="10">
        <v>13</v>
      </c>
      <c r="G158" s="10" t="s">
        <v>10</v>
      </c>
      <c r="H158" s="17">
        <f t="shared" si="28"/>
        <v>39</v>
      </c>
      <c r="I158" s="17">
        <f t="shared" si="29"/>
        <v>8.9700000000000006</v>
      </c>
    </row>
    <row r="159" spans="1:9" x14ac:dyDescent="0.25">
      <c r="A159" s="10" t="s">
        <v>11</v>
      </c>
      <c r="B159" s="16"/>
      <c r="C159" s="10"/>
      <c r="D159" s="10">
        <v>4</v>
      </c>
      <c r="E159" s="10" t="s">
        <v>9</v>
      </c>
      <c r="F159" s="10">
        <v>14</v>
      </c>
      <c r="G159" s="10" t="s">
        <v>10</v>
      </c>
      <c r="H159" s="17">
        <f t="shared" si="28"/>
        <v>56</v>
      </c>
      <c r="I159" s="17">
        <f t="shared" si="29"/>
        <v>12.88</v>
      </c>
    </row>
    <row r="160" spans="1:9" x14ac:dyDescent="0.25">
      <c r="A160" s="10" t="s">
        <v>17</v>
      </c>
      <c r="B160" s="16"/>
      <c r="C160" s="10"/>
      <c r="D160" s="10">
        <v>5</v>
      </c>
      <c r="E160" s="10" t="s">
        <v>9</v>
      </c>
      <c r="F160" s="10">
        <v>15</v>
      </c>
      <c r="G160" s="10" t="s">
        <v>10</v>
      </c>
      <c r="H160" s="17">
        <f t="shared" si="28"/>
        <v>75</v>
      </c>
      <c r="I160" s="17">
        <f t="shared" si="29"/>
        <v>17.25</v>
      </c>
    </row>
    <row r="161" spans="1:9" x14ac:dyDescent="0.25">
      <c r="A161" s="10" t="s">
        <v>14</v>
      </c>
      <c r="B161" s="16"/>
      <c r="C161" s="10"/>
      <c r="D161" s="10">
        <v>6</v>
      </c>
      <c r="E161" s="10" t="s">
        <v>15</v>
      </c>
      <c r="F161" s="10">
        <v>16</v>
      </c>
      <c r="G161" s="10" t="s">
        <v>16</v>
      </c>
      <c r="H161" s="17">
        <f t="shared" si="28"/>
        <v>96</v>
      </c>
      <c r="I161" s="17">
        <f t="shared" si="29"/>
        <v>22.080000000000002</v>
      </c>
    </row>
    <row r="162" spans="1:9" x14ac:dyDescent="0.25">
      <c r="A162" s="10" t="s">
        <v>13</v>
      </c>
      <c r="B162" s="16"/>
      <c r="C162" s="10"/>
      <c r="D162" s="10">
        <v>7</v>
      </c>
      <c r="E162" s="10" t="s">
        <v>9</v>
      </c>
      <c r="F162" s="10">
        <v>17</v>
      </c>
      <c r="G162" s="10" t="s">
        <v>10</v>
      </c>
      <c r="H162" s="17">
        <f t="shared" si="28"/>
        <v>119</v>
      </c>
      <c r="I162" s="17">
        <f t="shared" si="29"/>
        <v>27.37</v>
      </c>
    </row>
    <row r="163" spans="1:9" x14ac:dyDescent="0.25">
      <c r="A163" s="12" t="s">
        <v>19</v>
      </c>
      <c r="B163" s="16"/>
      <c r="C163" s="10"/>
      <c r="D163" s="14"/>
      <c r="E163" s="14"/>
      <c r="F163" s="14"/>
      <c r="G163" s="14"/>
      <c r="H163" s="18">
        <f>SUM(H156:H162)</f>
        <v>420</v>
      </c>
      <c r="I163" s="18">
        <f>SUM(I156:I162)</f>
        <v>94.070000000000007</v>
      </c>
    </row>
    <row r="165" spans="1:9" x14ac:dyDescent="0.25">
      <c r="A165" s="12" t="s">
        <v>44</v>
      </c>
      <c r="B165" s="7" t="s">
        <v>18</v>
      </c>
      <c r="C165" s="39" t="s">
        <v>18</v>
      </c>
      <c r="D165" s="39"/>
      <c r="E165" s="39"/>
      <c r="F165" s="39"/>
      <c r="G165" s="39"/>
      <c r="H165" s="39"/>
      <c r="I165" s="39"/>
    </row>
    <row r="166" spans="1:9" x14ac:dyDescent="0.25">
      <c r="A166" s="10" t="s">
        <v>3</v>
      </c>
      <c r="B166" s="16"/>
      <c r="C166" s="10"/>
      <c r="D166" s="10">
        <v>1</v>
      </c>
      <c r="E166" s="10" t="s">
        <v>4</v>
      </c>
      <c r="F166" s="10">
        <v>11</v>
      </c>
      <c r="G166" s="10" t="s">
        <v>5</v>
      </c>
      <c r="H166" s="17">
        <f t="shared" ref="H166:H172" si="30">F166*D166</f>
        <v>11</v>
      </c>
      <c r="I166" s="17"/>
    </row>
    <row r="167" spans="1:9" x14ac:dyDescent="0.25">
      <c r="A167" s="10" t="s">
        <v>6</v>
      </c>
      <c r="B167" s="16"/>
      <c r="C167" s="10"/>
      <c r="D167" s="10">
        <v>2</v>
      </c>
      <c r="E167" s="10" t="s">
        <v>7</v>
      </c>
      <c r="F167" s="10">
        <v>12</v>
      </c>
      <c r="G167" s="10" t="s">
        <v>8</v>
      </c>
      <c r="H167" s="17">
        <f t="shared" si="30"/>
        <v>24</v>
      </c>
      <c r="I167" s="17">
        <f t="shared" ref="I167:I172" si="31">H167*0.23</f>
        <v>5.5200000000000005</v>
      </c>
    </row>
    <row r="168" spans="1:9" x14ac:dyDescent="0.25">
      <c r="A168" s="10" t="s">
        <v>12</v>
      </c>
      <c r="B168" s="16"/>
      <c r="C168" s="10"/>
      <c r="D168" s="10">
        <v>3</v>
      </c>
      <c r="E168" s="10" t="s">
        <v>9</v>
      </c>
      <c r="F168" s="10">
        <v>13</v>
      </c>
      <c r="G168" s="10" t="s">
        <v>10</v>
      </c>
      <c r="H168" s="17">
        <f t="shared" si="30"/>
        <v>39</v>
      </c>
      <c r="I168" s="17">
        <f t="shared" si="31"/>
        <v>8.9700000000000006</v>
      </c>
    </row>
    <row r="169" spans="1:9" x14ac:dyDescent="0.25">
      <c r="A169" s="10" t="s">
        <v>11</v>
      </c>
      <c r="B169" s="16"/>
      <c r="C169" s="10"/>
      <c r="D169" s="10">
        <v>4</v>
      </c>
      <c r="E169" s="10" t="s">
        <v>9</v>
      </c>
      <c r="F169" s="10">
        <v>14</v>
      </c>
      <c r="G169" s="10" t="s">
        <v>10</v>
      </c>
      <c r="H169" s="17">
        <f t="shared" si="30"/>
        <v>56</v>
      </c>
      <c r="I169" s="17">
        <f t="shared" si="31"/>
        <v>12.88</v>
      </c>
    </row>
    <row r="170" spans="1:9" x14ac:dyDescent="0.25">
      <c r="A170" s="10" t="s">
        <v>17</v>
      </c>
      <c r="B170" s="16"/>
      <c r="C170" s="10"/>
      <c r="D170" s="10">
        <v>5</v>
      </c>
      <c r="E170" s="10" t="s">
        <v>9</v>
      </c>
      <c r="F170" s="10">
        <v>15</v>
      </c>
      <c r="G170" s="10" t="s">
        <v>10</v>
      </c>
      <c r="H170" s="17">
        <f t="shared" si="30"/>
        <v>75</v>
      </c>
      <c r="I170" s="17">
        <f t="shared" si="31"/>
        <v>17.25</v>
      </c>
    </row>
    <row r="171" spans="1:9" x14ac:dyDescent="0.25">
      <c r="A171" s="10" t="s">
        <v>14</v>
      </c>
      <c r="B171" s="16"/>
      <c r="C171" s="10"/>
      <c r="D171" s="10">
        <v>6</v>
      </c>
      <c r="E171" s="10" t="s">
        <v>15</v>
      </c>
      <c r="F171" s="10">
        <v>16</v>
      </c>
      <c r="G171" s="10" t="s">
        <v>16</v>
      </c>
      <c r="H171" s="17">
        <f t="shared" si="30"/>
        <v>96</v>
      </c>
      <c r="I171" s="17">
        <f t="shared" si="31"/>
        <v>22.080000000000002</v>
      </c>
    </row>
    <row r="172" spans="1:9" x14ac:dyDescent="0.25">
      <c r="A172" s="10" t="s">
        <v>13</v>
      </c>
      <c r="B172" s="16"/>
      <c r="C172" s="10"/>
      <c r="D172" s="10">
        <v>7</v>
      </c>
      <c r="E172" s="10" t="s">
        <v>9</v>
      </c>
      <c r="F172" s="10">
        <v>17</v>
      </c>
      <c r="G172" s="10" t="s">
        <v>10</v>
      </c>
      <c r="H172" s="17">
        <f t="shared" si="30"/>
        <v>119</v>
      </c>
      <c r="I172" s="17">
        <f t="shared" si="31"/>
        <v>27.37</v>
      </c>
    </row>
    <row r="173" spans="1:9" x14ac:dyDescent="0.25">
      <c r="A173" s="12" t="s">
        <v>19</v>
      </c>
      <c r="B173" s="16"/>
      <c r="C173" s="10"/>
      <c r="D173" s="14"/>
      <c r="E173" s="14"/>
      <c r="F173" s="14"/>
      <c r="G173" s="14"/>
      <c r="H173" s="18">
        <f>SUM(H166:H172)</f>
        <v>420</v>
      </c>
      <c r="I173" s="18">
        <f>SUM(I166:I172)</f>
        <v>94.070000000000007</v>
      </c>
    </row>
    <row r="174" spans="1:9" ht="12" thickBot="1" x14ac:dyDescent="0.3"/>
    <row r="175" spans="1:9" ht="12" thickBot="1" x14ac:dyDescent="0.3">
      <c r="A175" s="29" t="s">
        <v>49</v>
      </c>
      <c r="B175" s="30"/>
      <c r="C175" s="31"/>
      <c r="D175" s="32"/>
      <c r="E175" s="32"/>
      <c r="F175" s="32"/>
      <c r="G175" s="32"/>
      <c r="H175" s="33" t="s">
        <v>18</v>
      </c>
      <c r="I175" s="34" t="s">
        <v>18</v>
      </c>
    </row>
  </sheetData>
  <mergeCells count="22">
    <mergeCell ref="C145:I145"/>
    <mergeCell ref="C155:I155"/>
    <mergeCell ref="C165:I165"/>
    <mergeCell ref="C101:I101"/>
    <mergeCell ref="C111:I111"/>
    <mergeCell ref="C121:I121"/>
    <mergeCell ref="A134:I134"/>
    <mergeCell ref="C80:I80"/>
    <mergeCell ref="A49:I49"/>
    <mergeCell ref="A90:I90"/>
    <mergeCell ref="C91:I91"/>
    <mergeCell ref="C135:I135"/>
    <mergeCell ref="C38:I38"/>
    <mergeCell ref="A48:I48"/>
    <mergeCell ref="C50:I50"/>
    <mergeCell ref="C60:I60"/>
    <mergeCell ref="C70:I70"/>
    <mergeCell ref="C8:I8"/>
    <mergeCell ref="C18:I18"/>
    <mergeCell ref="A6:I6"/>
    <mergeCell ref="A7:I7"/>
    <mergeCell ref="C28:I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5" workbookViewId="0">
      <selection activeCell="G19" sqref="G19"/>
    </sheetView>
  </sheetViews>
  <sheetFormatPr defaultRowHeight="11.25" x14ac:dyDescent="0.2"/>
  <cols>
    <col min="1" max="1" width="14.42578125" style="2" customWidth="1"/>
    <col min="2" max="4" width="12.42578125" style="2" customWidth="1"/>
    <col min="5" max="5" width="44.140625" style="2" customWidth="1"/>
    <col min="6" max="6" width="19.42578125" style="2" customWidth="1"/>
    <col min="7" max="16384" width="9.140625" style="2"/>
  </cols>
  <sheetData>
    <row r="1" spans="1:10" s="21" customFormat="1" x14ac:dyDescent="0.25">
      <c r="A1" s="19" t="s">
        <v>50</v>
      </c>
      <c r="B1" s="20"/>
    </row>
    <row r="3" spans="1:10" x14ac:dyDescent="0.2">
      <c r="A3" s="42" t="s">
        <v>51</v>
      </c>
      <c r="B3" s="42"/>
      <c r="C3" s="42"/>
      <c r="D3" s="42"/>
      <c r="E3" s="42"/>
      <c r="F3" s="42"/>
    </row>
    <row r="4" spans="1:10" x14ac:dyDescent="0.2">
      <c r="A4" s="22"/>
      <c r="B4" s="37">
        <v>44225</v>
      </c>
      <c r="C4" s="22"/>
      <c r="D4" s="22"/>
    </row>
    <row r="5" spans="1:10" ht="33.75" x14ac:dyDescent="0.2">
      <c r="A5" s="24"/>
      <c r="B5" s="25" t="s">
        <v>35</v>
      </c>
      <c r="C5" s="25" t="s">
        <v>38</v>
      </c>
      <c r="D5" s="25" t="s">
        <v>36</v>
      </c>
      <c r="E5" s="4" t="s">
        <v>37</v>
      </c>
      <c r="F5" s="4" t="s">
        <v>39</v>
      </c>
    </row>
    <row r="6" spans="1:10" ht="15" customHeight="1" x14ac:dyDescent="0.2">
      <c r="A6" s="43" t="str">
        <f>'Specyfikacja kosztów'!A6:I6</f>
        <v>Część 1. Opracowanie wariantów receptur badawczych mieszanek betonowych oraz wyznaczenie podstawowych właściwości stwardniałego betonu</v>
      </c>
      <c r="B6" s="44"/>
      <c r="C6" s="44"/>
      <c r="D6" s="44"/>
      <c r="E6" s="44"/>
      <c r="F6" s="45"/>
      <c r="G6" s="23"/>
    </row>
    <row r="7" spans="1:10" x14ac:dyDescent="0.2">
      <c r="A7" s="49" t="str">
        <f>'Specyfikacja kosztów'!A7:I7</f>
        <v>1. Opracowanie wariantów receptur badawczych mieszanek betonowych</v>
      </c>
      <c r="B7" s="50"/>
      <c r="C7" s="50"/>
      <c r="D7" s="50"/>
      <c r="E7" s="50"/>
      <c r="F7" s="51"/>
      <c r="G7" s="23"/>
    </row>
    <row r="8" spans="1:10" x14ac:dyDescent="0.2">
      <c r="A8" s="5" t="s">
        <v>32</v>
      </c>
      <c r="B8" s="26">
        <f>B4</f>
        <v>44225</v>
      </c>
      <c r="C8" s="27">
        <v>10</v>
      </c>
      <c r="D8" s="26">
        <f>B8+C8-1</f>
        <v>44234</v>
      </c>
      <c r="E8" s="5"/>
      <c r="F8" s="5"/>
    </row>
    <row r="9" spans="1:10" x14ac:dyDescent="0.2">
      <c r="A9" s="5" t="s">
        <v>33</v>
      </c>
      <c r="B9" s="26">
        <f>D8+J9+2</f>
        <v>44236</v>
      </c>
      <c r="C9" s="27">
        <v>20</v>
      </c>
      <c r="D9" s="26">
        <f t="shared" ref="D9:D10" si="0">B9+C9-1</f>
        <v>44255</v>
      </c>
      <c r="E9" s="5"/>
      <c r="F9" s="5"/>
      <c r="J9" s="28"/>
    </row>
    <row r="10" spans="1:10" x14ac:dyDescent="0.2">
      <c r="A10" s="5" t="s">
        <v>34</v>
      </c>
      <c r="B10" s="26">
        <f>D9+J10+2</f>
        <v>44257</v>
      </c>
      <c r="C10" s="27">
        <v>30</v>
      </c>
      <c r="D10" s="26">
        <f t="shared" si="0"/>
        <v>44286</v>
      </c>
      <c r="E10" s="5"/>
      <c r="F10" s="5"/>
      <c r="J10" s="28"/>
    </row>
    <row r="11" spans="1:10" x14ac:dyDescent="0.2">
      <c r="A11" s="46" t="str">
        <f>'Specyfikacja kosztów'!A48:I48</f>
        <v>2. Wyznaczenie podstawowych właściwości stwardniałego betonu wykonanego w oparciu o opracowane przez Wykonawcę receptury badawcze mieszanek betonowych wraz z analizą wyników</v>
      </c>
      <c r="B11" s="47"/>
      <c r="C11" s="47"/>
      <c r="D11" s="47"/>
      <c r="E11" s="47"/>
      <c r="F11" s="48"/>
    </row>
    <row r="12" spans="1:10" x14ac:dyDescent="0.2">
      <c r="A12" s="46" t="str">
        <f>'Specyfikacja kosztów'!A49:I49</f>
        <v>2.1. Wykonanie laboratoryjnych badań porównawczych próbek betonu wykonanych wg opracowanych receptur badawczych mieszanek betonowych</v>
      </c>
      <c r="B12" s="47"/>
      <c r="C12" s="47"/>
      <c r="D12" s="47"/>
      <c r="E12" s="47"/>
      <c r="F12" s="48"/>
    </row>
    <row r="13" spans="1:10" x14ac:dyDescent="0.2">
      <c r="A13" s="5" t="s">
        <v>32</v>
      </c>
      <c r="B13" s="26">
        <v>44225</v>
      </c>
      <c r="C13" s="27">
        <v>40</v>
      </c>
      <c r="D13" s="26">
        <f t="shared" ref="D13:D15" si="1">B13+C13-1</f>
        <v>44264</v>
      </c>
      <c r="E13" s="5"/>
      <c r="F13" s="5"/>
      <c r="J13" s="28"/>
    </row>
    <row r="14" spans="1:10" x14ac:dyDescent="0.2">
      <c r="A14" s="5" t="s">
        <v>33</v>
      </c>
      <c r="B14" s="26">
        <v>44236</v>
      </c>
      <c r="C14" s="27">
        <v>50</v>
      </c>
      <c r="D14" s="26">
        <f t="shared" si="1"/>
        <v>44285</v>
      </c>
      <c r="E14" s="5"/>
      <c r="F14" s="5"/>
      <c r="J14" s="28"/>
    </row>
    <row r="15" spans="1:10" x14ac:dyDescent="0.2">
      <c r="A15" s="5" t="s">
        <v>34</v>
      </c>
      <c r="B15" s="26">
        <v>44257</v>
      </c>
      <c r="C15" s="27">
        <v>60</v>
      </c>
      <c r="D15" s="26">
        <f t="shared" si="1"/>
        <v>44316</v>
      </c>
      <c r="E15" s="5"/>
      <c r="F15" s="5"/>
      <c r="J15" s="28"/>
    </row>
    <row r="16" spans="1:10" x14ac:dyDescent="0.2">
      <c r="A16" s="46" t="str">
        <f>'Specyfikacja kosztów'!A90:I90</f>
        <v>2.2. Wykonanie badań prototypów nowych elementów prefabrykowanych</v>
      </c>
      <c r="B16" s="47"/>
      <c r="C16" s="47"/>
      <c r="D16" s="47"/>
      <c r="E16" s="47"/>
      <c r="F16" s="48"/>
      <c r="J16" s="28"/>
    </row>
    <row r="17" spans="1:10" x14ac:dyDescent="0.2">
      <c r="A17" s="5" t="s">
        <v>32</v>
      </c>
      <c r="B17" s="26">
        <v>44225</v>
      </c>
      <c r="C17" s="27">
        <v>40</v>
      </c>
      <c r="D17" s="26">
        <f t="shared" ref="D17:D19" si="2">B17+C17-1</f>
        <v>44264</v>
      </c>
      <c r="E17" s="5"/>
      <c r="F17" s="5"/>
      <c r="J17" s="28"/>
    </row>
    <row r="18" spans="1:10" x14ac:dyDescent="0.2">
      <c r="A18" s="5" t="s">
        <v>33</v>
      </c>
      <c r="B18" s="26">
        <v>44236</v>
      </c>
      <c r="C18" s="27">
        <v>50</v>
      </c>
      <c r="D18" s="26">
        <f t="shared" si="2"/>
        <v>44285</v>
      </c>
      <c r="E18" s="5"/>
      <c r="F18" s="5"/>
      <c r="J18" s="28"/>
    </row>
    <row r="19" spans="1:10" x14ac:dyDescent="0.2">
      <c r="A19" s="5" t="s">
        <v>34</v>
      </c>
      <c r="B19" s="26">
        <v>44257</v>
      </c>
      <c r="C19" s="27">
        <v>60</v>
      </c>
      <c r="D19" s="26">
        <f t="shared" si="2"/>
        <v>44316</v>
      </c>
      <c r="E19" s="5"/>
      <c r="F19" s="5"/>
      <c r="J19" s="28"/>
    </row>
    <row r="20" spans="1:10" x14ac:dyDescent="0.2">
      <c r="A20" s="5"/>
      <c r="B20" s="26"/>
      <c r="C20" s="27"/>
      <c r="D20" s="26"/>
      <c r="E20" s="5"/>
      <c r="F20" s="5"/>
      <c r="J20" s="28"/>
    </row>
    <row r="21" spans="1:10" x14ac:dyDescent="0.2">
      <c r="A21" s="5"/>
      <c r="B21" s="26"/>
      <c r="C21" s="27"/>
      <c r="D21" s="26"/>
      <c r="E21" s="5"/>
      <c r="F21" s="5"/>
      <c r="J21" s="28"/>
    </row>
    <row r="22" spans="1:10" x14ac:dyDescent="0.2">
      <c r="A22" s="42" t="s">
        <v>52</v>
      </c>
      <c r="B22" s="42"/>
      <c r="C22" s="42"/>
      <c r="D22" s="42"/>
      <c r="E22" s="42"/>
      <c r="F22" s="42"/>
    </row>
    <row r="23" spans="1:10" x14ac:dyDescent="0.2">
      <c r="A23" s="22"/>
      <c r="B23" s="37">
        <v>44437</v>
      </c>
      <c r="C23" s="22"/>
      <c r="D23" s="22"/>
    </row>
    <row r="24" spans="1:10" ht="33.75" x14ac:dyDescent="0.2">
      <c r="A24" s="24"/>
      <c r="B24" s="25" t="s">
        <v>35</v>
      </c>
      <c r="C24" s="25" t="s">
        <v>38</v>
      </c>
      <c r="D24" s="25" t="s">
        <v>36</v>
      </c>
      <c r="E24" s="4" t="s">
        <v>37</v>
      </c>
      <c r="F24" s="4" t="s">
        <v>39</v>
      </c>
    </row>
    <row r="25" spans="1:10" ht="25.5" customHeight="1" x14ac:dyDescent="0.2">
      <c r="A25" s="43" t="str">
        <f>'Specyfikacja kosztów'!A134:I134</f>
        <v>Część 2. Przeprowadzenie badań przez obliczenia w celu opracowania deklaracji środowiskowej wyrobów budowlanych, typ III (EPD) wraz z certyfikatem dla nowych, innowacyjnych wyrobów powstałych w wyniku realizacji usługi badawczo-rozwojowej</v>
      </c>
      <c r="B25" s="44"/>
      <c r="C25" s="44"/>
      <c r="D25" s="44"/>
      <c r="E25" s="44"/>
      <c r="F25" s="45"/>
    </row>
    <row r="26" spans="1:10" x14ac:dyDescent="0.2">
      <c r="A26" s="5" t="s">
        <v>32</v>
      </c>
      <c r="B26" s="26">
        <f>B23</f>
        <v>44437</v>
      </c>
      <c r="C26" s="27">
        <v>20</v>
      </c>
      <c r="D26" s="26">
        <f t="shared" ref="D26:D28" si="3">B26+C26-1</f>
        <v>44456</v>
      </c>
      <c r="E26" s="5"/>
      <c r="F26" s="5"/>
      <c r="J26" s="28"/>
    </row>
    <row r="27" spans="1:10" x14ac:dyDescent="0.2">
      <c r="A27" s="5" t="s">
        <v>33</v>
      </c>
      <c r="B27" s="26">
        <f>D26+J27+2</f>
        <v>44458</v>
      </c>
      <c r="C27" s="27">
        <v>30</v>
      </c>
      <c r="D27" s="26">
        <f t="shared" si="3"/>
        <v>44487</v>
      </c>
      <c r="E27" s="5"/>
      <c r="F27" s="5"/>
      <c r="J27" s="28"/>
    </row>
    <row r="28" spans="1:10" x14ac:dyDescent="0.2">
      <c r="A28" s="5" t="s">
        <v>34</v>
      </c>
      <c r="B28" s="26">
        <f>D27+J28+2</f>
        <v>44489</v>
      </c>
      <c r="C28" s="27">
        <v>50</v>
      </c>
      <c r="D28" s="26">
        <f t="shared" si="3"/>
        <v>44538</v>
      </c>
      <c r="E28" s="5"/>
      <c r="F28" s="5"/>
      <c r="J28" s="28"/>
    </row>
  </sheetData>
  <mergeCells count="8">
    <mergeCell ref="A3:F3"/>
    <mergeCell ref="A25:F25"/>
    <mergeCell ref="A16:F16"/>
    <mergeCell ref="A12:F12"/>
    <mergeCell ref="A11:F11"/>
    <mergeCell ref="A6:F6"/>
    <mergeCell ref="A7:F7"/>
    <mergeCell ref="A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Informacja</vt:lpstr>
      <vt:lpstr>Specyfikacja kosztów</vt:lpstr>
      <vt:lpstr>Harmonogram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Gurbiel</dc:creator>
  <cp:lastModifiedBy>Roman Gurbiel</cp:lastModifiedBy>
  <dcterms:created xsi:type="dcterms:W3CDTF">2016-10-04T07:21:36Z</dcterms:created>
  <dcterms:modified xsi:type="dcterms:W3CDTF">2020-09-04T08:31:01Z</dcterms:modified>
</cp:coreProperties>
</file>