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n\Documents\dotacja\Inwestycje\przetargi\hala\"/>
    </mc:Choice>
  </mc:AlternateContent>
  <xr:revisionPtr revIDLastSave="0" documentId="13_ncr:1_{4C3CD398-DF6F-4FD4-BF7C-1ECB1C2551AF}" xr6:coauthVersionLast="45" xr6:coauthVersionMax="45" xr10:uidLastSave="{00000000-0000-0000-0000-000000000000}"/>
  <bookViews>
    <workbookView xWindow="-120" yWindow="-120" windowWidth="29040" windowHeight="16440" xr2:uid="{C8502C99-8ED8-4AE3-B237-80600C668F63}"/>
  </bookViews>
  <sheets>
    <sheet name="Przedmiar robó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4" i="1" l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23" i="1"/>
  <c r="F222" i="1" l="1"/>
  <c r="F259" i="1"/>
  <c r="F258" i="1"/>
  <c r="F257" i="1"/>
  <c r="F255" i="1"/>
  <c r="F254" i="1"/>
  <c r="F253" i="1"/>
  <c r="F250" i="1"/>
  <c r="F249" i="1"/>
  <c r="F248" i="1"/>
  <c r="F247" i="1"/>
  <c r="F246" i="1"/>
  <c r="F245" i="1"/>
  <c r="F244" i="1"/>
  <c r="F243" i="1"/>
  <c r="F242" i="1"/>
  <c r="F241" i="1"/>
  <c r="F221" i="1"/>
  <c r="F220" i="1"/>
  <c r="F219" i="1"/>
  <c r="F218" i="1"/>
  <c r="F216" i="1"/>
  <c r="F215" i="1"/>
  <c r="F214" i="1"/>
  <c r="F213" i="1"/>
  <c r="F212" i="1"/>
  <c r="F211" i="1"/>
  <c r="F210" i="1"/>
  <c r="F209" i="1"/>
  <c r="F208" i="1"/>
  <c r="F207" i="1"/>
  <c r="F206" i="1"/>
  <c r="F203" i="1"/>
  <c r="F202" i="1" s="1"/>
  <c r="F201" i="1"/>
  <c r="F200" i="1"/>
  <c r="F199" i="1"/>
  <c r="F198" i="1"/>
  <c r="F196" i="1"/>
  <c r="F195" i="1"/>
  <c r="F193" i="1"/>
  <c r="F192" i="1"/>
  <c r="F191" i="1"/>
  <c r="F190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4" i="1"/>
  <c r="F173" i="1"/>
  <c r="F172" i="1"/>
  <c r="F171" i="1"/>
  <c r="F170" i="1"/>
  <c r="F169" i="1"/>
  <c r="F168" i="1"/>
  <c r="F167" i="1"/>
  <c r="F166" i="1"/>
  <c r="F163" i="1"/>
  <c r="F162" i="1"/>
  <c r="F161" i="1"/>
  <c r="F160" i="1"/>
  <c r="F159" i="1"/>
  <c r="F157" i="1"/>
  <c r="F156" i="1"/>
  <c r="F155" i="1"/>
  <c r="F154" i="1"/>
  <c r="F153" i="1"/>
  <c r="F152" i="1"/>
  <c r="F151" i="1"/>
  <c r="F150" i="1"/>
  <c r="F149" i="1"/>
  <c r="F148" i="1"/>
  <c r="F147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7" i="1"/>
  <c r="F96" i="1"/>
  <c r="F95" i="1"/>
  <c r="F93" i="1"/>
  <c r="F92" i="1"/>
  <c r="F91" i="1"/>
  <c r="F89" i="1"/>
  <c r="F88" i="1"/>
  <c r="F87" i="1"/>
  <c r="F86" i="1"/>
  <c r="F84" i="1"/>
  <c r="F83" i="1"/>
  <c r="F82" i="1"/>
  <c r="F80" i="1"/>
  <c r="F79" i="1"/>
  <c r="F78" i="1"/>
  <c r="F77" i="1"/>
  <c r="F76" i="1"/>
  <c r="F74" i="1"/>
  <c r="F73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5" i="1"/>
  <c r="F44" i="1"/>
  <c r="F43" i="1"/>
  <c r="F42" i="1"/>
  <c r="F41" i="1"/>
  <c r="F40" i="1"/>
  <c r="F38" i="1"/>
  <c r="F37" i="1"/>
  <c r="F36" i="1"/>
  <c r="F35" i="1"/>
  <c r="F34" i="1"/>
  <c r="F33" i="1"/>
  <c r="F32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9" i="1"/>
  <c r="F8" i="1"/>
  <c r="F7" i="1"/>
  <c r="F6" i="1"/>
  <c r="F194" i="1" l="1"/>
  <c r="F197" i="1"/>
  <c r="F81" i="1"/>
  <c r="F85" i="1"/>
  <c r="F5" i="1"/>
  <c r="F217" i="1"/>
  <c r="F131" i="1"/>
  <c r="F130" i="1" s="1"/>
  <c r="F176" i="1"/>
  <c r="F67" i="1"/>
  <c r="F252" i="1"/>
  <c r="F39" i="1"/>
  <c r="F205" i="1"/>
  <c r="F31" i="1"/>
  <c r="F94" i="1"/>
  <c r="F158" i="1"/>
  <c r="F52" i="1"/>
  <c r="F99" i="1"/>
  <c r="F98" i="1" s="1"/>
  <c r="F165" i="1"/>
  <c r="F164" i="1" s="1"/>
  <c r="F12" i="1"/>
  <c r="F75" i="1"/>
  <c r="F90" i="1"/>
  <c r="F146" i="1"/>
  <c r="F189" i="1"/>
  <c r="F240" i="1"/>
  <c r="F256" i="1"/>
  <c r="F145" i="1" l="1"/>
  <c r="F175" i="1"/>
  <c r="F204" i="1"/>
  <c r="F261" i="1" s="1"/>
  <c r="F251" i="1"/>
  <c r="F66" i="1"/>
  <c r="F4" i="1"/>
  <c r="F30" i="1"/>
  <c r="F264" i="1" l="1"/>
</calcChain>
</file>

<file path=xl/sharedStrings.xml><?xml version="1.0" encoding="utf-8"?>
<sst xmlns="http://schemas.openxmlformats.org/spreadsheetml/2006/main" count="731" uniqueCount="483">
  <si>
    <t>RODZAJ PRAC</t>
  </si>
  <si>
    <t>Przedmiar</t>
  </si>
  <si>
    <t>j.m</t>
  </si>
  <si>
    <t>ROBOTY ZIEMNE I FUNDAMENTOWE</t>
  </si>
  <si>
    <t>1.1</t>
  </si>
  <si>
    <t>Roboty ziemne</t>
  </si>
  <si>
    <t>1.1.1</t>
  </si>
  <si>
    <t>Zdjęcie humusu (z odkładem, do wykorzystania przy zagospodarowaniu terenów zielonych).</t>
  </si>
  <si>
    <t>m3</t>
  </si>
  <si>
    <t>1.1.2</t>
  </si>
  <si>
    <t>Zdjęcie nN oraz wału ziemnego na długości kolicującej z proj. halą (z wywozem).</t>
  </si>
  <si>
    <t>1.1.3</t>
  </si>
  <si>
    <t>Niwelacja terenu (wykop z wywozem).</t>
  </si>
  <si>
    <t>1.1.4</t>
  </si>
  <si>
    <t>Profilowanie i dogęszczenie gruntów rodzimych.</t>
  </si>
  <si>
    <t>m2</t>
  </si>
  <si>
    <t>1.1.5</t>
  </si>
  <si>
    <t>Wykopy fundamentów (z wywozem).</t>
  </si>
  <si>
    <t>1.1.6</t>
  </si>
  <si>
    <t>Zasypy fundamentów (piaskiem z dowozu).</t>
  </si>
  <si>
    <t>1.2</t>
  </si>
  <si>
    <t>Roboty fundamentowe</t>
  </si>
  <si>
    <t>1.2.1</t>
  </si>
  <si>
    <t>Beton podkładowy C8/10 - 10 cm.</t>
  </si>
  <si>
    <t>1.2.2</t>
  </si>
  <si>
    <t>Stopy fundamentowe monolityczne C25/30 W8 - Podeszwa.</t>
  </si>
  <si>
    <t>1.2.3</t>
  </si>
  <si>
    <t>Stopy fundamentowe monolityczne - Zbrojenie.</t>
  </si>
  <si>
    <t>kg</t>
  </si>
  <si>
    <t>1.2.4</t>
  </si>
  <si>
    <t>Stopy fundamentowe monolityczne - Startery pod słupy pref.</t>
  </si>
  <si>
    <t>1.2.5</t>
  </si>
  <si>
    <t>Ławy fundamentowe monolityczne C25/30 W8 - Podeszwa.</t>
  </si>
  <si>
    <t>1.2.6</t>
  </si>
  <si>
    <t>Ławy fundamentowe monolityczne - Zbrojenie.</t>
  </si>
  <si>
    <t>1.2.7</t>
  </si>
  <si>
    <t>Płyty fundamentowe monolityczne C25/30 W8 - Podeszwa.</t>
  </si>
  <si>
    <t>1.2.8</t>
  </si>
  <si>
    <t>Płyty fundamentowe monolityczne C25/30 W8 - Kominki.</t>
  </si>
  <si>
    <t>1.2.9</t>
  </si>
  <si>
    <t>Płyty fundamentowe monolityczne - Zbrojenie.</t>
  </si>
  <si>
    <t>1.2.10</t>
  </si>
  <si>
    <t>Ustawienie kotew fundamentowych słupów stalowych i wytyków pod słupy pref.</t>
  </si>
  <si>
    <t>kpl</t>
  </si>
  <si>
    <t>1.2.11</t>
  </si>
  <si>
    <t>1.2.12</t>
  </si>
  <si>
    <t>1.2.13</t>
  </si>
  <si>
    <t>Izolacja przeciwwilgociowa murowanych ścian fundamentowych (pozioma) - folia fundamentowa.</t>
  </si>
  <si>
    <t>1.2.14</t>
  </si>
  <si>
    <t>Izolacja termiczna podwalin - EPS 100 hydrofobowy gr. 8 cm.</t>
  </si>
  <si>
    <t>1.2.15</t>
  </si>
  <si>
    <t>Izolacja termiczna podwalin - wełna min. fundamentowa gr. 8 cm.</t>
  </si>
  <si>
    <t>1.2.16</t>
  </si>
  <si>
    <t>Zbrojenie izolacji (dwukrotne szpachlowanie z zatopieniem siatki).</t>
  </si>
  <si>
    <t>1.2.17</t>
  </si>
  <si>
    <t>Dodatkowa warstwa izolacja termicznej w miejscu wyłączonych podwalin - EPS 100 hydrofobowy gr. 16 cm.</t>
  </si>
  <si>
    <t>Dodatkowa warstwa izolacja termicznej w miejscu wyłączonych podwalin - wełna min. fundamentowa gr. 16 cm.</t>
  </si>
  <si>
    <t>Tynk mozaikowy na cokole w strefie nadziemnej, kolor szary.</t>
  </si>
  <si>
    <t>ROBOTY MUROWE I ŻELBETOWE</t>
  </si>
  <si>
    <t>2.1</t>
  </si>
  <si>
    <t>Roboty murowe i tynkarskie</t>
  </si>
  <si>
    <t>2.1.1</t>
  </si>
  <si>
    <t>Ściany fundamentowe z bloczka betonowego gr. 24 cm.</t>
  </si>
  <si>
    <t>2.1.2</t>
  </si>
  <si>
    <t>2.1.3</t>
  </si>
  <si>
    <t>2.1.4</t>
  </si>
  <si>
    <t>Pasy międzykondygnacyjne wys. 40 cm z bloczka silikatowego gr. 12,0 cm - na kond.+2 w osiach 1/A-C, A/3-4, 11/A-A'.</t>
  </si>
  <si>
    <t>2.1.5</t>
  </si>
  <si>
    <t>Tynkowanie ścian murowanych od wewnątrz pom. - tynk gipsowy.</t>
  </si>
  <si>
    <t>2.1.6</t>
  </si>
  <si>
    <t>Obróbka tynkarska ościeży otworów/naroży z obsadzeniem narożnika.</t>
  </si>
  <si>
    <t>mb</t>
  </si>
  <si>
    <t>2.1.7</t>
  </si>
  <si>
    <t>Tynkowanie odsłoniętych stropów oraz biegów i spoczników schodowych - tynk gipsowy.</t>
  </si>
  <si>
    <t>2.2</t>
  </si>
  <si>
    <t>Prefabrykaty żelbetowe pref.</t>
  </si>
  <si>
    <t>2.2.1</t>
  </si>
  <si>
    <t>Dostawa jednowarstwowych podwalin pref.</t>
  </si>
  <si>
    <t>2.2.2</t>
  </si>
  <si>
    <t>Montaż podwalin pref.</t>
  </si>
  <si>
    <t>szt.</t>
  </si>
  <si>
    <t>2.2.3</t>
  </si>
  <si>
    <t>Dostawa słupów pref.</t>
  </si>
  <si>
    <t>2.2.4</t>
  </si>
  <si>
    <t>Montaż słupów pref.</t>
  </si>
  <si>
    <t>2.2.5</t>
  </si>
  <si>
    <t>Dostawa belek pref.</t>
  </si>
  <si>
    <t>2.2.6</t>
  </si>
  <si>
    <t>Montaż belek pref.</t>
  </si>
  <si>
    <t>2.2.9</t>
  </si>
  <si>
    <t>Strop z prefabrykowanych płyt kanałowych typu HC 200.</t>
  </si>
  <si>
    <t>2.2.10</t>
  </si>
  <si>
    <t>Montaż płyt stropowych.</t>
  </si>
  <si>
    <t>2.2.11</t>
  </si>
  <si>
    <t>2.2.12</t>
  </si>
  <si>
    <t>Strop z prefabrykowanych płyt kanałowych typu HC 265.</t>
  </si>
  <si>
    <t>Strop z prefabrykowanych płyt kanałowych typu HC 320.</t>
  </si>
  <si>
    <t>2.3</t>
  </si>
  <si>
    <t>Roboty żelbetowe</t>
  </si>
  <si>
    <t>2.3.1</t>
  </si>
  <si>
    <t>Wieńce monolityczne C30/37.</t>
  </si>
  <si>
    <t>2.3.2</t>
  </si>
  <si>
    <t>Zbrojenie wieńców.</t>
  </si>
  <si>
    <t>2.3.3</t>
  </si>
  <si>
    <t>Rdzenie i słupy monolityczne C25/30.</t>
  </si>
  <si>
    <t>2.3.4</t>
  </si>
  <si>
    <t>Zbrojenie rdzeni i słupów.</t>
  </si>
  <si>
    <t>2.3.5</t>
  </si>
  <si>
    <t>Belki, nadproża, podciągi monolityczne C25/30.</t>
  </si>
  <si>
    <t>2.3.6</t>
  </si>
  <si>
    <t>Zbrojenie nadproży.</t>
  </si>
  <si>
    <t>2.3.7</t>
  </si>
  <si>
    <t>Ściany monolityczne C25/30.</t>
  </si>
  <si>
    <t>2.3.8</t>
  </si>
  <si>
    <t>Zbrojenie ścian.</t>
  </si>
  <si>
    <t>2.3.9</t>
  </si>
  <si>
    <t>Nadproża pref. L19.</t>
  </si>
  <si>
    <t>2.3.10</t>
  </si>
  <si>
    <t>Płyta nadszybia, monolityczna, C25/30, gr. 20,0 cm.</t>
  </si>
  <si>
    <t>2.3.11</t>
  </si>
  <si>
    <t>Zbrojenie stropów monolitycznych.</t>
  </si>
  <si>
    <t>2.3.12</t>
  </si>
  <si>
    <t>Schody żelbetowe C25/30 gr. 16 cm.</t>
  </si>
  <si>
    <t>2.3.13</t>
  </si>
  <si>
    <t>Zbrojenie schodów.</t>
  </si>
  <si>
    <t>ROBOTY POSADZKARSKIE</t>
  </si>
  <si>
    <t>3.1</t>
  </si>
  <si>
    <t>Posadzka P1 na gruncie</t>
  </si>
  <si>
    <t>3.1.1</t>
  </si>
  <si>
    <t>Podsypka piaskowa zagęszczana mech. - 50 cm.</t>
  </si>
  <si>
    <t>3.1.2</t>
  </si>
  <si>
    <t>3.1.3</t>
  </si>
  <si>
    <t>2x folia budowlana 0,2 mm.</t>
  </si>
  <si>
    <t>3.1.4</t>
  </si>
  <si>
    <t>Posadzka betonowa C20/25 gr. 20 cm, 2x folia PE 0,2 mm, zbrojenie rozproszone stalowe w ilości 20 kg/m3, zatarta na ostro pod płytki, dylatowana.</t>
  </si>
  <si>
    <t>3.1.5</t>
  </si>
  <si>
    <t>Posadzka betonowa C20/25 gr. 20 cm, 2x folia PE 0,2 mm, zbrojenie rozproszone stalowe w ilości 20 kg/m3, utwardzana powierzchniowo (4 kg/m2), zatarta na gładko, dylatowana, impregnowana.</t>
  </si>
  <si>
    <t>Dozbrojenie przy słupach 3fi10 górą i dołem.</t>
  </si>
  <si>
    <t>3.1.6</t>
  </si>
  <si>
    <t>3.1.7</t>
  </si>
  <si>
    <t>Uszczelnienie szpar przy słupach i podwalinach.</t>
  </si>
  <si>
    <t>3.2</t>
  </si>
  <si>
    <t>Posadzka P1A na gruncie</t>
  </si>
  <si>
    <t>3.2.1</t>
  </si>
  <si>
    <t>3.2.2</t>
  </si>
  <si>
    <t>3.2.3</t>
  </si>
  <si>
    <t>3.2.4</t>
  </si>
  <si>
    <t>Styropian EPS 200 - 10 cm.</t>
  </si>
  <si>
    <t>3.2.5</t>
  </si>
  <si>
    <t>Wylewka betonowa - 7 cm, zbrojona siatką fi3 15x15.</t>
  </si>
  <si>
    <t>3.3</t>
  </si>
  <si>
    <t>Posadzka P2 na stropie piętra I</t>
  </si>
  <si>
    <t>3.3.1</t>
  </si>
  <si>
    <t>3.3.2</t>
  </si>
  <si>
    <t>Styropian EPS 200 - 5 cm.</t>
  </si>
  <si>
    <t>3.3.3</t>
  </si>
  <si>
    <t>Wylewka betonowa - 5 cm, zbrojona siatką fi3 15x15.</t>
  </si>
  <si>
    <t>3.4</t>
  </si>
  <si>
    <t>Posadzka na antresoli</t>
  </si>
  <si>
    <t>3.4.1</t>
  </si>
  <si>
    <t>3.4.2</t>
  </si>
  <si>
    <t>Posadzka betonowa C20/25 gr. 10 cm, zbrojenie rozproszone stalowe w ilości 25 kg/m3, utwardzana powierzchniowo (4 kg/m2), zatarta na gładko, dylatowana, impregnowana.</t>
  </si>
  <si>
    <t>3.4.3</t>
  </si>
  <si>
    <t>Przerwy robocze.</t>
  </si>
  <si>
    <t>3.4.4</t>
  </si>
  <si>
    <t>3.5</t>
  </si>
  <si>
    <t>Posadzka P2 na stropie piętra II</t>
  </si>
  <si>
    <t>3.5.1</t>
  </si>
  <si>
    <t>3.5.2</t>
  </si>
  <si>
    <t>3.5.3</t>
  </si>
  <si>
    <t>3.6</t>
  </si>
  <si>
    <t>Posadzka P3 i P4 na stropie piętro II</t>
  </si>
  <si>
    <t>3.6.1</t>
  </si>
  <si>
    <t>3.6.2</t>
  </si>
  <si>
    <t>3.6.3</t>
  </si>
  <si>
    <t>ROBOTY WYKOŃCZENIOWE</t>
  </si>
  <si>
    <t>4.1</t>
  </si>
  <si>
    <t>Roboty wykończeniowe</t>
  </si>
  <si>
    <t>4.1.1</t>
  </si>
  <si>
    <t>4.1.2</t>
  </si>
  <si>
    <t>4.1.3</t>
  </si>
  <si>
    <t>4.1.4</t>
  </si>
  <si>
    <t>4.1.5</t>
  </si>
  <si>
    <t>4.1.6</t>
  </si>
  <si>
    <t>4.1.7</t>
  </si>
  <si>
    <t>Wzmocnienie ścianek profilem ościeżnicowym lub płytą OSB pod montaż misek ustepowych, pisuarów, umywalek, innych urządzeń, mocowanych do zabudów GK.</t>
  </si>
  <si>
    <t>4.1.8</t>
  </si>
  <si>
    <t>Blenda w systemie GK na styku sufitu podwieszonego z biegiem schodowym i przy swobodnych krawędziach spoczników.</t>
  </si>
  <si>
    <t>4.1.9</t>
  </si>
  <si>
    <t xml:space="preserve">Ścianki systemowe z płyt HPL gr. 10 mm. </t>
  </si>
  <si>
    <t>4.1.10</t>
  </si>
  <si>
    <t>Gładzie gipsowe na ścianach otynkowanych w pom. socjalno-biurowych.</t>
  </si>
  <si>
    <t>4.1.11</t>
  </si>
  <si>
    <t>Gładzie gipsowe na otynkowanych stropach oraz biegach i spocznikach schodowych, w pom. socjalno-biurowych.</t>
  </si>
  <si>
    <t>4.1.12</t>
  </si>
  <si>
    <t>Obróbka szpachlarska ościeży otworów/naroży wraz z obsadzeniem narożnika alum.</t>
  </si>
  <si>
    <t>4.1.13</t>
  </si>
  <si>
    <t>Malowanie ścian w pom. socjalno-biurowych, dwukrotne, farbą akrylową białą wraz z gruntowaniem.</t>
  </si>
  <si>
    <t>4.1.14</t>
  </si>
  <si>
    <t>Malowanie ścian i słupów w pom. produkcyjnych farbą epoksydową.</t>
  </si>
  <si>
    <t>4.1.15</t>
  </si>
  <si>
    <t>Malowanie odsłoniętych stropów, biegów i spoczników schodowych w pom. socjalno-biurowych i sanitariatach, dwukrotne, farbą akrylową białą wraz z gruntowaniem.</t>
  </si>
  <si>
    <t>4.1.16</t>
  </si>
  <si>
    <t>Malowanie odsłoniętych stropów w pom. produkcyjnych farbą epoksydową.</t>
  </si>
  <si>
    <t>4.1.17</t>
  </si>
  <si>
    <t>Folia w płynie pod okładziny z płytek w pom. mokrych: 0.11, 0.12, 1.2, 1.4, 1.6, 1.7, 1.12, 2.2, 2.3 (posadzki + wywinięcie 10 cm na ściany + fartuchy przy urządzeniach sanit. o wym. 1,5 x 1,8 m + kabiny prysznicowe na pełną wysokość).</t>
  </si>
  <si>
    <t>4.1.18</t>
  </si>
  <si>
    <t>Płytki ceramiczne o wym. 20x20/30x30 na ścianach w pom. mokrych: 0.11, 0.12, 1.2, 1.4, 1.6, 1.7, 1.12, 2.2, 2.3 , płytka w cenie do 25 zł/m2 - do wys. 2,10 m.</t>
  </si>
  <si>
    <t>4.1.19</t>
  </si>
  <si>
    <t>Naroża/glify z płytek szlifowanych do kąta.</t>
  </si>
  <si>
    <t>4.1.20</t>
  </si>
  <si>
    <t>Płytki gresowe przemysłowe o wym. 20x20/30x30 na posadzkach P1 w pom. produkcyjnych , płytka w cenie do 60 zł/m2, fuga epoksydowa.</t>
  </si>
  <si>
    <t>4.1.21</t>
  </si>
  <si>
    <t>Cokół z płytki, cięty.</t>
  </si>
  <si>
    <t>4.1.22</t>
  </si>
  <si>
    <t>Płytki gresowe o wym. 20x20/30x30 na posadzkach w pom. socjalno-biurowych i sanitariatach, płytka w cenie do 30 zł/m2, fuga cementowa.</t>
  </si>
  <si>
    <t>4.1.23</t>
  </si>
  <si>
    <t>4.1.24</t>
  </si>
  <si>
    <t>Płytki gresowe na schodach (stopnica + podstopnica), płytka w cenie do 35 zł/m2.</t>
  </si>
  <si>
    <t>4.1.25</t>
  </si>
  <si>
    <t>Dostawa i montaż luster o wys. 60 cm (nad umywalkami w sanitariatach).</t>
  </si>
  <si>
    <t>4.1.26</t>
  </si>
  <si>
    <t>4.1.27</t>
  </si>
  <si>
    <t>4.1.28</t>
  </si>
  <si>
    <t>Parapety wewnętrzne z konglomeratu gr. 2 cm, szer. do 30 cm, w pom. 0.13, 1.1, 1.9, 1.13, 1.16.</t>
  </si>
  <si>
    <t>4.1.29</t>
  </si>
  <si>
    <t>Dostawa i montaż balustrad stalowych malowanych natryskowo na klatkach schodowej (tylko od strony "duszy").</t>
  </si>
  <si>
    <t>4.1.30</t>
  </si>
  <si>
    <t>Dostawa i montaż pochwytów stalowych malowanych natryskowo na klatkach schodowych przy ścianach wzdłuż biegów.</t>
  </si>
  <si>
    <t>KONSTRUKCJA STALOWA</t>
  </si>
  <si>
    <t>5.1</t>
  </si>
  <si>
    <t>5.1.1</t>
  </si>
  <si>
    <t>Dostawa konstrukcji stalowej malowanej dźwigarów blachownicowych</t>
  </si>
  <si>
    <t>5.1.2</t>
  </si>
  <si>
    <t>Dostawa konstrukcji stalowej malowanej belek szczytowych</t>
  </si>
  <si>
    <t>5.1.3</t>
  </si>
  <si>
    <t>Dostawa konstrukcji stalowej malowanej kątowników pod ścianę wew. w osi 9</t>
  </si>
  <si>
    <t>5.1.4</t>
  </si>
  <si>
    <t>Dostawa konstrukcji stalowej malowanej stężeń prętowych</t>
  </si>
  <si>
    <t>5.1.5</t>
  </si>
  <si>
    <t>Dostawa konstrukcji stalowej malowanej ryglówki</t>
  </si>
  <si>
    <t>5.1.6</t>
  </si>
  <si>
    <t>Dostawa konstrukcji stalowej malowanej kotew fundamentowych</t>
  </si>
  <si>
    <t>5.1.7</t>
  </si>
  <si>
    <t>Dostawa konstrukcji stalowej malowanej biegów schodowych</t>
  </si>
  <si>
    <t>5.1.8</t>
  </si>
  <si>
    <t>Dostawa konstrukcji stalowej malowanej barierek</t>
  </si>
  <si>
    <t>5.1.9</t>
  </si>
  <si>
    <t>Dostawa krat pomostowych ocynkowanych</t>
  </si>
  <si>
    <t>5.1.10</t>
  </si>
  <si>
    <t>Dostawa płatwi ocynkowanych z/g</t>
  </si>
  <si>
    <t>5.1.11</t>
  </si>
  <si>
    <t>Dopłata do zabezpieczenia antykorozyjnego C5</t>
  </si>
  <si>
    <t>5.1.12</t>
  </si>
  <si>
    <t>Montaż konstrukcji stalowej</t>
  </si>
  <si>
    <t>5.1.13</t>
  </si>
  <si>
    <t>Elementy złączne</t>
  </si>
  <si>
    <t>OBUDOWA ŚCIAN</t>
  </si>
  <si>
    <t>6.1</t>
  </si>
  <si>
    <t>Obudowa ścian zewnętrznych - HALA</t>
  </si>
  <si>
    <t>6.1.1</t>
  </si>
  <si>
    <t>6.1.2</t>
  </si>
  <si>
    <t>6.1.3</t>
  </si>
  <si>
    <t>6.1.4</t>
  </si>
  <si>
    <t>6.1.5</t>
  </si>
  <si>
    <t>6.1.6</t>
  </si>
  <si>
    <t>6.1.7</t>
  </si>
  <si>
    <t>Wkręty do mocowania płyty.</t>
  </si>
  <si>
    <t>6.1.8</t>
  </si>
  <si>
    <t>Uszczelka 3x30 pod płytę.</t>
  </si>
  <si>
    <t>6.1.9</t>
  </si>
  <si>
    <t>Łączniki do obróbek.</t>
  </si>
  <si>
    <t>6.1.10</t>
  </si>
  <si>
    <t>Obróbki, akcesoria.</t>
  </si>
  <si>
    <t>6.1.11</t>
  </si>
  <si>
    <t>Naklejenie folii pomiędzy pasmami okiennymi w kolorze RAL 7016</t>
  </si>
  <si>
    <t>6.2</t>
  </si>
  <si>
    <t>Obudowa ścian wewnętrznych - HALA</t>
  </si>
  <si>
    <t>6.2.1</t>
  </si>
  <si>
    <t>Obudowa ściany wewnętrznej hali płytą warstwową w układzie pionowym, zamek widoczny, kolor RAL 9002/ 9002 (zewn./wewn.), kat. koroz. C3/C5, rdzeń PIR 120 mm, płyta prod. Kingspan</t>
  </si>
  <si>
    <t>6.2.2</t>
  </si>
  <si>
    <t>6.2.3</t>
  </si>
  <si>
    <t>6.2.4</t>
  </si>
  <si>
    <t>6.2.5</t>
  </si>
  <si>
    <t>OBUDOWA DACHU</t>
  </si>
  <si>
    <t>7.1</t>
  </si>
  <si>
    <t>POKRYCIE DACHOWE - HALA</t>
  </si>
  <si>
    <t>7.1.1</t>
  </si>
  <si>
    <t>Przekrycie dachu hali  blachą trapezową T50, gr. 0,75mm, powłoka SP 25 RAL 9002/RSL (podkład) , środowisko C3</t>
  </si>
  <si>
    <t>7.1.2</t>
  </si>
  <si>
    <t>Łączniki do mocowania blachy.</t>
  </si>
  <si>
    <t>7.1.3</t>
  </si>
  <si>
    <t>Łączniki do szycia blachy.</t>
  </si>
  <si>
    <t>7.1.4</t>
  </si>
  <si>
    <t>Izolacja termiczna dachu:
- folia PE gr. 0,2 mm;
- kliny rozpływowe ze styropianu;
- płyta termoizolacyjna PIR gr. 12 cm;
- membrana PVC gr. 1,5 mm.</t>
  </si>
  <si>
    <t>7.1.5</t>
  </si>
  <si>
    <t>Obróbka pionowa klap dymowych do wys. 30 cm ( 8 cm izolacji + membrana)- ocieplona</t>
  </si>
  <si>
    <t>7.1.6</t>
  </si>
  <si>
    <t>Obróbka attyki do wys. 65 cm (membrana)- nieocieplona</t>
  </si>
  <si>
    <t>7.1.7</t>
  </si>
  <si>
    <t>Montaż wpustów dachowych</t>
  </si>
  <si>
    <t>7.1.8</t>
  </si>
  <si>
    <t>Obróbka przebić punktowych- wentylatory</t>
  </si>
  <si>
    <t>7.1.9</t>
  </si>
  <si>
    <t>Obróbka przebić punktowych</t>
  </si>
  <si>
    <t>STOLARKA I ŚLUSARKA</t>
  </si>
  <si>
    <t>8.1</t>
  </si>
  <si>
    <t>Drzwi wewnętrzne</t>
  </si>
  <si>
    <t>8.1.1</t>
  </si>
  <si>
    <t>Drzwi wewnętrzne D1, Stal, 190 cm x 200 cm, kolor RAL 9002, bezklasowe, wyposażenie: klamka-klamka, zamek na klucz, ilość: 3 szt.</t>
  </si>
  <si>
    <t>8.1.2</t>
  </si>
  <si>
    <t>Drzwi wewnętrzne D2, Stal, 190 cm x 200 cm, kolor RAL 9002, bezklasowe, wyposażenie: klamka-klamka, zamek na klucz, ilość: 1 szt.</t>
  </si>
  <si>
    <t>8.1.3</t>
  </si>
  <si>
    <t>Drzwi wewnętrzne D3, Stal, 90 cm x 200 cm, kolor RAL 9002, bezklasowe, wyposażenie: klamka-klamka, zamek na klucz, ilość: 1 szt.</t>
  </si>
  <si>
    <t>8.1.4</t>
  </si>
  <si>
    <t>Drzwi wewnętrzne D4, Stal, 90 cm x 200 cm, kolor RAL 9002, EI30, wyposażenie: klamka-klamka, zamek na klucz, samozamykacz, ilość: 2 szt.</t>
  </si>
  <si>
    <t>8.1.5</t>
  </si>
  <si>
    <t>Drzwi wewnętrzne D5, Stal, 80 cm x 200 cm, kolor RAL 9002, bezklasowe, wyposażenie: klamka-klamka, zamek na klucz, ilość: 2 szt.</t>
  </si>
  <si>
    <t>8.1.6</t>
  </si>
  <si>
    <t>Drzwi wewnętrzne D6, Stal, 90 cm x 200 cm, kolor RAL 9002, bezklasowe, wyposażenie: klamka-klamka, zamek na klucz, ilość: 1 szt.</t>
  </si>
  <si>
    <t>8.1.7</t>
  </si>
  <si>
    <t>Drzwi wewnętrzne D7, Stal, 90 cm x 200 cm, kolor RAL 9002, bezklasowe, wyposażenie: klamka-klamka, zamek WC, kratka wentylacyjna, samozamykacz, ilość: 4 szt.</t>
  </si>
  <si>
    <t>8.1.8</t>
  </si>
  <si>
    <t>Drzwi wewnętrzne D8, Płycinowe, 80 cm x 200 cm, kolor okleina CPL 0,2 mm, bezklasowe, wyposażenie: klamka-klamka, zamek na klucz, ilość: 1 szt.</t>
  </si>
  <si>
    <t>8.1.9</t>
  </si>
  <si>
    <t>Drzwi wewnętrzne D9, Płycinowe, 90 cm x 200 cm, kolor okleina CPL 0,2 mm, bezklasowe, wyposażenie: klamka-klamka, zamek na klucz, ilość: 5 szt.</t>
  </si>
  <si>
    <t>8.1.10</t>
  </si>
  <si>
    <t>Drzwi wewnętrzne D10, Płycinowe, 90 cm x 200 cm, kolor okleina CPL 0,2 mm, bezklasowe, wyposażenie: klamka-klamka, zamek WC, kratka wentylacyjna, samozamykacz, ilość: 2 szt.</t>
  </si>
  <si>
    <t>8.1.11</t>
  </si>
  <si>
    <t>Drzwi wewnętrzne D11, Płycinowe, 80 cm x 200 cm, kolor okleina CPL 0,2 mm, bezklasowe, wyposażenie: klamka-klamka, zamek WC, kratka wentylacyjna, samozamykacz, ilość: 6 szt.</t>
  </si>
  <si>
    <t>8.1.12</t>
  </si>
  <si>
    <t>Drzwi wewnętrzne D12, Stal, 120 cm x 200 cm, kolor RAL 9002, EI30, wyposażenie: klamka-klamka, zamek na klucz, samozamykacz, ilość: 4 szt.</t>
  </si>
  <si>
    <t>8.2</t>
  </si>
  <si>
    <t xml:space="preserve">Okna </t>
  </si>
  <si>
    <t>8.2.1</t>
  </si>
  <si>
    <t>Okno zewnętrzne O1, PVC, 560 cm x 140 cm, typ FIX/R, kolor RAL 7016/9002, U = 1,1, bezklasowe , ilość: 16 szt.</t>
  </si>
  <si>
    <t>8.2.2</t>
  </si>
  <si>
    <t>Okno zewnętrzne O2, Alum., 100 cm x 100 cm, typ FIX, kolor RAL 7016, U = 1,1, EI30 , ilość: 2 szt.</t>
  </si>
  <si>
    <t>8.2.3</t>
  </si>
  <si>
    <t>Okno wewnętrzne O3, PVC, 150 cm x 140 cm, typ FIX, kolor RAL 9002/9002, U = 0, bezklasowe , ilość: 1 szt.</t>
  </si>
  <si>
    <t>Okno wewnętrzne O4, Alum., 100 cm x 100 cm, typ FIX, kolor RAL 7016, U = 1,1, EI15 , ilość: 2 szt.</t>
  </si>
  <si>
    <t>8.3</t>
  </si>
  <si>
    <t>Fasada zewnętrzna</t>
  </si>
  <si>
    <t>8.3.1</t>
  </si>
  <si>
    <t>Witryna F1, Alum, 195 cm x 900 cm, typ FIX, kolor RAL 7016, U = 1,1, bezklasowe, wyposażenie: klamka-klamka, samozamykacz, 2 zamki, ilość: 17,55 m2.</t>
  </si>
  <si>
    <t>8.3.2</t>
  </si>
  <si>
    <t>Witryna F2, Alum, 155 cm x 900 cm, typ FIX, kolor RAL 7016, U = 1,1, bezklasowe, wyposażenie: klamka-klamka, samozamykacz, 2 zamki, ilość: 13,95 m2.</t>
  </si>
  <si>
    <t>8.4</t>
  </si>
  <si>
    <t>Bramy</t>
  </si>
  <si>
    <t>8.4.1</t>
  </si>
  <si>
    <t>Brama  zewnętrzna segmentowa z drzwiami technicznymi, Stal, 350 cm x 350 cm, kolor RAL 7016/9002, U = 1,5, bezklasowe, wyposażenie: sterowanie elektryczne,  drzwi techniczne o wym. 90 x 200 cm, zamek na kluczyk, ilość: 1 szt.</t>
  </si>
  <si>
    <t>8.4.2</t>
  </si>
  <si>
    <t>Brama  zewnętrzna segmentowa , Stal, 350 cm x 350 cm, kolor RAL 7016/9002, U = 1,5, bezklasowe, wyposażenie: sterowanie elektryczne,  , ilość: 1 szt.</t>
  </si>
  <si>
    <t>8.4.3</t>
  </si>
  <si>
    <t>Brama  zewnętrzna segmentowa , Stal, 320 cm x 350 cm, kolor RAL 7016/9002, U = 1,5, bezklasowe, wyposażenie: sterowanie elektryczne,  , ilość: 1 szt.</t>
  </si>
  <si>
    <t>8.4.4</t>
  </si>
  <si>
    <t>Brama wewnętrzna szybkobieżna, PVC, 300 cm x 300 cm, kolor RAL 9002/9002, bezklasowe, wyposażenie: sterowanie elektryczne,  , ilość: 2 szt.</t>
  </si>
  <si>
    <t>8.5</t>
  </si>
  <si>
    <t>Klapy dymowe</t>
  </si>
  <si>
    <t>8.5.1</t>
  </si>
  <si>
    <t>INSTALACJE ELEKTRYCZNE I SANITARNE</t>
  </si>
  <si>
    <t>10.1</t>
  </si>
  <si>
    <t>INSTALACJE ELEKTRYCZNE</t>
  </si>
  <si>
    <t>Rozdzielnica PWP</t>
  </si>
  <si>
    <t>Rozdzielnica RG</t>
  </si>
  <si>
    <t>WLZ</t>
  </si>
  <si>
    <t>Rozdzielnica RP + R1</t>
  </si>
  <si>
    <t>Oświetlenie</t>
  </si>
  <si>
    <t>Trasy kablowe</t>
  </si>
  <si>
    <t>Instalacja uziemiająca i odgromowa</t>
  </si>
  <si>
    <t>Zasilanie technologii</t>
  </si>
  <si>
    <t>Zasilanie prostowników</t>
  </si>
  <si>
    <t>Instalacja oddymiania</t>
  </si>
  <si>
    <t>Instalacje elektryczne</t>
  </si>
  <si>
    <t>10.2</t>
  </si>
  <si>
    <t>INSTALACJE SANITARNE ZEWNĘTRZNE</t>
  </si>
  <si>
    <t>10.2.1</t>
  </si>
  <si>
    <t>Kompletna instalacja zewnętrzna kanalizacji deszczowej.</t>
  </si>
  <si>
    <t>10.2.2</t>
  </si>
  <si>
    <t>10.2.3</t>
  </si>
  <si>
    <t>Kompletna instalacja zewnętrzna hydrantowa.</t>
  </si>
  <si>
    <t>INSTALACJE SANITARNE WEWNĘTRZNE</t>
  </si>
  <si>
    <t xml:space="preserve">Instalacja wentylacji </t>
  </si>
  <si>
    <t>Instalacja gazowa</t>
  </si>
  <si>
    <t>Detekcja gazu</t>
  </si>
  <si>
    <t>Instalacja CO</t>
  </si>
  <si>
    <t xml:space="preserve">Odwonienie podciśnieniowe dachu </t>
  </si>
  <si>
    <t>Instalacja wody.</t>
  </si>
  <si>
    <t>Instalacja wody technologicznej.</t>
  </si>
  <si>
    <t xml:space="preserve">Instalacja kanalizacji sanitarnej technologicznej. </t>
  </si>
  <si>
    <t xml:space="preserve">Instalacja sprężonego powietrza, bez sprężarkowni. </t>
  </si>
  <si>
    <t>PRACE DODATKOWE</t>
  </si>
  <si>
    <t>Demontaże i rozbiórki</t>
  </si>
  <si>
    <t>Rozbiórka nawierzchni z płyt ażurowych typu JOMB.</t>
  </si>
  <si>
    <t>Cięcie i rozbiórka nawierzchni asfaltowej w zakresie kolidującym z proj. inwestycją.</t>
  </si>
  <si>
    <t>Rozbiórka nawierzchni z kostki betonowej w zakresie kolidującym z proj. inwestycją.</t>
  </si>
  <si>
    <t>Pozostałe</t>
  </si>
  <si>
    <t>Dźwig towarowy, hydrauliczny, udźwig 3000 kg, wys. podnoszenia 6,5 m, prędkość 0,15 m/s, ilość przystanków - 3.
W cenie: szafa stalowa pełniąca funkcję maszynowni.
Poza wyceną: obsługa dźwigu za pomocą wózka widłowego lub ciężkich elektrycznych wózków paletowych wymagająca wyposażenia dźwigu w podchwyty.</t>
  </si>
  <si>
    <t>Zadaszenie nad wejściem z poliwęglanu i profili aluminiowych o wym. 1,20 x 3,00 m</t>
  </si>
  <si>
    <t>Odtworzenie utwardzeń w obszarze proj. obiektu w formie chodnika z kostki bet. graniczone krawężnikiem 15x30 - kostka z demontażu.</t>
  </si>
  <si>
    <t>Cena jednostkowa</t>
  </si>
  <si>
    <t>Wartość</t>
  </si>
  <si>
    <t>2.2.7</t>
  </si>
  <si>
    <t>2.2.8</t>
  </si>
  <si>
    <t>Klapa dymowa, punktowa, jednoskrzydłowa o wymiarach otworu 1,00 x 1,20 m, wykonana                  w konstrukcji stalowo /ocynk/ aluminiowej, wypełniona płytą poliwęglanową  o grubości 25 mm, wielokomorową, przezroczystą, U=  1,30 W/m 2 K. Podstawa  z  blachy  ocynkowanej  o  grubości 1,5  mm i wysokości  H=700  mm, montowana do płatwi dachowych lub wymianów.  
Powierzchnia czynna oddymiania 1 sztuki klapy: 0,90 m 2 . Klapa dymowa otwierana za pomocą siłownika elektrycznego 24V.
Drabina wyłazowa na dach.</t>
  </si>
  <si>
    <t>Załącznik nr 3</t>
  </si>
  <si>
    <t>Koszty kwalifikowane za 818,74 m2 hali</t>
  </si>
  <si>
    <t>Podsumowanie kosztorysu - koszty całej hali 3.009,13 m2 :</t>
  </si>
  <si>
    <t>w tym:</t>
  </si>
  <si>
    <t>Ścianki działowe w systemie GK gr. 12,5 cm, płytowane obustronnie 2xGKB + wełna mineralna 5 cm. System SINIAT lub RIGIPS lub równoważny</t>
  </si>
  <si>
    <t>Ścianki działowe w systemie GK gr. 12,5 cm, płytowane obustronnie 2xGKBI + wełna mineralna 5 cm. System SINIAT lub RIGIPS lub równoważny</t>
  </si>
  <si>
    <t>Ścianki działowe instalacyjne w systemie GK gr. &lt;15,0 cm, płytowane obustronnie 2xGKBI + wełna mineralna 5 cm. System SINIAT lub RIGIPS lub równoważny</t>
  </si>
  <si>
    <t>Ścianki działowe instalacyjne w systemie GK gr. &gt;15,0 cm, na podwójnej konstrukcji, płytowane obustronnie 2xGKBI + wełna mineralna 5 cm. System SINIAT lub RIGIPS lub równoważny</t>
  </si>
  <si>
    <t>Przedścianki w systemie GK, płytowane jednostronnie 2xGKB. System SINIAT lub RIGIPS lub równoważny</t>
  </si>
  <si>
    <t>Przedścianki instalacyjne w systemie GK (zabudowy stelaży podtynkowych), płytowane jednostronnie 2xGKBI. System SINIAT lub RIGIPS lub równoważny</t>
  </si>
  <si>
    <t>Sufit podwieszany modułowy, 60x60, typu ARMSTRONG w pom. socjalno-burowych i ciągach komunikacyjnych wypełnienie w cenie do 25 zł/m2 np. ROCKFON ARTIC lub równoważny</t>
  </si>
  <si>
    <t>Sufit podwieszany modułowy, 60x60, typu ARMSTRONG w pom. 2.2 i 2.3, wypełnienie w cenie do 25 zł/m2 np. ROCKFON LOGIC lub równoważny</t>
  </si>
  <si>
    <t>Obudowa ściany zewnętrznej hali płytą warstwową w układzie poziomym, zamek widoczny, kolor RAL  9006/ 9002 (zewn./wewn.), kat. koroz. C3/C3, rdzeń PIR 120 mm, płyta prod. Kingspan lub równoważny</t>
  </si>
  <si>
    <t>Obudowa ściany zewnętrznej hali płytą warstwową w układzie poziomym, zamek widoczny, kolor RAL 3000/ 9002 (zewn./wewn.), kat. koroz. C3/C5,  rdzeń PIR 120 mm, płyta prod. Kingspan lub równoważny</t>
  </si>
  <si>
    <t>Obudowa ściany zewnętrznej hali płytą warstwową w układzie poziomym, zamek widoczny, kolor RAL 3000/ 9002 (zewn./wewn.), kat. koroz. C3/C3, rdzeń PIR 120 mm, płyta prod. Kingspan lub równoważny</t>
  </si>
  <si>
    <t>Obudowa ściany zewnętrznej hali płytą warstwową w układzie poziomym, zamek widoczny, kolor RAL 9006/ 9002 (zewn./wewn.), kat. koroz. C3/C3, rdzeń MW 175 mm, płyta prod. Kingspan lub równoważny</t>
  </si>
  <si>
    <t>Obudowa ściany zewnętrznej hali płytą warstwową w układzie poziomym, zamek widoczny, kolor RAL 3000/ 9002 (zewn./wewn.), kat. koroz. C3/C5, rdzeń MW 175 mm, płyta prod. Kingspan lub równoważny</t>
  </si>
  <si>
    <t>Obudowa ściany zewnętrznej hali płytą warstwową w układzie poziomym, zamek widoczny, kolor RAL 3000/ 9002 (zewn./wewn.), kat. koroz. C3/C3, rdzeń MW 175 mm, płyta prod. Kingspan lub równoważny</t>
  </si>
  <si>
    <t>Rura PEØ90x8,2RC SDR11</t>
  </si>
  <si>
    <t>Rura PEØ63x5,8RC SDR11</t>
  </si>
  <si>
    <t>Rura stalowa DN50 bez szwu (rura za skrzynką)</t>
  </si>
  <si>
    <t>Trójnik elektrooporowy włączenie PEØ90/90/90</t>
  </si>
  <si>
    <t>Trójnik elektrooporowy redukcyjny PEØ90/90/63</t>
  </si>
  <si>
    <t>Rura osłonowa Ro2 – rura  PEØ125x7,1 SDR17,6 L=2,0m, płozy typu B o wysokości h=15 mm (3 komplety), manszety typu N 64x112x75</t>
  </si>
  <si>
    <t>Zawór główny DN32 gwintowany</t>
  </si>
  <si>
    <t>Zawór główny DN40 gwintowany</t>
  </si>
  <si>
    <t>Zawór główny DN50 gwintowany</t>
  </si>
  <si>
    <t>Skrzynka gazowa naścienna 600x600x300mm metalowa, żółta</t>
  </si>
  <si>
    <t>Rura osłonowa PEØ125x7,1 - przejście przez ścianę</t>
  </si>
  <si>
    <t>Taśma ostrzegawcza folia PVC z wkładką sygnalizacyjną szer.20cm</t>
  </si>
  <si>
    <t>mb.</t>
  </si>
  <si>
    <t>zt.</t>
  </si>
  <si>
    <t>Zgazowywacz (parownik) elektryczny o wydajności do 100 kg/h, moc 2x8KW wraz z przyłączem elektrycznym</t>
  </si>
  <si>
    <t>-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</si>
  <si>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</si>
  <si>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</si>
  <si>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</si>
  <si>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</si>
  <si>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</si>
  <si>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</si>
  <si>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</si>
  <si>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</si>
  <si>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</si>
  <si>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</si>
  <si>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</si>
  <si>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</t>
  </si>
  <si>
    <t>9.2</t>
  </si>
  <si>
    <t>9.2.1</t>
  </si>
  <si>
    <t>9.2.2</t>
  </si>
  <si>
    <t>9.2.3</t>
  </si>
  <si>
    <t>9.2.4</t>
  </si>
  <si>
    <t>9.2.5</t>
  </si>
  <si>
    <t>9.3</t>
  </si>
  <si>
    <t>9.3.1</t>
  </si>
  <si>
    <t>9.3.2</t>
  </si>
  <si>
    <t>9.3.3</t>
  </si>
  <si>
    <t>9.3.4</t>
  </si>
  <si>
    <t>9.3.5</t>
  </si>
  <si>
    <t>9.3.6</t>
  </si>
  <si>
    <t>9.3.7</t>
  </si>
  <si>
    <t>9.3.8</t>
  </si>
  <si>
    <t>9.3.9</t>
  </si>
  <si>
    <t>9.3.10</t>
  </si>
  <si>
    <t>10.1.1</t>
  </si>
  <si>
    <t>10.1.2</t>
  </si>
  <si>
    <t>10.1.3</t>
  </si>
  <si>
    <t>Instalacja kanalizacji sanitarnej, w tym dostawa i montaż kompletnego zbiornik chemoodporny na ścieki z kominem i włazem najazdowym typu ciężkiego o pojemności 15 m3 ścieki o wymiarach: długość całkowita max 8,0 m, średnica wewnętrzna max 1,7m</t>
  </si>
  <si>
    <t>Reduktor II stopnia np. Alfa 10BP prod. GASPOL lub równoważny</t>
  </si>
  <si>
    <t>Podejście prefabrykowane preizolowane krótkie PE63/DN32 gwintowane wymiar 500x1500mm prod. WEBA lub równoważny</t>
  </si>
  <si>
    <t>Podejście prefabrykowane preizolowane krótkie PE63/DN40 gwintowane wymiar 500x1500mm prod. WEBA lub równoważny</t>
  </si>
  <si>
    <t>Podejście prefabrykowane preizolowane krótkie PE63/DN50 gwintowane wymiar 500x1500mm prod. WEBA lub równoważny</t>
  </si>
  <si>
    <r>
      <t>Beton podkładowy C8/10 -</t>
    </r>
    <r>
      <rPr>
        <sz val="10"/>
        <color theme="1"/>
        <rFont val="Calibri"/>
        <family val="2"/>
        <charset val="238"/>
        <scheme val="minor"/>
      </rPr>
      <t xml:space="preserve"> 10 cm.</t>
    </r>
  </si>
  <si>
    <r>
      <t xml:space="preserve">Konstrukcja stalowa - UWAGI:
- </t>
    </r>
    <r>
      <rPr>
        <sz val="10"/>
        <rFont val="Calibri"/>
        <family val="2"/>
        <charset val="238"/>
        <scheme val="minor"/>
      </rPr>
      <t>Stal S355J2 rury EN 10219
- Płatwie S390GD
- Klasa konstrukcji EXC2, przygotowanie powierzchnii P2
- Antykorozja C3 - 120um gruntoemalią
- Na parterze w osiach 4-9 antykorozja C5 125um + 125um + 50um 
- Kolor nawierzchni: RAL 7042
- Kraty pomostowe typu KOZ 34x38/30x3</t>
    </r>
  </si>
  <si>
    <t>Kompletna instalacja zewnętrzna gazowa na działce inwestora, zgodnie z projektem zamiennym z XII/2020 - odcinek g6 - g11.1, tj.:</t>
  </si>
  <si>
    <t>Ściany działowe z bloczka komórkowego typu Ytong lub H+H lub równoważnego gr. 12 cm łączenie na zaprawę cienkowarstwową</t>
  </si>
  <si>
    <t>Ściany z bloczka komórkowego typu Ytong lub H+H lub równoważnego gr. 24 cm łączenie na zaprawę cienkowarstwową</t>
  </si>
  <si>
    <t>Kompletna instalacja zewnętrzna wodociągowa (należy uwzaględnić wykonanie przyłącza metodą bezwykopową)</t>
  </si>
  <si>
    <t>Kompletna instalacja zewnętrzna kanalizacji sanitarnej (należy uwzględnić wykonanie odcinka długości 150 mb metodą bezwykopową)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</si>
</sst>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* #,##0&quot; zł/m2&quot;"/>
    <numFmt numFmtId="166" formatCode="#,##0.00&quot; zł/m2&quot;"/>
    <numFmt numFmtId="167" formatCode="#,##0.00&quot; zł/kg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/>
    <xf numFmtId="0" fontId="3" fillId="3" borderId="1" xfId="0" applyFont="1" applyFill="1" applyBorder="1"/>
    <xf numFmtId="0" fontId="2" fillId="0" borderId="0" xfId="0" applyFont="1" applyBorder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43" fontId="3" fillId="3" borderId="1" xfId="1" applyFont="1" applyFill="1" applyBorder="1" applyAlignment="1" applyProtection="1">
      <alignment horizontal="right" vertical="center"/>
      <protection locked="0"/>
    </xf>
    <xf numFmtId="43" fontId="3" fillId="3" borderId="1" xfId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vertical="center"/>
    </xf>
    <xf numFmtId="44" fontId="5" fillId="3" borderId="1" xfId="1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 wrapText="1"/>
    </xf>
    <xf numFmtId="43" fontId="6" fillId="4" borderId="1" xfId="1" applyFont="1" applyFill="1" applyBorder="1" applyAlignment="1" applyProtection="1">
      <alignment horizontal="right" vertical="center"/>
      <protection locked="0"/>
    </xf>
    <xf numFmtId="0" fontId="6" fillId="4" borderId="1" xfId="0" applyFont="1" applyFill="1" applyBorder="1" applyAlignment="1">
      <alignment horizontal="center" vertical="center"/>
    </xf>
    <xf numFmtId="166" fontId="6" fillId="4" borderId="1" xfId="3" applyNumberFormat="1" applyFont="1" applyFill="1" applyBorder="1" applyAlignment="1">
      <alignment vertical="center"/>
    </xf>
    <xf numFmtId="44" fontId="6" fillId="4" borderId="1" xfId="2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" xfId="0" quotePrefix="1" applyFont="1" applyBorder="1" applyAlignment="1">
      <alignment horizontal="left" vertical="center" wrapText="1"/>
    </xf>
    <xf numFmtId="43" fontId="7" fillId="0" borderId="1" xfId="1" applyFont="1" applyBorder="1" applyAlignment="1" applyProtection="1">
      <alignment horizontal="right" vertical="center"/>
      <protection locked="0"/>
    </xf>
    <xf numFmtId="43" fontId="7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right" vertical="center"/>
    </xf>
    <xf numFmtId="44" fontId="7" fillId="0" borderId="1" xfId="1" applyNumberFormat="1" applyFont="1" applyBorder="1" applyAlignment="1">
      <alignment horizontal="right" vertical="center"/>
    </xf>
    <xf numFmtId="43" fontId="7" fillId="0" borderId="1" xfId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vertical="center" wrapText="1"/>
    </xf>
    <xf numFmtId="164" fontId="7" fillId="0" borderId="1" xfId="4" applyFont="1" applyBorder="1" applyAlignment="1" applyProtection="1">
      <alignment horizontal="right" vertical="center"/>
      <protection locked="0"/>
    </xf>
    <xf numFmtId="164" fontId="7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4" applyFont="1" applyFill="1" applyBorder="1" applyAlignment="1" applyProtection="1">
      <alignment horizontal="right" vertical="center"/>
      <protection locked="0"/>
    </xf>
    <xf numFmtId="164" fontId="7" fillId="0" borderId="1" xfId="4" applyFont="1" applyBorder="1" applyAlignment="1">
      <alignment horizontal="right" vertical="center"/>
    </xf>
    <xf numFmtId="164" fontId="7" fillId="0" borderId="1" xfId="5" applyFont="1" applyFill="1" applyBorder="1" applyAlignment="1" applyProtection="1">
      <alignment horizontal="right" vertical="center"/>
      <protection locked="0"/>
    </xf>
    <xf numFmtId="164" fontId="7" fillId="0" borderId="1" xfId="5" applyFont="1" applyBorder="1" applyAlignment="1" applyProtection="1">
      <alignment horizontal="right" vertical="center"/>
      <protection locked="0"/>
    </xf>
    <xf numFmtId="164" fontId="7" fillId="0" borderId="1" xfId="6" applyFont="1" applyBorder="1" applyAlignment="1" applyProtection="1">
      <alignment horizontal="right" vertical="center"/>
      <protection locked="0"/>
    </xf>
    <xf numFmtId="164" fontId="7" fillId="0" borderId="1" xfId="6" applyFont="1" applyBorder="1" applyAlignment="1">
      <alignment horizontal="right" vertical="center"/>
    </xf>
    <xf numFmtId="164" fontId="7" fillId="0" borderId="1" xfId="7" applyFont="1" applyBorder="1" applyAlignment="1" applyProtection="1">
      <alignment horizontal="right" vertical="center"/>
      <protection locked="0"/>
    </xf>
    <xf numFmtId="164" fontId="7" fillId="0" borderId="1" xfId="3" applyFont="1" applyBorder="1" applyAlignment="1">
      <alignment horizontal="center" vertical="center"/>
    </xf>
    <xf numFmtId="44" fontId="5" fillId="3" borderId="1" xfId="2" applyFont="1" applyFill="1" applyBorder="1" applyAlignment="1">
      <alignment horizontal="right" vertical="center"/>
    </xf>
    <xf numFmtId="167" fontId="6" fillId="4" borderId="1" xfId="3" applyNumberFormat="1" applyFont="1" applyFill="1" applyBorder="1" applyAlignment="1">
      <alignment vertical="center"/>
    </xf>
    <xf numFmtId="43" fontId="6" fillId="4" borderId="1" xfId="1" applyFont="1" applyFill="1" applyBorder="1" applyAlignment="1">
      <alignment horizontal="right" vertical="center"/>
    </xf>
    <xf numFmtId="0" fontId="6" fillId="4" borderId="1" xfId="0" quotePrefix="1" applyFont="1" applyFill="1" applyBorder="1" applyAlignment="1">
      <alignment horizontal="right" vertical="center"/>
    </xf>
    <xf numFmtId="0" fontId="7" fillId="0" borderId="1" xfId="0" quotePrefix="1" applyFont="1" applyBorder="1" applyAlignment="1">
      <alignment horizontal="right" vertical="center"/>
    </xf>
    <xf numFmtId="43" fontId="9" fillId="3" borderId="1" xfId="1" applyFont="1" applyFill="1" applyBorder="1" applyAlignment="1" applyProtection="1">
      <alignment horizontal="right" vertical="center"/>
      <protection locked="0"/>
    </xf>
    <xf numFmtId="164" fontId="6" fillId="4" borderId="1" xfId="3" applyFont="1" applyFill="1" applyBorder="1" applyAlignment="1" applyProtection="1">
      <alignment horizontal="right" vertical="center"/>
      <protection locked="0"/>
    </xf>
    <xf numFmtId="14" fontId="7" fillId="0" borderId="1" xfId="0" quotePrefix="1" applyNumberFormat="1" applyFont="1" applyBorder="1" applyAlignment="1">
      <alignment horizontal="right" vertical="center"/>
    </xf>
    <xf numFmtId="0" fontId="6" fillId="0" borderId="1" xfId="0" quotePrefix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43" fontId="6" fillId="0" borderId="1" xfId="1" applyFont="1" applyBorder="1" applyAlignment="1" applyProtection="1">
      <alignment horizontal="right" vertical="center"/>
      <protection locked="0"/>
    </xf>
    <xf numFmtId="43" fontId="6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right" vertical="center"/>
    </xf>
    <xf numFmtId="44" fontId="6" fillId="0" borderId="1" xfId="1" applyNumberFormat="1" applyFont="1" applyBorder="1" applyAlignment="1">
      <alignment horizontal="right" vertical="center"/>
    </xf>
    <xf numFmtId="16" fontId="6" fillId="4" borderId="1" xfId="0" quotePrefix="1" applyNumberFormat="1" applyFont="1" applyFill="1" applyBorder="1" applyAlignment="1">
      <alignment horizontal="right" vertical="center"/>
    </xf>
    <xf numFmtId="0" fontId="0" fillId="0" borderId="0" xfId="0" applyFont="1"/>
    <xf numFmtId="4" fontId="10" fillId="3" borderId="1" xfId="0" applyNumberFormat="1" applyFont="1" applyFill="1" applyBorder="1" applyAlignment="1">
      <alignment horizontal="center" vertical="center"/>
    </xf>
    <xf numFmtId="44" fontId="10" fillId="3" borderId="1" xfId="0" applyNumberFormat="1" applyFont="1" applyFill="1" applyBorder="1" applyAlignment="1">
      <alignment vertical="center"/>
    </xf>
    <xf numFmtId="4" fontId="11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4" fontId="6" fillId="4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</cellXfs>
  <cellStyles count="8">
    <cellStyle name="Dziesiętny" xfId="1" builtinId="3"/>
    <cellStyle name="Dziesiętny 2 2 2 2" xfId="6" xr:uid="{8647EC50-A546-4F3D-9776-455EF416A1AF}"/>
    <cellStyle name="Dziesiętny 20" xfId="3" xr:uid="{9DF85ACC-0915-4091-B80B-9B6B644707D5}"/>
    <cellStyle name="Dziesiętny 6" xfId="4" xr:uid="{312AF6FE-095C-4BE8-B849-38011CD38A25}"/>
    <cellStyle name="Dziesiętny 7" xfId="5" xr:uid="{C222177E-0703-436D-97D2-DF2E1C15BDEA}"/>
    <cellStyle name="Dziesiętny 7 9" xfId="7" xr:uid="{67BB2564-2276-4C1C-94E8-5D9BF5A99A09}"/>
    <cellStyle name="Normalny" xfId="0" builtinId="0"/>
    <cellStyle name="Walutowy" xfId="2" builtinId="4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1B46-ECA3-4A4F-82AE-6331C40C1A6D}">
  <dimension ref="A1:F265"/>
  <sheetViews>
    <sheetView tabSelected="1" topLeftCell="A256" workbookViewId="0">
      <selection activeCell="B275" sqref="B275"/>
    </sheetView>
  </sheetViews>
  <sheetFormatPr defaultRowHeight="15" x14ac:dyDescent="0.25"/>
  <cols>
    <col min="1" max="1" width="10.140625" bestFit="1" customWidth="1"/>
    <col min="2" max="2" width="54.42578125" customWidth="1"/>
    <col min="3" max="3" width="14.7109375" customWidth="1"/>
    <col min="5" max="5" width="18.42578125" customWidth="1"/>
    <col min="6" max="6" width="22.85546875" bestFit="1" customWidth="1"/>
  </cols>
  <sheetData>
    <row r="1" spans="1:6" s="1" customFormat="1" x14ac:dyDescent="0.25">
      <c r="B1" s="3" t="s">
        <v>405</v>
      </c>
    </row>
    <row r="3" spans="1:6" ht="39" customHeight="1" x14ac:dyDescent="0.25">
      <c r="A3" s="6"/>
      <c r="B3" s="6" t="s">
        <v>0</v>
      </c>
      <c r="C3" s="6" t="s">
        <v>1</v>
      </c>
      <c r="D3" s="7" t="s">
        <v>2</v>
      </c>
      <c r="E3" s="8" t="s">
        <v>400</v>
      </c>
      <c r="F3" s="8" t="s">
        <v>401</v>
      </c>
    </row>
    <row r="4" spans="1:6" ht="15" customHeight="1" x14ac:dyDescent="0.25">
      <c r="A4" s="9">
        <v>1</v>
      </c>
      <c r="B4" s="10" t="s">
        <v>3</v>
      </c>
      <c r="C4" s="11"/>
      <c r="D4" s="12"/>
      <c r="E4" s="13"/>
      <c r="F4" s="14">
        <f>F5+F12</f>
        <v>0</v>
      </c>
    </row>
    <row r="5" spans="1:6" ht="15" customHeight="1" x14ac:dyDescent="0.25">
      <c r="A5" s="15" t="s">
        <v>4</v>
      </c>
      <c r="B5" s="16" t="s">
        <v>5</v>
      </c>
      <c r="C5" s="17"/>
      <c r="D5" s="18"/>
      <c r="E5" s="19"/>
      <c r="F5" s="20">
        <f>SUM(F6:F11)</f>
        <v>0</v>
      </c>
    </row>
    <row r="6" spans="1:6" ht="25.5" x14ac:dyDescent="0.25">
      <c r="A6" s="21" t="s">
        <v>6</v>
      </c>
      <c r="B6" s="22" t="s">
        <v>7</v>
      </c>
      <c r="C6" s="23">
        <v>734.4</v>
      </c>
      <c r="D6" s="24" t="s">
        <v>8</v>
      </c>
      <c r="E6" s="25"/>
      <c r="F6" s="26">
        <f>C6*E6</f>
        <v>0</v>
      </c>
    </row>
    <row r="7" spans="1:6" ht="25.5" x14ac:dyDescent="0.25">
      <c r="A7" s="21" t="s">
        <v>9</v>
      </c>
      <c r="B7" s="22" t="s">
        <v>10</v>
      </c>
      <c r="C7" s="23">
        <v>542.25000000000159</v>
      </c>
      <c r="D7" s="24" t="s">
        <v>8</v>
      </c>
      <c r="E7" s="25"/>
      <c r="F7" s="26">
        <f t="shared" ref="F7:F29" si="0">C7*E7</f>
        <v>0</v>
      </c>
    </row>
    <row r="8" spans="1:6" ht="15" customHeight="1" x14ac:dyDescent="0.25">
      <c r="A8" s="21" t="s">
        <v>11</v>
      </c>
      <c r="B8" s="22" t="s">
        <v>12</v>
      </c>
      <c r="C8" s="23">
        <v>128.51999999993529</v>
      </c>
      <c r="D8" s="24" t="s">
        <v>8</v>
      </c>
      <c r="E8" s="25"/>
      <c r="F8" s="26">
        <f t="shared" si="0"/>
        <v>0</v>
      </c>
    </row>
    <row r="9" spans="1:6" ht="15" customHeight="1" x14ac:dyDescent="0.25">
      <c r="A9" s="21" t="s">
        <v>13</v>
      </c>
      <c r="B9" s="22" t="s">
        <v>14</v>
      </c>
      <c r="C9" s="23">
        <v>1836</v>
      </c>
      <c r="D9" s="24" t="s">
        <v>15</v>
      </c>
      <c r="E9" s="25"/>
      <c r="F9" s="26">
        <f t="shared" si="0"/>
        <v>0</v>
      </c>
    </row>
    <row r="10" spans="1:6" ht="15" customHeight="1" x14ac:dyDescent="0.25">
      <c r="A10" s="21" t="s">
        <v>16</v>
      </c>
      <c r="B10" s="22" t="s">
        <v>17</v>
      </c>
      <c r="C10" s="27">
        <v>440.66926800001187</v>
      </c>
      <c r="D10" s="24" t="s">
        <v>8</v>
      </c>
      <c r="E10" s="25"/>
      <c r="F10" s="26">
        <f t="shared" si="0"/>
        <v>0</v>
      </c>
    </row>
    <row r="11" spans="1:6" ht="15" customHeight="1" x14ac:dyDescent="0.25">
      <c r="A11" s="21" t="s">
        <v>18</v>
      </c>
      <c r="B11" s="28" t="s">
        <v>19</v>
      </c>
      <c r="C11" s="27">
        <v>214.33946800001186</v>
      </c>
      <c r="D11" s="24" t="s">
        <v>8</v>
      </c>
      <c r="E11" s="25"/>
      <c r="F11" s="26">
        <f t="shared" si="0"/>
        <v>0</v>
      </c>
    </row>
    <row r="12" spans="1:6" ht="15" customHeight="1" x14ac:dyDescent="0.25">
      <c r="A12" s="15" t="s">
        <v>20</v>
      </c>
      <c r="B12" s="16" t="s">
        <v>21</v>
      </c>
      <c r="C12" s="17"/>
      <c r="D12" s="18"/>
      <c r="E12" s="19"/>
      <c r="F12" s="20">
        <f>SUM(F13:F29)</f>
        <v>0</v>
      </c>
    </row>
    <row r="13" spans="1:6" ht="15" customHeight="1" x14ac:dyDescent="0.25">
      <c r="A13" s="21" t="s">
        <v>22</v>
      </c>
      <c r="B13" s="28" t="s">
        <v>23</v>
      </c>
      <c r="C13" s="29">
        <v>45.621600000000008</v>
      </c>
      <c r="D13" s="30" t="s">
        <v>8</v>
      </c>
      <c r="E13" s="25"/>
      <c r="F13" s="26">
        <f t="shared" si="0"/>
        <v>0</v>
      </c>
    </row>
    <row r="14" spans="1:6" ht="15" customHeight="1" x14ac:dyDescent="0.25">
      <c r="A14" s="21" t="s">
        <v>24</v>
      </c>
      <c r="B14" s="22" t="s">
        <v>25</v>
      </c>
      <c r="C14" s="29">
        <v>141.155</v>
      </c>
      <c r="D14" s="30" t="s">
        <v>8</v>
      </c>
      <c r="E14" s="25"/>
      <c r="F14" s="26">
        <f t="shared" si="0"/>
        <v>0</v>
      </c>
    </row>
    <row r="15" spans="1:6" ht="15" customHeight="1" x14ac:dyDescent="0.25">
      <c r="A15" s="21" t="s">
        <v>26</v>
      </c>
      <c r="B15" s="22" t="s">
        <v>27</v>
      </c>
      <c r="C15" s="29">
        <v>8469.2999999999993</v>
      </c>
      <c r="D15" s="30" t="s">
        <v>28</v>
      </c>
      <c r="E15" s="25"/>
      <c r="F15" s="26">
        <f t="shared" si="0"/>
        <v>0</v>
      </c>
    </row>
    <row r="16" spans="1:6" ht="15" customHeight="1" x14ac:dyDescent="0.25">
      <c r="A16" s="21" t="s">
        <v>29</v>
      </c>
      <c r="B16" s="22" t="s">
        <v>30</v>
      </c>
      <c r="C16" s="29">
        <v>3924.0759999999996</v>
      </c>
      <c r="D16" s="31" t="s">
        <v>28</v>
      </c>
      <c r="E16" s="25"/>
      <c r="F16" s="26">
        <f t="shared" si="0"/>
        <v>0</v>
      </c>
    </row>
    <row r="17" spans="1:6" ht="15" customHeight="1" x14ac:dyDescent="0.25">
      <c r="A17" s="21" t="s">
        <v>31</v>
      </c>
      <c r="B17" s="22" t="s">
        <v>32</v>
      </c>
      <c r="C17" s="29">
        <v>27.059999999999995</v>
      </c>
      <c r="D17" s="31" t="s">
        <v>8</v>
      </c>
      <c r="E17" s="25"/>
      <c r="F17" s="26">
        <f t="shared" si="0"/>
        <v>0</v>
      </c>
    </row>
    <row r="18" spans="1:6" ht="15" customHeight="1" x14ac:dyDescent="0.25">
      <c r="A18" s="21" t="s">
        <v>33</v>
      </c>
      <c r="B18" s="22" t="s">
        <v>34</v>
      </c>
      <c r="C18" s="29">
        <v>1352.9999999999998</v>
      </c>
      <c r="D18" s="30" t="s">
        <v>28</v>
      </c>
      <c r="E18" s="25"/>
      <c r="F18" s="26">
        <f t="shared" si="0"/>
        <v>0</v>
      </c>
    </row>
    <row r="19" spans="1:6" ht="15" customHeight="1" x14ac:dyDescent="0.25">
      <c r="A19" s="21" t="s">
        <v>35</v>
      </c>
      <c r="B19" s="22" t="s">
        <v>36</v>
      </c>
      <c r="C19" s="29">
        <v>12.493200000000002</v>
      </c>
      <c r="D19" s="31" t="s">
        <v>8</v>
      </c>
      <c r="E19" s="25"/>
      <c r="F19" s="26">
        <f t="shared" si="0"/>
        <v>0</v>
      </c>
    </row>
    <row r="20" spans="1:6" ht="15" customHeight="1" x14ac:dyDescent="0.25">
      <c r="A20" s="21" t="s">
        <v>37</v>
      </c>
      <c r="B20" s="22" t="s">
        <v>38</v>
      </c>
      <c r="C20" s="29">
        <v>2.6316000000000002</v>
      </c>
      <c r="D20" s="30" t="s">
        <v>8</v>
      </c>
      <c r="E20" s="25"/>
      <c r="F20" s="26">
        <f t="shared" si="0"/>
        <v>0</v>
      </c>
    </row>
    <row r="21" spans="1:6" x14ac:dyDescent="0.25">
      <c r="A21" s="21" t="s">
        <v>39</v>
      </c>
      <c r="B21" s="22" t="s">
        <v>40</v>
      </c>
      <c r="C21" s="29">
        <v>1065.384</v>
      </c>
      <c r="D21" s="30" t="s">
        <v>28</v>
      </c>
      <c r="E21" s="25"/>
      <c r="F21" s="26">
        <f t="shared" si="0"/>
        <v>0</v>
      </c>
    </row>
    <row r="22" spans="1:6" ht="25.5" x14ac:dyDescent="0.25">
      <c r="A22" s="21" t="s">
        <v>41</v>
      </c>
      <c r="B22" s="22" t="s">
        <v>42</v>
      </c>
      <c r="C22" s="29">
        <v>34</v>
      </c>
      <c r="D22" s="30" t="s">
        <v>43</v>
      </c>
      <c r="E22" s="25"/>
      <c r="F22" s="26">
        <f t="shared" si="0"/>
        <v>0</v>
      </c>
    </row>
    <row r="23" spans="1:6" ht="25.5" x14ac:dyDescent="0.25">
      <c r="A23" s="21" t="s">
        <v>44</v>
      </c>
      <c r="B23" s="22" t="s">
        <v>47</v>
      </c>
      <c r="C23" s="32">
        <v>60.829999999999991</v>
      </c>
      <c r="D23" s="30" t="s">
        <v>15</v>
      </c>
      <c r="E23" s="25"/>
      <c r="F23" s="26">
        <f t="shared" si="0"/>
        <v>0</v>
      </c>
    </row>
    <row r="24" spans="1:6" x14ac:dyDescent="0.25">
      <c r="A24" s="21" t="s">
        <v>45</v>
      </c>
      <c r="B24" s="22" t="s">
        <v>49</v>
      </c>
      <c r="C24" s="33">
        <v>195.6</v>
      </c>
      <c r="D24" s="30" t="s">
        <v>15</v>
      </c>
      <c r="E24" s="25"/>
      <c r="F24" s="26">
        <f t="shared" si="0"/>
        <v>0</v>
      </c>
    </row>
    <row r="25" spans="1:6" x14ac:dyDescent="0.25">
      <c r="A25" s="21" t="s">
        <v>46</v>
      </c>
      <c r="B25" s="22" t="s">
        <v>51</v>
      </c>
      <c r="C25" s="33">
        <v>18.66</v>
      </c>
      <c r="D25" s="30" t="s">
        <v>15</v>
      </c>
      <c r="E25" s="25"/>
      <c r="F25" s="26">
        <f t="shared" si="0"/>
        <v>0</v>
      </c>
    </row>
    <row r="26" spans="1:6" ht="25.5" x14ac:dyDescent="0.25">
      <c r="A26" s="21" t="s">
        <v>48</v>
      </c>
      <c r="B26" s="22" t="s">
        <v>53</v>
      </c>
      <c r="C26" s="33">
        <v>214.26</v>
      </c>
      <c r="D26" s="30" t="s">
        <v>15</v>
      </c>
      <c r="E26" s="25"/>
      <c r="F26" s="26">
        <f t="shared" si="0"/>
        <v>0</v>
      </c>
    </row>
    <row r="27" spans="1:6" ht="25.5" x14ac:dyDescent="0.25">
      <c r="A27" s="21" t="s">
        <v>50</v>
      </c>
      <c r="B27" s="22" t="s">
        <v>55</v>
      </c>
      <c r="C27" s="33">
        <v>38.699999999999996</v>
      </c>
      <c r="D27" s="30" t="s">
        <v>15</v>
      </c>
      <c r="E27" s="25"/>
      <c r="F27" s="26">
        <f t="shared" si="0"/>
        <v>0</v>
      </c>
    </row>
    <row r="28" spans="1:6" ht="25.5" x14ac:dyDescent="0.25">
      <c r="A28" s="21" t="s">
        <v>52</v>
      </c>
      <c r="B28" s="22" t="s">
        <v>56</v>
      </c>
      <c r="C28" s="33">
        <v>18.66</v>
      </c>
      <c r="D28" s="30" t="s">
        <v>15</v>
      </c>
      <c r="E28" s="25"/>
      <c r="F28" s="26">
        <f t="shared" si="0"/>
        <v>0</v>
      </c>
    </row>
    <row r="29" spans="1:6" x14ac:dyDescent="0.25">
      <c r="A29" s="21" t="s">
        <v>54</v>
      </c>
      <c r="B29" s="22" t="s">
        <v>57</v>
      </c>
      <c r="C29" s="33">
        <v>80.325000000000003</v>
      </c>
      <c r="D29" s="30" t="s">
        <v>15</v>
      </c>
      <c r="E29" s="25"/>
      <c r="F29" s="26">
        <f t="shared" si="0"/>
        <v>0</v>
      </c>
    </row>
    <row r="30" spans="1:6" ht="15" customHeight="1" x14ac:dyDescent="0.25">
      <c r="A30" s="9">
        <v>2</v>
      </c>
      <c r="B30" s="10" t="s">
        <v>58</v>
      </c>
      <c r="C30" s="11"/>
      <c r="D30" s="12"/>
      <c r="E30" s="13"/>
      <c r="F30" s="14">
        <f>F31+F39+F52</f>
        <v>0</v>
      </c>
    </row>
    <row r="31" spans="1:6" ht="15" customHeight="1" x14ac:dyDescent="0.25">
      <c r="A31" s="15" t="s">
        <v>59</v>
      </c>
      <c r="B31" s="16" t="s">
        <v>60</v>
      </c>
      <c r="C31" s="17"/>
      <c r="D31" s="18"/>
      <c r="E31" s="20"/>
      <c r="F31" s="20">
        <f>SUM(F32:F38)</f>
        <v>0</v>
      </c>
    </row>
    <row r="32" spans="1:6" x14ac:dyDescent="0.25">
      <c r="A32" s="21" t="s">
        <v>61</v>
      </c>
      <c r="B32" s="22" t="s">
        <v>62</v>
      </c>
      <c r="C32" s="23">
        <v>109.494</v>
      </c>
      <c r="D32" s="24" t="s">
        <v>15</v>
      </c>
      <c r="E32" s="25"/>
      <c r="F32" s="26">
        <f t="shared" ref="F32:F38" si="1">C32*E32</f>
        <v>0</v>
      </c>
    </row>
    <row r="33" spans="1:6" ht="25.5" x14ac:dyDescent="0.25">
      <c r="A33" s="21" t="s">
        <v>63</v>
      </c>
      <c r="B33" s="22" t="s">
        <v>480</v>
      </c>
      <c r="C33" s="23">
        <v>573.81360000000006</v>
      </c>
      <c r="D33" s="24" t="s">
        <v>15</v>
      </c>
      <c r="E33" s="25"/>
      <c r="F33" s="26">
        <f t="shared" si="1"/>
        <v>0</v>
      </c>
    </row>
    <row r="34" spans="1:6" ht="25.5" x14ac:dyDescent="0.25">
      <c r="A34" s="21" t="s">
        <v>64</v>
      </c>
      <c r="B34" s="22" t="s">
        <v>479</v>
      </c>
      <c r="C34" s="23">
        <v>108.59870000000001</v>
      </c>
      <c r="D34" s="24" t="s">
        <v>15</v>
      </c>
      <c r="E34" s="25"/>
      <c r="F34" s="26">
        <f t="shared" si="1"/>
        <v>0</v>
      </c>
    </row>
    <row r="35" spans="1:6" ht="25.5" x14ac:dyDescent="0.25">
      <c r="A35" s="21" t="s">
        <v>65</v>
      </c>
      <c r="B35" s="22" t="s">
        <v>66</v>
      </c>
      <c r="C35" s="23">
        <v>12.02</v>
      </c>
      <c r="D35" s="24" t="s">
        <v>15</v>
      </c>
      <c r="E35" s="25"/>
      <c r="F35" s="26">
        <f t="shared" si="1"/>
        <v>0</v>
      </c>
    </row>
    <row r="36" spans="1:6" x14ac:dyDescent="0.25">
      <c r="A36" s="21" t="s">
        <v>67</v>
      </c>
      <c r="B36" s="22" t="s">
        <v>68</v>
      </c>
      <c r="C36" s="23">
        <v>1360.6084000000003</v>
      </c>
      <c r="D36" s="24" t="s">
        <v>15</v>
      </c>
      <c r="E36" s="25"/>
      <c r="F36" s="26">
        <f t="shared" si="1"/>
        <v>0</v>
      </c>
    </row>
    <row r="37" spans="1:6" ht="25.5" x14ac:dyDescent="0.25">
      <c r="A37" s="21" t="s">
        <v>69</v>
      </c>
      <c r="B37" s="22" t="s">
        <v>70</v>
      </c>
      <c r="C37" s="23">
        <v>377.72999999999996</v>
      </c>
      <c r="D37" s="24" t="s">
        <v>71</v>
      </c>
      <c r="E37" s="25"/>
      <c r="F37" s="26">
        <f t="shared" si="1"/>
        <v>0</v>
      </c>
    </row>
    <row r="38" spans="1:6" ht="25.5" x14ac:dyDescent="0.25">
      <c r="A38" s="21" t="s">
        <v>72</v>
      </c>
      <c r="B38" s="22" t="s">
        <v>73</v>
      </c>
      <c r="C38" s="23">
        <v>339.21978039981445</v>
      </c>
      <c r="D38" s="24" t="s">
        <v>15</v>
      </c>
      <c r="E38" s="25"/>
      <c r="F38" s="26">
        <f t="shared" si="1"/>
        <v>0</v>
      </c>
    </row>
    <row r="39" spans="1:6" ht="15" customHeight="1" x14ac:dyDescent="0.25">
      <c r="A39" s="15" t="s">
        <v>74</v>
      </c>
      <c r="B39" s="16" t="s">
        <v>75</v>
      </c>
      <c r="C39" s="17"/>
      <c r="D39" s="18"/>
      <c r="E39" s="20"/>
      <c r="F39" s="20">
        <f>SUM(F40:F51)</f>
        <v>0</v>
      </c>
    </row>
    <row r="40" spans="1:6" ht="15" customHeight="1" x14ac:dyDescent="0.25">
      <c r="A40" s="21" t="s">
        <v>76</v>
      </c>
      <c r="B40" s="22" t="s">
        <v>77</v>
      </c>
      <c r="C40" s="27">
        <v>24.79</v>
      </c>
      <c r="D40" s="31" t="s">
        <v>8</v>
      </c>
      <c r="E40" s="25"/>
      <c r="F40" s="26">
        <f t="shared" ref="F40:F51" si="2">C40*E40</f>
        <v>0</v>
      </c>
    </row>
    <row r="41" spans="1:6" ht="15" customHeight="1" x14ac:dyDescent="0.25">
      <c r="A41" s="21" t="s">
        <v>78</v>
      </c>
      <c r="B41" s="22" t="s">
        <v>79</v>
      </c>
      <c r="C41" s="27">
        <v>20</v>
      </c>
      <c r="D41" s="31" t="s">
        <v>80</v>
      </c>
      <c r="E41" s="25"/>
      <c r="F41" s="26">
        <f t="shared" si="2"/>
        <v>0</v>
      </c>
    </row>
    <row r="42" spans="1:6" ht="15" customHeight="1" x14ac:dyDescent="0.25">
      <c r="A42" s="21" t="s">
        <v>81</v>
      </c>
      <c r="B42" s="22" t="s">
        <v>82</v>
      </c>
      <c r="C42" s="27">
        <v>98.45</v>
      </c>
      <c r="D42" s="31" t="s">
        <v>8</v>
      </c>
      <c r="E42" s="25"/>
      <c r="F42" s="26">
        <f t="shared" si="2"/>
        <v>0</v>
      </c>
    </row>
    <row r="43" spans="1:6" ht="15" customHeight="1" x14ac:dyDescent="0.25">
      <c r="A43" s="21" t="s">
        <v>83</v>
      </c>
      <c r="B43" s="22" t="s">
        <v>84</v>
      </c>
      <c r="C43" s="27">
        <v>35</v>
      </c>
      <c r="D43" s="31" t="s">
        <v>80</v>
      </c>
      <c r="E43" s="25"/>
      <c r="F43" s="26">
        <f t="shared" si="2"/>
        <v>0</v>
      </c>
    </row>
    <row r="44" spans="1:6" ht="15" customHeight="1" x14ac:dyDescent="0.25">
      <c r="A44" s="21" t="s">
        <v>85</v>
      </c>
      <c r="B44" s="22" t="s">
        <v>86</v>
      </c>
      <c r="C44" s="27">
        <v>68</v>
      </c>
      <c r="D44" s="31" t="s">
        <v>8</v>
      </c>
      <c r="E44" s="25"/>
      <c r="F44" s="26">
        <f t="shared" si="2"/>
        <v>0</v>
      </c>
    </row>
    <row r="45" spans="1:6" ht="15" customHeight="1" x14ac:dyDescent="0.25">
      <c r="A45" s="21" t="s">
        <v>87</v>
      </c>
      <c r="B45" s="22" t="s">
        <v>88</v>
      </c>
      <c r="C45" s="27">
        <v>33</v>
      </c>
      <c r="D45" s="31" t="s">
        <v>80</v>
      </c>
      <c r="E45" s="25"/>
      <c r="F45" s="26">
        <f t="shared" si="2"/>
        <v>0</v>
      </c>
    </row>
    <row r="46" spans="1:6" ht="15" customHeight="1" x14ac:dyDescent="0.25">
      <c r="A46" s="21" t="s">
        <v>402</v>
      </c>
      <c r="B46" s="22" t="s">
        <v>90</v>
      </c>
      <c r="C46" s="34">
        <v>288.5</v>
      </c>
      <c r="D46" s="31" t="s">
        <v>15</v>
      </c>
      <c r="E46" s="25"/>
      <c r="F46" s="26">
        <f t="shared" si="2"/>
        <v>0</v>
      </c>
    </row>
    <row r="47" spans="1:6" ht="15" customHeight="1" x14ac:dyDescent="0.25">
      <c r="A47" s="21" t="s">
        <v>403</v>
      </c>
      <c r="B47" s="22" t="s">
        <v>92</v>
      </c>
      <c r="C47" s="34">
        <v>45</v>
      </c>
      <c r="D47" s="31" t="s">
        <v>80</v>
      </c>
      <c r="E47" s="25"/>
      <c r="F47" s="26">
        <f t="shared" si="2"/>
        <v>0</v>
      </c>
    </row>
    <row r="48" spans="1:6" x14ac:dyDescent="0.25">
      <c r="A48" s="21" t="s">
        <v>89</v>
      </c>
      <c r="B48" s="22" t="s">
        <v>95</v>
      </c>
      <c r="C48" s="34">
        <v>182.10000000000002</v>
      </c>
      <c r="D48" s="31" t="s">
        <v>15</v>
      </c>
      <c r="E48" s="25"/>
      <c r="F48" s="26">
        <f t="shared" si="2"/>
        <v>0</v>
      </c>
    </row>
    <row r="49" spans="1:6" ht="15" customHeight="1" x14ac:dyDescent="0.25">
      <c r="A49" s="21" t="s">
        <v>91</v>
      </c>
      <c r="B49" s="22" t="s">
        <v>92</v>
      </c>
      <c r="C49" s="34">
        <v>24</v>
      </c>
      <c r="D49" s="31" t="s">
        <v>80</v>
      </c>
      <c r="E49" s="25"/>
      <c r="F49" s="26">
        <f t="shared" si="2"/>
        <v>0</v>
      </c>
    </row>
    <row r="50" spans="1:6" ht="15" customHeight="1" x14ac:dyDescent="0.25">
      <c r="A50" s="21" t="s">
        <v>93</v>
      </c>
      <c r="B50" s="22" t="s">
        <v>96</v>
      </c>
      <c r="C50" s="34">
        <v>1103.3499999999999</v>
      </c>
      <c r="D50" s="31" t="s">
        <v>15</v>
      </c>
      <c r="E50" s="25"/>
      <c r="F50" s="26">
        <f t="shared" si="2"/>
        <v>0</v>
      </c>
    </row>
    <row r="51" spans="1:6" ht="15" customHeight="1" x14ac:dyDescent="0.25">
      <c r="A51" s="21" t="s">
        <v>94</v>
      </c>
      <c r="B51" s="22" t="s">
        <v>92</v>
      </c>
      <c r="C51" s="34">
        <v>96</v>
      </c>
      <c r="D51" s="31" t="s">
        <v>80</v>
      </c>
      <c r="E51" s="25"/>
      <c r="F51" s="26">
        <f t="shared" si="2"/>
        <v>0</v>
      </c>
    </row>
    <row r="52" spans="1:6" ht="15" customHeight="1" x14ac:dyDescent="0.25">
      <c r="A52" s="15" t="s">
        <v>97</v>
      </c>
      <c r="B52" s="16" t="s">
        <v>98</v>
      </c>
      <c r="C52" s="17"/>
      <c r="D52" s="18"/>
      <c r="E52" s="20"/>
      <c r="F52" s="20">
        <f>SUM(F53:F65)</f>
        <v>0</v>
      </c>
    </row>
    <row r="53" spans="1:6" ht="15" customHeight="1" x14ac:dyDescent="0.25">
      <c r="A53" s="21" t="s">
        <v>99</v>
      </c>
      <c r="B53" s="22" t="s">
        <v>100</v>
      </c>
      <c r="C53" s="23">
        <v>24.487007999999999</v>
      </c>
      <c r="D53" s="31" t="s">
        <v>8</v>
      </c>
      <c r="E53" s="25"/>
      <c r="F53" s="26">
        <f t="shared" ref="F53:F65" si="3">C53*E53</f>
        <v>0</v>
      </c>
    </row>
    <row r="54" spans="1:6" ht="15" customHeight="1" x14ac:dyDescent="0.25">
      <c r="A54" s="21" t="s">
        <v>101</v>
      </c>
      <c r="B54" s="22" t="s">
        <v>102</v>
      </c>
      <c r="C54" s="23">
        <v>2203.8307199999999</v>
      </c>
      <c r="D54" s="31" t="s">
        <v>28</v>
      </c>
      <c r="E54" s="25"/>
      <c r="F54" s="26">
        <f t="shared" si="3"/>
        <v>0</v>
      </c>
    </row>
    <row r="55" spans="1:6" ht="15" customHeight="1" x14ac:dyDescent="0.25">
      <c r="A55" s="21" t="s">
        <v>103</v>
      </c>
      <c r="B55" s="22" t="s">
        <v>104</v>
      </c>
      <c r="C55" s="23">
        <v>7.4268000000000001</v>
      </c>
      <c r="D55" s="31" t="s">
        <v>8</v>
      </c>
      <c r="E55" s="25"/>
      <c r="F55" s="26">
        <f t="shared" si="3"/>
        <v>0</v>
      </c>
    </row>
    <row r="56" spans="1:6" ht="15" customHeight="1" x14ac:dyDescent="0.25">
      <c r="A56" s="21" t="s">
        <v>105</v>
      </c>
      <c r="B56" s="22" t="s">
        <v>106</v>
      </c>
      <c r="C56" s="23">
        <v>1114.02</v>
      </c>
      <c r="D56" s="31" t="s">
        <v>28</v>
      </c>
      <c r="E56" s="25"/>
      <c r="F56" s="26">
        <f t="shared" si="3"/>
        <v>0</v>
      </c>
    </row>
    <row r="57" spans="1:6" ht="15" customHeight="1" x14ac:dyDescent="0.25">
      <c r="A57" s="21" t="s">
        <v>107</v>
      </c>
      <c r="B57" s="22" t="s">
        <v>108</v>
      </c>
      <c r="C57" s="23">
        <v>2.296224</v>
      </c>
      <c r="D57" s="31" t="s">
        <v>8</v>
      </c>
      <c r="E57" s="25"/>
      <c r="F57" s="26">
        <f t="shared" si="3"/>
        <v>0</v>
      </c>
    </row>
    <row r="58" spans="1:6" ht="15" customHeight="1" x14ac:dyDescent="0.25">
      <c r="A58" s="21" t="s">
        <v>109</v>
      </c>
      <c r="B58" s="22" t="s">
        <v>110</v>
      </c>
      <c r="C58" s="23">
        <v>321.47136000000006</v>
      </c>
      <c r="D58" s="31" t="s">
        <v>28</v>
      </c>
      <c r="E58" s="25"/>
      <c r="F58" s="26">
        <f t="shared" si="3"/>
        <v>0</v>
      </c>
    </row>
    <row r="59" spans="1:6" ht="15" customHeight="1" x14ac:dyDescent="0.25">
      <c r="A59" s="21" t="s">
        <v>111</v>
      </c>
      <c r="B59" s="22" t="s">
        <v>112</v>
      </c>
      <c r="C59" s="23">
        <v>25.370440000000002</v>
      </c>
      <c r="D59" s="31" t="s">
        <v>8</v>
      </c>
      <c r="E59" s="25"/>
      <c r="F59" s="26">
        <f t="shared" si="3"/>
        <v>0</v>
      </c>
    </row>
    <row r="60" spans="1:6" ht="15" customHeight="1" x14ac:dyDescent="0.25">
      <c r="A60" s="21" t="s">
        <v>113</v>
      </c>
      <c r="B60" s="22" t="s">
        <v>114</v>
      </c>
      <c r="C60" s="23">
        <v>2537.0440000000003</v>
      </c>
      <c r="D60" s="31" t="s">
        <v>28</v>
      </c>
      <c r="E60" s="25"/>
      <c r="F60" s="26">
        <f t="shared" si="3"/>
        <v>0</v>
      </c>
    </row>
    <row r="61" spans="1:6" ht="15" customHeight="1" x14ac:dyDescent="0.25">
      <c r="A61" s="21" t="s">
        <v>115</v>
      </c>
      <c r="B61" s="22" t="s">
        <v>116</v>
      </c>
      <c r="C61" s="23">
        <v>42</v>
      </c>
      <c r="D61" s="31" t="s">
        <v>71</v>
      </c>
      <c r="E61" s="25"/>
      <c r="F61" s="26">
        <f t="shared" si="3"/>
        <v>0</v>
      </c>
    </row>
    <row r="62" spans="1:6" ht="15" customHeight="1" x14ac:dyDescent="0.25">
      <c r="A62" s="21" t="s">
        <v>117</v>
      </c>
      <c r="B62" s="22" t="s">
        <v>118</v>
      </c>
      <c r="C62" s="35">
        <v>11.916</v>
      </c>
      <c r="D62" s="31" t="s">
        <v>15</v>
      </c>
      <c r="E62" s="25"/>
      <c r="F62" s="26">
        <f t="shared" si="3"/>
        <v>0</v>
      </c>
    </row>
    <row r="63" spans="1:6" ht="15" customHeight="1" x14ac:dyDescent="0.25">
      <c r="A63" s="21" t="s">
        <v>119</v>
      </c>
      <c r="B63" s="22" t="s">
        <v>120</v>
      </c>
      <c r="C63" s="36">
        <v>285.98400000000004</v>
      </c>
      <c r="D63" s="31" t="s">
        <v>28</v>
      </c>
      <c r="E63" s="25"/>
      <c r="F63" s="26">
        <f t="shared" si="3"/>
        <v>0</v>
      </c>
    </row>
    <row r="64" spans="1:6" ht="15" customHeight="1" x14ac:dyDescent="0.25">
      <c r="A64" s="21" t="s">
        <v>121</v>
      </c>
      <c r="B64" s="22" t="s">
        <v>122</v>
      </c>
      <c r="C64" s="36">
        <v>76.119780399814388</v>
      </c>
      <c r="D64" s="31" t="s">
        <v>15</v>
      </c>
      <c r="E64" s="25"/>
      <c r="F64" s="26">
        <f t="shared" si="3"/>
        <v>0</v>
      </c>
    </row>
    <row r="65" spans="1:6" ht="15" customHeight="1" x14ac:dyDescent="0.25">
      <c r="A65" s="21" t="s">
        <v>123</v>
      </c>
      <c r="B65" s="22" t="s">
        <v>124</v>
      </c>
      <c r="C65" s="37">
        <v>1461.4997836764367</v>
      </c>
      <c r="D65" s="31" t="s">
        <v>28</v>
      </c>
      <c r="E65" s="25"/>
      <c r="F65" s="26">
        <f t="shared" si="3"/>
        <v>0</v>
      </c>
    </row>
    <row r="66" spans="1:6" ht="15" customHeight="1" x14ac:dyDescent="0.25">
      <c r="A66" s="9">
        <v>3</v>
      </c>
      <c r="B66" s="10" t="s">
        <v>125</v>
      </c>
      <c r="C66" s="11"/>
      <c r="D66" s="12"/>
      <c r="E66" s="13"/>
      <c r="F66" s="14">
        <f>F67+F75+F81+F85+F90+F94</f>
        <v>0</v>
      </c>
    </row>
    <row r="67" spans="1:6" ht="15" customHeight="1" x14ac:dyDescent="0.25">
      <c r="A67" s="15" t="s">
        <v>126</v>
      </c>
      <c r="B67" s="16" t="s">
        <v>127</v>
      </c>
      <c r="C67" s="17"/>
      <c r="D67" s="18"/>
      <c r="E67" s="20"/>
      <c r="F67" s="20">
        <f>SUM(F68:F74)</f>
        <v>0</v>
      </c>
    </row>
    <row r="68" spans="1:6" x14ac:dyDescent="0.25">
      <c r="A68" s="21" t="s">
        <v>128</v>
      </c>
      <c r="B68" s="22" t="s">
        <v>129</v>
      </c>
      <c r="C68" s="38">
        <v>647.5</v>
      </c>
      <c r="D68" s="39" t="s">
        <v>8</v>
      </c>
      <c r="E68" s="25"/>
      <c r="F68" s="26">
        <f t="shared" ref="F68:F74" si="4">C68*E68</f>
        <v>0</v>
      </c>
    </row>
    <row r="69" spans="1:6" x14ac:dyDescent="0.25">
      <c r="A69" s="21" t="s">
        <v>130</v>
      </c>
      <c r="B69" s="28" t="s">
        <v>476</v>
      </c>
      <c r="C69" s="23">
        <v>1295</v>
      </c>
      <c r="D69" s="24" t="s">
        <v>15</v>
      </c>
      <c r="E69" s="25"/>
      <c r="F69" s="26">
        <f t="shared" si="4"/>
        <v>0</v>
      </c>
    </row>
    <row r="70" spans="1:6" x14ac:dyDescent="0.25">
      <c r="A70" s="21" t="s">
        <v>131</v>
      </c>
      <c r="B70" s="28" t="s">
        <v>132</v>
      </c>
      <c r="C70" s="23">
        <v>1295</v>
      </c>
      <c r="D70" s="24" t="s">
        <v>15</v>
      </c>
      <c r="E70" s="25"/>
      <c r="F70" s="26">
        <f t="shared" si="4"/>
        <v>0</v>
      </c>
    </row>
    <row r="71" spans="1:6" ht="38.25" x14ac:dyDescent="0.25">
      <c r="A71" s="21" t="s">
        <v>133</v>
      </c>
      <c r="B71" s="22" t="s">
        <v>134</v>
      </c>
      <c r="C71" s="23">
        <v>905.7</v>
      </c>
      <c r="D71" s="31" t="s">
        <v>15</v>
      </c>
      <c r="E71" s="25"/>
      <c r="F71" s="26">
        <f t="shared" si="4"/>
        <v>0</v>
      </c>
    </row>
    <row r="72" spans="1:6" ht="51" x14ac:dyDescent="0.25">
      <c r="A72" s="21" t="s">
        <v>135</v>
      </c>
      <c r="B72" s="22" t="s">
        <v>136</v>
      </c>
      <c r="C72" s="23">
        <v>389.29999999999995</v>
      </c>
      <c r="D72" s="31" t="s">
        <v>15</v>
      </c>
      <c r="E72" s="25"/>
      <c r="F72" s="26">
        <f t="shared" si="4"/>
        <v>0</v>
      </c>
    </row>
    <row r="73" spans="1:6" x14ac:dyDescent="0.25">
      <c r="A73" s="21" t="s">
        <v>138</v>
      </c>
      <c r="B73" s="22" t="s">
        <v>137</v>
      </c>
      <c r="C73" s="27">
        <v>600.75</v>
      </c>
      <c r="D73" s="31" t="s">
        <v>28</v>
      </c>
      <c r="E73" s="25"/>
      <c r="F73" s="26">
        <f t="shared" si="4"/>
        <v>0</v>
      </c>
    </row>
    <row r="74" spans="1:6" x14ac:dyDescent="0.25">
      <c r="A74" s="21" t="s">
        <v>139</v>
      </c>
      <c r="B74" s="22" t="s">
        <v>140</v>
      </c>
      <c r="C74" s="27">
        <v>325</v>
      </c>
      <c r="D74" s="31" t="s">
        <v>71</v>
      </c>
      <c r="E74" s="25"/>
      <c r="F74" s="26">
        <f t="shared" si="4"/>
        <v>0</v>
      </c>
    </row>
    <row r="75" spans="1:6" ht="15" customHeight="1" x14ac:dyDescent="0.25">
      <c r="A75" s="15" t="s">
        <v>141</v>
      </c>
      <c r="B75" s="16" t="s">
        <v>142</v>
      </c>
      <c r="C75" s="17"/>
      <c r="D75" s="18"/>
      <c r="E75" s="20"/>
      <c r="F75" s="20">
        <f>SUM(F76:F80)</f>
        <v>0</v>
      </c>
    </row>
    <row r="76" spans="1:6" ht="15" customHeight="1" x14ac:dyDescent="0.25">
      <c r="A76" s="21" t="s">
        <v>143</v>
      </c>
      <c r="B76" s="22" t="s">
        <v>129</v>
      </c>
      <c r="C76" s="38">
        <v>42.5</v>
      </c>
      <c r="D76" s="39" t="s">
        <v>8</v>
      </c>
      <c r="E76" s="25"/>
      <c r="F76" s="26">
        <f t="shared" ref="F76:F80" si="5">C76*E76</f>
        <v>0</v>
      </c>
    </row>
    <row r="77" spans="1:6" ht="15" customHeight="1" x14ac:dyDescent="0.25">
      <c r="A77" s="21" t="s">
        <v>144</v>
      </c>
      <c r="B77" s="28" t="s">
        <v>476</v>
      </c>
      <c r="C77" s="23">
        <v>85</v>
      </c>
      <c r="D77" s="24" t="s">
        <v>15</v>
      </c>
      <c r="E77" s="25"/>
      <c r="F77" s="26">
        <f t="shared" si="5"/>
        <v>0</v>
      </c>
    </row>
    <row r="78" spans="1:6" ht="15" customHeight="1" x14ac:dyDescent="0.25">
      <c r="A78" s="21" t="s">
        <v>145</v>
      </c>
      <c r="B78" s="28" t="s">
        <v>132</v>
      </c>
      <c r="C78" s="23">
        <v>85</v>
      </c>
      <c r="D78" s="24" t="s">
        <v>15</v>
      </c>
      <c r="E78" s="25"/>
      <c r="F78" s="26">
        <f t="shared" si="5"/>
        <v>0</v>
      </c>
    </row>
    <row r="79" spans="1:6" ht="15" customHeight="1" x14ac:dyDescent="0.25">
      <c r="A79" s="21" t="s">
        <v>146</v>
      </c>
      <c r="B79" s="22" t="s">
        <v>147</v>
      </c>
      <c r="C79" s="23">
        <v>85</v>
      </c>
      <c r="D79" s="31" t="s">
        <v>15</v>
      </c>
      <c r="E79" s="25"/>
      <c r="F79" s="26">
        <f t="shared" si="5"/>
        <v>0</v>
      </c>
    </row>
    <row r="80" spans="1:6" ht="15" customHeight="1" x14ac:dyDescent="0.25">
      <c r="A80" s="21" t="s">
        <v>148</v>
      </c>
      <c r="B80" s="22" t="s">
        <v>149</v>
      </c>
      <c r="C80" s="23">
        <v>85</v>
      </c>
      <c r="D80" s="31" t="s">
        <v>15</v>
      </c>
      <c r="E80" s="25"/>
      <c r="F80" s="26">
        <f t="shared" si="5"/>
        <v>0</v>
      </c>
    </row>
    <row r="81" spans="1:6" ht="15" customHeight="1" x14ac:dyDescent="0.25">
      <c r="A81" s="15" t="s">
        <v>150</v>
      </c>
      <c r="B81" s="16" t="s">
        <v>151</v>
      </c>
      <c r="C81" s="17"/>
      <c r="D81" s="18"/>
      <c r="E81" s="20"/>
      <c r="F81" s="20">
        <f>SUM(F82:F84)</f>
        <v>0</v>
      </c>
    </row>
    <row r="82" spans="1:6" ht="15" customHeight="1" x14ac:dyDescent="0.25">
      <c r="A82" s="21" t="s">
        <v>152</v>
      </c>
      <c r="B82" s="22" t="s">
        <v>132</v>
      </c>
      <c r="C82" s="38">
        <v>195</v>
      </c>
      <c r="D82" s="31" t="s">
        <v>15</v>
      </c>
      <c r="E82" s="25"/>
      <c r="F82" s="26">
        <f t="shared" ref="F82:F84" si="6">C82*E82</f>
        <v>0</v>
      </c>
    </row>
    <row r="83" spans="1:6" ht="15" customHeight="1" x14ac:dyDescent="0.25">
      <c r="A83" s="21" t="s">
        <v>153</v>
      </c>
      <c r="B83" s="22" t="s">
        <v>154</v>
      </c>
      <c r="C83" s="38">
        <v>195</v>
      </c>
      <c r="D83" s="31" t="s">
        <v>15</v>
      </c>
      <c r="E83" s="25"/>
      <c r="F83" s="26">
        <f t="shared" si="6"/>
        <v>0</v>
      </c>
    </row>
    <row r="84" spans="1:6" ht="15" customHeight="1" x14ac:dyDescent="0.25">
      <c r="A84" s="21" t="s">
        <v>155</v>
      </c>
      <c r="B84" s="22" t="s">
        <v>156</v>
      </c>
      <c r="C84" s="38">
        <v>195</v>
      </c>
      <c r="D84" s="31" t="s">
        <v>15</v>
      </c>
      <c r="E84" s="25"/>
      <c r="F84" s="26">
        <f t="shared" si="6"/>
        <v>0</v>
      </c>
    </row>
    <row r="85" spans="1:6" ht="15" customHeight="1" x14ac:dyDescent="0.25">
      <c r="A85" s="15" t="s">
        <v>157</v>
      </c>
      <c r="B85" s="16" t="s">
        <v>158</v>
      </c>
      <c r="C85" s="17"/>
      <c r="D85" s="18"/>
      <c r="E85" s="20"/>
      <c r="F85" s="20">
        <f>SUM(F86:F89)</f>
        <v>0</v>
      </c>
    </row>
    <row r="86" spans="1:6" ht="38.25" x14ac:dyDescent="0.25">
      <c r="A86" s="21" t="s">
        <v>159</v>
      </c>
      <c r="B86" s="22" t="s">
        <v>161</v>
      </c>
      <c r="C86" s="38">
        <v>75</v>
      </c>
      <c r="D86" s="31" t="s">
        <v>15</v>
      </c>
      <c r="E86" s="25"/>
      <c r="F86" s="26">
        <f t="shared" ref="F86:F89" si="7">C86*E86</f>
        <v>0</v>
      </c>
    </row>
    <row r="87" spans="1:6" x14ac:dyDescent="0.25">
      <c r="A87" s="21" t="s">
        <v>160</v>
      </c>
      <c r="B87" s="22" t="s">
        <v>163</v>
      </c>
      <c r="C87" s="23">
        <v>0</v>
      </c>
      <c r="D87" s="31" t="s">
        <v>71</v>
      </c>
      <c r="E87" s="25"/>
      <c r="F87" s="26">
        <f t="shared" si="7"/>
        <v>0</v>
      </c>
    </row>
    <row r="88" spans="1:6" x14ac:dyDescent="0.25">
      <c r="A88" s="21" t="s">
        <v>162</v>
      </c>
      <c r="B88" s="22" t="s">
        <v>137</v>
      </c>
      <c r="C88" s="27">
        <v>48.06</v>
      </c>
      <c r="D88" s="31" t="s">
        <v>28</v>
      </c>
      <c r="E88" s="25"/>
      <c r="F88" s="26">
        <f t="shared" si="7"/>
        <v>0</v>
      </c>
    </row>
    <row r="89" spans="1:6" x14ac:dyDescent="0.25">
      <c r="A89" s="21" t="s">
        <v>164</v>
      </c>
      <c r="B89" s="22" t="s">
        <v>140</v>
      </c>
      <c r="C89" s="27">
        <v>30</v>
      </c>
      <c r="D89" s="31" t="s">
        <v>71</v>
      </c>
      <c r="E89" s="25"/>
      <c r="F89" s="26">
        <f t="shared" si="7"/>
        <v>0</v>
      </c>
    </row>
    <row r="90" spans="1:6" ht="15" customHeight="1" x14ac:dyDescent="0.25">
      <c r="A90" s="15" t="s">
        <v>165</v>
      </c>
      <c r="B90" s="16" t="s">
        <v>166</v>
      </c>
      <c r="C90" s="17"/>
      <c r="D90" s="18"/>
      <c r="E90" s="20"/>
      <c r="F90" s="20">
        <f>SUM(F91:F93)</f>
        <v>0</v>
      </c>
    </row>
    <row r="91" spans="1:6" ht="15" customHeight="1" x14ac:dyDescent="0.25">
      <c r="A91" s="21" t="s">
        <v>167</v>
      </c>
      <c r="B91" s="22" t="s">
        <v>132</v>
      </c>
      <c r="C91" s="38">
        <v>25</v>
      </c>
      <c r="D91" s="31" t="s">
        <v>15</v>
      </c>
      <c r="E91" s="25"/>
      <c r="F91" s="26">
        <f t="shared" ref="F91:F93" si="8">C91*E91</f>
        <v>0</v>
      </c>
    </row>
    <row r="92" spans="1:6" ht="15" customHeight="1" x14ac:dyDescent="0.25">
      <c r="A92" s="21" t="s">
        <v>168</v>
      </c>
      <c r="B92" s="22" t="s">
        <v>154</v>
      </c>
      <c r="C92" s="38">
        <v>25</v>
      </c>
      <c r="D92" s="31" t="s">
        <v>15</v>
      </c>
      <c r="E92" s="25"/>
      <c r="F92" s="26">
        <f t="shared" si="8"/>
        <v>0</v>
      </c>
    </row>
    <row r="93" spans="1:6" ht="15" customHeight="1" x14ac:dyDescent="0.25">
      <c r="A93" s="21" t="s">
        <v>169</v>
      </c>
      <c r="B93" s="22" t="s">
        <v>156</v>
      </c>
      <c r="C93" s="38">
        <v>25</v>
      </c>
      <c r="D93" s="31" t="s">
        <v>15</v>
      </c>
      <c r="E93" s="25"/>
      <c r="F93" s="26">
        <f t="shared" si="8"/>
        <v>0</v>
      </c>
    </row>
    <row r="94" spans="1:6" ht="15" customHeight="1" x14ac:dyDescent="0.25">
      <c r="A94" s="15" t="s">
        <v>170</v>
      </c>
      <c r="B94" s="16" t="s">
        <v>171</v>
      </c>
      <c r="C94" s="17"/>
      <c r="D94" s="18"/>
      <c r="E94" s="20"/>
      <c r="F94" s="20">
        <f>SUM(F95:F97)</f>
        <v>0</v>
      </c>
    </row>
    <row r="95" spans="1:6" ht="38.25" x14ac:dyDescent="0.25">
      <c r="A95" s="21" t="s">
        <v>172</v>
      </c>
      <c r="B95" s="22" t="s">
        <v>161</v>
      </c>
      <c r="C95" s="38">
        <v>1350</v>
      </c>
      <c r="D95" s="31" t="s">
        <v>15</v>
      </c>
      <c r="E95" s="25"/>
      <c r="F95" s="26">
        <f t="shared" ref="F95:F97" si="9">C95*E95</f>
        <v>0</v>
      </c>
    </row>
    <row r="96" spans="1:6" x14ac:dyDescent="0.25">
      <c r="A96" s="21" t="s">
        <v>173</v>
      </c>
      <c r="B96" s="22" t="s">
        <v>137</v>
      </c>
      <c r="C96" s="27">
        <v>720.9</v>
      </c>
      <c r="D96" s="31" t="s">
        <v>28</v>
      </c>
      <c r="E96" s="25"/>
      <c r="F96" s="26">
        <f t="shared" si="9"/>
        <v>0</v>
      </c>
    </row>
    <row r="97" spans="1:6" x14ac:dyDescent="0.25">
      <c r="A97" s="21" t="s">
        <v>174</v>
      </c>
      <c r="B97" s="22" t="s">
        <v>140</v>
      </c>
      <c r="C97" s="27">
        <v>220</v>
      </c>
      <c r="D97" s="31" t="s">
        <v>71</v>
      </c>
      <c r="E97" s="25"/>
      <c r="F97" s="26">
        <f t="shared" si="9"/>
        <v>0</v>
      </c>
    </row>
    <row r="98" spans="1:6" ht="15" customHeight="1" x14ac:dyDescent="0.25">
      <c r="A98" s="9">
        <v>4</v>
      </c>
      <c r="B98" s="10" t="s">
        <v>175</v>
      </c>
      <c r="C98" s="11"/>
      <c r="D98" s="12"/>
      <c r="E98" s="13"/>
      <c r="F98" s="14">
        <f>F99</f>
        <v>0</v>
      </c>
    </row>
    <row r="99" spans="1:6" ht="15" customHeight="1" x14ac:dyDescent="0.25">
      <c r="A99" s="15" t="s">
        <v>176</v>
      </c>
      <c r="B99" s="16" t="s">
        <v>177</v>
      </c>
      <c r="C99" s="17"/>
      <c r="D99" s="18"/>
      <c r="E99" s="20"/>
      <c r="F99" s="20">
        <f>SUM(F100:F129)</f>
        <v>0</v>
      </c>
    </row>
    <row r="100" spans="1:6" ht="38.25" x14ac:dyDescent="0.25">
      <c r="A100" s="21" t="s">
        <v>178</v>
      </c>
      <c r="B100" s="28" t="s">
        <v>409</v>
      </c>
      <c r="C100" s="23">
        <v>49.151300000000006</v>
      </c>
      <c r="D100" s="31" t="s">
        <v>15</v>
      </c>
      <c r="E100" s="25"/>
      <c r="F100" s="26">
        <f t="shared" ref="F100:F129" si="10">C100*E100</f>
        <v>0</v>
      </c>
    </row>
    <row r="101" spans="1:6" ht="38.25" x14ac:dyDescent="0.25">
      <c r="A101" s="21" t="s">
        <v>179</v>
      </c>
      <c r="B101" s="28" t="s">
        <v>410</v>
      </c>
      <c r="C101" s="23">
        <v>181.72824999999997</v>
      </c>
      <c r="D101" s="31" t="s">
        <v>15</v>
      </c>
      <c r="E101" s="25"/>
      <c r="F101" s="26">
        <f t="shared" si="10"/>
        <v>0</v>
      </c>
    </row>
    <row r="102" spans="1:6" ht="38.25" x14ac:dyDescent="0.25">
      <c r="A102" s="21" t="s">
        <v>180</v>
      </c>
      <c r="B102" s="28" t="s">
        <v>411</v>
      </c>
      <c r="C102" s="23">
        <v>22.342500000000001</v>
      </c>
      <c r="D102" s="31" t="s">
        <v>15</v>
      </c>
      <c r="E102" s="25"/>
      <c r="F102" s="26">
        <f t="shared" si="10"/>
        <v>0</v>
      </c>
    </row>
    <row r="103" spans="1:6" ht="38.25" x14ac:dyDescent="0.25">
      <c r="A103" s="21" t="s">
        <v>181</v>
      </c>
      <c r="B103" s="28" t="s">
        <v>412</v>
      </c>
      <c r="C103" s="23">
        <v>23.416499999999999</v>
      </c>
      <c r="D103" s="31" t="s">
        <v>15</v>
      </c>
      <c r="E103" s="25"/>
      <c r="F103" s="26">
        <f t="shared" si="10"/>
        <v>0</v>
      </c>
    </row>
    <row r="104" spans="1:6" ht="25.5" x14ac:dyDescent="0.25">
      <c r="A104" s="21" t="s">
        <v>182</v>
      </c>
      <c r="B104" s="22" t="s">
        <v>413</v>
      </c>
      <c r="C104" s="23">
        <v>19.608750000000001</v>
      </c>
      <c r="D104" s="31" t="s">
        <v>15</v>
      </c>
      <c r="E104" s="25"/>
      <c r="F104" s="26">
        <f t="shared" si="10"/>
        <v>0</v>
      </c>
    </row>
    <row r="105" spans="1:6" ht="38.25" x14ac:dyDescent="0.25">
      <c r="A105" s="21" t="s">
        <v>183</v>
      </c>
      <c r="B105" s="22" t="s">
        <v>414</v>
      </c>
      <c r="C105" s="23">
        <v>40.971500000000006</v>
      </c>
      <c r="D105" s="31" t="s">
        <v>15</v>
      </c>
      <c r="E105" s="25"/>
      <c r="F105" s="26">
        <f t="shared" si="10"/>
        <v>0</v>
      </c>
    </row>
    <row r="106" spans="1:6" ht="38.25" x14ac:dyDescent="0.25">
      <c r="A106" s="21" t="s">
        <v>184</v>
      </c>
      <c r="B106" s="22" t="s">
        <v>185</v>
      </c>
      <c r="C106" s="23">
        <v>22</v>
      </c>
      <c r="D106" s="31" t="s">
        <v>80</v>
      </c>
      <c r="E106" s="25"/>
      <c r="F106" s="26">
        <f t="shared" si="10"/>
        <v>0</v>
      </c>
    </row>
    <row r="107" spans="1:6" ht="25.5" x14ac:dyDescent="0.25">
      <c r="A107" s="21" t="s">
        <v>186</v>
      </c>
      <c r="B107" s="28" t="s">
        <v>187</v>
      </c>
      <c r="C107" s="23">
        <v>9.6999999999999993</v>
      </c>
      <c r="D107" s="31" t="s">
        <v>71</v>
      </c>
      <c r="E107" s="25"/>
      <c r="F107" s="26">
        <f t="shared" si="10"/>
        <v>0</v>
      </c>
    </row>
    <row r="108" spans="1:6" x14ac:dyDescent="0.25">
      <c r="A108" s="21" t="s">
        <v>188</v>
      </c>
      <c r="B108" s="22" t="s">
        <v>189</v>
      </c>
      <c r="C108" s="23">
        <v>20.100000000000001</v>
      </c>
      <c r="D108" s="31" t="s">
        <v>15</v>
      </c>
      <c r="E108" s="25"/>
      <c r="F108" s="26">
        <f t="shared" si="10"/>
        <v>0</v>
      </c>
    </row>
    <row r="109" spans="1:6" ht="25.5" x14ac:dyDescent="0.25">
      <c r="A109" s="21" t="s">
        <v>190</v>
      </c>
      <c r="B109" s="22" t="s">
        <v>191</v>
      </c>
      <c r="C109" s="23">
        <v>536.09365000000003</v>
      </c>
      <c r="D109" s="31" t="s">
        <v>15</v>
      </c>
      <c r="E109" s="25"/>
      <c r="F109" s="26">
        <f t="shared" si="10"/>
        <v>0</v>
      </c>
    </row>
    <row r="110" spans="1:6" ht="25.5" x14ac:dyDescent="0.25">
      <c r="A110" s="21" t="s">
        <v>192</v>
      </c>
      <c r="B110" s="22" t="s">
        <v>193</v>
      </c>
      <c r="C110" s="23">
        <v>44.241261687583304</v>
      </c>
      <c r="D110" s="31" t="s">
        <v>15</v>
      </c>
      <c r="E110" s="25"/>
      <c r="F110" s="26">
        <f t="shared" si="10"/>
        <v>0</v>
      </c>
    </row>
    <row r="111" spans="1:6" ht="25.5" x14ac:dyDescent="0.25">
      <c r="A111" s="21" t="s">
        <v>194</v>
      </c>
      <c r="B111" s="28" t="s">
        <v>195</v>
      </c>
      <c r="C111" s="23">
        <v>117.875</v>
      </c>
      <c r="D111" s="31" t="s">
        <v>71</v>
      </c>
      <c r="E111" s="25"/>
      <c r="F111" s="26">
        <f t="shared" si="10"/>
        <v>0</v>
      </c>
    </row>
    <row r="112" spans="1:6" ht="25.5" x14ac:dyDescent="0.25">
      <c r="A112" s="21" t="s">
        <v>196</v>
      </c>
      <c r="B112" s="28" t="s">
        <v>197</v>
      </c>
      <c r="C112" s="23">
        <v>847.62286575000007</v>
      </c>
      <c r="D112" s="31" t="s">
        <v>15</v>
      </c>
      <c r="E112" s="25"/>
      <c r="F112" s="26">
        <f t="shared" si="10"/>
        <v>0</v>
      </c>
    </row>
    <row r="113" spans="1:6" ht="25.5" x14ac:dyDescent="0.25">
      <c r="A113" s="21" t="s">
        <v>198</v>
      </c>
      <c r="B113" s="28" t="s">
        <v>199</v>
      </c>
      <c r="C113" s="23">
        <v>1493.5941599999999</v>
      </c>
      <c r="D113" s="31" t="s">
        <v>15</v>
      </c>
      <c r="E113" s="25"/>
      <c r="F113" s="26">
        <f t="shared" si="10"/>
        <v>0</v>
      </c>
    </row>
    <row r="114" spans="1:6" ht="38.25" x14ac:dyDescent="0.25">
      <c r="A114" s="21" t="s">
        <v>200</v>
      </c>
      <c r="B114" s="28" t="s">
        <v>201</v>
      </c>
      <c r="C114" s="23">
        <v>49.091261687583305</v>
      </c>
      <c r="D114" s="31" t="s">
        <v>15</v>
      </c>
      <c r="E114" s="25"/>
      <c r="F114" s="26">
        <f t="shared" si="10"/>
        <v>0</v>
      </c>
    </row>
    <row r="115" spans="1:6" ht="25.5" x14ac:dyDescent="0.25">
      <c r="A115" s="21" t="s">
        <v>202</v>
      </c>
      <c r="B115" s="28" t="s">
        <v>203</v>
      </c>
      <c r="C115" s="23">
        <v>1354.3499999999997</v>
      </c>
      <c r="D115" s="31" t="s">
        <v>15</v>
      </c>
      <c r="E115" s="25"/>
      <c r="F115" s="26">
        <f t="shared" si="10"/>
        <v>0</v>
      </c>
    </row>
    <row r="116" spans="1:6" ht="51" x14ac:dyDescent="0.25">
      <c r="A116" s="21" t="s">
        <v>204</v>
      </c>
      <c r="B116" s="28" t="s">
        <v>205</v>
      </c>
      <c r="C116" s="23">
        <v>211.22999999999996</v>
      </c>
      <c r="D116" s="31" t="s">
        <v>15</v>
      </c>
      <c r="E116" s="25"/>
      <c r="F116" s="26">
        <f t="shared" si="10"/>
        <v>0</v>
      </c>
    </row>
    <row r="117" spans="1:6" ht="38.25" x14ac:dyDescent="0.25">
      <c r="A117" s="21" t="s">
        <v>206</v>
      </c>
      <c r="B117" s="28" t="s">
        <v>207</v>
      </c>
      <c r="C117" s="23">
        <v>254.86999999999995</v>
      </c>
      <c r="D117" s="31" t="s">
        <v>15</v>
      </c>
      <c r="E117" s="25"/>
      <c r="F117" s="26">
        <f t="shared" si="10"/>
        <v>0</v>
      </c>
    </row>
    <row r="118" spans="1:6" x14ac:dyDescent="0.25">
      <c r="A118" s="21" t="s">
        <v>208</v>
      </c>
      <c r="B118" s="28" t="s">
        <v>209</v>
      </c>
      <c r="C118" s="23">
        <v>29.799999999999997</v>
      </c>
      <c r="D118" s="31" t="s">
        <v>71</v>
      </c>
      <c r="E118" s="25"/>
      <c r="F118" s="26">
        <f t="shared" si="10"/>
        <v>0</v>
      </c>
    </row>
    <row r="119" spans="1:6" ht="38.25" x14ac:dyDescent="0.25">
      <c r="A119" s="21" t="s">
        <v>210</v>
      </c>
      <c r="B119" s="28" t="s">
        <v>211</v>
      </c>
      <c r="C119" s="23">
        <v>892.5</v>
      </c>
      <c r="D119" s="31" t="s">
        <v>15</v>
      </c>
      <c r="E119" s="25"/>
      <c r="F119" s="26">
        <f t="shared" si="10"/>
        <v>0</v>
      </c>
    </row>
    <row r="120" spans="1:6" x14ac:dyDescent="0.25">
      <c r="A120" s="21" t="s">
        <v>212</v>
      </c>
      <c r="B120" s="28" t="s">
        <v>213</v>
      </c>
      <c r="C120" s="23">
        <v>227.88</v>
      </c>
      <c r="D120" s="31" t="s">
        <v>71</v>
      </c>
      <c r="E120" s="25"/>
      <c r="F120" s="26">
        <f t="shared" si="10"/>
        <v>0</v>
      </c>
    </row>
    <row r="121" spans="1:6" ht="38.25" x14ac:dyDescent="0.25">
      <c r="A121" s="21" t="s">
        <v>214</v>
      </c>
      <c r="B121" s="28" t="s">
        <v>215</v>
      </c>
      <c r="C121" s="23">
        <v>308.63849999999996</v>
      </c>
      <c r="D121" s="31" t="s">
        <v>15</v>
      </c>
      <c r="E121" s="25"/>
      <c r="F121" s="26">
        <f t="shared" si="10"/>
        <v>0</v>
      </c>
    </row>
    <row r="122" spans="1:6" x14ac:dyDescent="0.25">
      <c r="A122" s="21" t="s">
        <v>216</v>
      </c>
      <c r="B122" s="28" t="s">
        <v>213</v>
      </c>
      <c r="C122" s="23">
        <v>261.20000000000005</v>
      </c>
      <c r="D122" s="31" t="s">
        <v>71</v>
      </c>
      <c r="E122" s="25"/>
      <c r="F122" s="26">
        <f t="shared" si="10"/>
        <v>0</v>
      </c>
    </row>
    <row r="123" spans="1:6" ht="25.5" x14ac:dyDescent="0.25">
      <c r="A123" s="21" t="s">
        <v>217</v>
      </c>
      <c r="B123" s="28" t="s">
        <v>218</v>
      </c>
      <c r="C123" s="23">
        <v>100.8</v>
      </c>
      <c r="D123" s="31" t="s">
        <v>71</v>
      </c>
      <c r="E123" s="25"/>
      <c r="F123" s="26">
        <f t="shared" si="10"/>
        <v>0</v>
      </c>
    </row>
    <row r="124" spans="1:6" ht="25.5" x14ac:dyDescent="0.25">
      <c r="A124" s="21" t="s">
        <v>219</v>
      </c>
      <c r="B124" s="28" t="s">
        <v>220</v>
      </c>
      <c r="C124" s="23">
        <v>9.8699999999999992</v>
      </c>
      <c r="D124" s="31" t="s">
        <v>15</v>
      </c>
      <c r="E124" s="25"/>
      <c r="F124" s="26">
        <f t="shared" si="10"/>
        <v>0</v>
      </c>
    </row>
    <row r="125" spans="1:6" ht="38.25" x14ac:dyDescent="0.25">
      <c r="A125" s="21" t="s">
        <v>221</v>
      </c>
      <c r="B125" s="28" t="s">
        <v>415</v>
      </c>
      <c r="C125" s="23">
        <v>220.65</v>
      </c>
      <c r="D125" s="31" t="s">
        <v>15</v>
      </c>
      <c r="E125" s="25"/>
      <c r="F125" s="26">
        <f t="shared" si="10"/>
        <v>0</v>
      </c>
    </row>
    <row r="126" spans="1:6" ht="38.25" x14ac:dyDescent="0.25">
      <c r="A126" s="21" t="s">
        <v>222</v>
      </c>
      <c r="B126" s="28" t="s">
        <v>416</v>
      </c>
      <c r="C126" s="23">
        <v>68.900000000000006</v>
      </c>
      <c r="D126" s="31" t="s">
        <v>15</v>
      </c>
      <c r="E126" s="25"/>
      <c r="F126" s="26">
        <f t="shared" si="10"/>
        <v>0</v>
      </c>
    </row>
    <row r="127" spans="1:6" ht="25.5" x14ac:dyDescent="0.25">
      <c r="A127" s="21" t="s">
        <v>223</v>
      </c>
      <c r="B127" s="22" t="s">
        <v>224</v>
      </c>
      <c r="C127" s="23">
        <v>16.25</v>
      </c>
      <c r="D127" s="31" t="s">
        <v>71</v>
      </c>
      <c r="E127" s="25"/>
      <c r="F127" s="26">
        <f t="shared" si="10"/>
        <v>0</v>
      </c>
    </row>
    <row r="128" spans="1:6" ht="25.5" x14ac:dyDescent="0.25">
      <c r="A128" s="21" t="s">
        <v>225</v>
      </c>
      <c r="B128" s="22" t="s">
        <v>226</v>
      </c>
      <c r="C128" s="23">
        <v>26.737779643996021</v>
      </c>
      <c r="D128" s="31" t="s">
        <v>71</v>
      </c>
      <c r="E128" s="25"/>
      <c r="F128" s="26">
        <f t="shared" si="10"/>
        <v>0</v>
      </c>
    </row>
    <row r="129" spans="1:6" ht="25.5" x14ac:dyDescent="0.25">
      <c r="A129" s="21" t="s">
        <v>227</v>
      </c>
      <c r="B129" s="22" t="s">
        <v>228</v>
      </c>
      <c r="C129" s="23">
        <v>24.637779643996016</v>
      </c>
      <c r="D129" s="31" t="s">
        <v>71</v>
      </c>
      <c r="E129" s="25"/>
      <c r="F129" s="26">
        <f t="shared" si="10"/>
        <v>0</v>
      </c>
    </row>
    <row r="130" spans="1:6" ht="15" customHeight="1" x14ac:dyDescent="0.25">
      <c r="A130" s="9">
        <v>5</v>
      </c>
      <c r="B130" s="10" t="s">
        <v>229</v>
      </c>
      <c r="C130" s="11"/>
      <c r="D130" s="12"/>
      <c r="E130" s="13"/>
      <c r="F130" s="40">
        <f>F131</f>
        <v>0</v>
      </c>
    </row>
    <row r="131" spans="1:6" ht="102" x14ac:dyDescent="0.25">
      <c r="A131" s="15" t="s">
        <v>230</v>
      </c>
      <c r="B131" s="16" t="s">
        <v>477</v>
      </c>
      <c r="C131" s="17"/>
      <c r="D131" s="18"/>
      <c r="E131" s="41"/>
      <c r="F131" s="20">
        <f>SUM(F132:F144)</f>
        <v>0</v>
      </c>
    </row>
    <row r="132" spans="1:6" ht="25.5" x14ac:dyDescent="0.25">
      <c r="A132" s="21" t="s">
        <v>231</v>
      </c>
      <c r="B132" s="22" t="s">
        <v>232</v>
      </c>
      <c r="C132" s="23">
        <v>1</v>
      </c>
      <c r="D132" s="31" t="s">
        <v>43</v>
      </c>
      <c r="E132" s="25"/>
      <c r="F132" s="26">
        <f t="shared" ref="F132:F144" si="11">C132*E132</f>
        <v>0</v>
      </c>
    </row>
    <row r="133" spans="1:6" x14ac:dyDescent="0.25">
      <c r="A133" s="21" t="s">
        <v>233</v>
      </c>
      <c r="B133" s="22" t="s">
        <v>234</v>
      </c>
      <c r="C133" s="23">
        <v>1</v>
      </c>
      <c r="D133" s="31" t="s">
        <v>43</v>
      </c>
      <c r="E133" s="25"/>
      <c r="F133" s="26">
        <f t="shared" si="11"/>
        <v>0</v>
      </c>
    </row>
    <row r="134" spans="1:6" ht="25.5" x14ac:dyDescent="0.25">
      <c r="A134" s="21" t="s">
        <v>235</v>
      </c>
      <c r="B134" s="22" t="s">
        <v>236</v>
      </c>
      <c r="C134" s="23">
        <v>1</v>
      </c>
      <c r="D134" s="31" t="s">
        <v>43</v>
      </c>
      <c r="E134" s="25"/>
      <c r="F134" s="26">
        <f t="shared" si="11"/>
        <v>0</v>
      </c>
    </row>
    <row r="135" spans="1:6" ht="15" customHeight="1" x14ac:dyDescent="0.25">
      <c r="A135" s="21" t="s">
        <v>237</v>
      </c>
      <c r="B135" s="22" t="s">
        <v>238</v>
      </c>
      <c r="C135" s="23">
        <v>1</v>
      </c>
      <c r="D135" s="31" t="s">
        <v>43</v>
      </c>
      <c r="E135" s="25"/>
      <c r="F135" s="26">
        <f t="shared" si="11"/>
        <v>0</v>
      </c>
    </row>
    <row r="136" spans="1:6" ht="15" customHeight="1" x14ac:dyDescent="0.25">
      <c r="A136" s="21" t="s">
        <v>239</v>
      </c>
      <c r="B136" s="22" t="s">
        <v>240</v>
      </c>
      <c r="C136" s="23">
        <v>1</v>
      </c>
      <c r="D136" s="31" t="s">
        <v>43</v>
      </c>
      <c r="E136" s="25"/>
      <c r="F136" s="26">
        <f t="shared" si="11"/>
        <v>0</v>
      </c>
    </row>
    <row r="137" spans="1:6" x14ac:dyDescent="0.25">
      <c r="A137" s="21" t="s">
        <v>241</v>
      </c>
      <c r="B137" s="22" t="s">
        <v>242</v>
      </c>
      <c r="C137" s="23">
        <v>1</v>
      </c>
      <c r="D137" s="31" t="s">
        <v>43</v>
      </c>
      <c r="E137" s="25"/>
      <c r="F137" s="26">
        <f t="shared" si="11"/>
        <v>0</v>
      </c>
    </row>
    <row r="138" spans="1:6" ht="15" customHeight="1" x14ac:dyDescent="0.25">
      <c r="A138" s="21" t="s">
        <v>243</v>
      </c>
      <c r="B138" s="22" t="s">
        <v>244</v>
      </c>
      <c r="C138" s="23">
        <v>1</v>
      </c>
      <c r="D138" s="31" t="s">
        <v>43</v>
      </c>
      <c r="E138" s="25"/>
      <c r="F138" s="26">
        <f t="shared" si="11"/>
        <v>0</v>
      </c>
    </row>
    <row r="139" spans="1:6" ht="15" customHeight="1" x14ac:dyDescent="0.25">
      <c r="A139" s="21" t="s">
        <v>245</v>
      </c>
      <c r="B139" s="22" t="s">
        <v>246</v>
      </c>
      <c r="C139" s="23">
        <v>1</v>
      </c>
      <c r="D139" s="31" t="s">
        <v>43</v>
      </c>
      <c r="E139" s="25"/>
      <c r="F139" s="26">
        <f t="shared" si="11"/>
        <v>0</v>
      </c>
    </row>
    <row r="140" spans="1:6" ht="15" customHeight="1" x14ac:dyDescent="0.25">
      <c r="A140" s="21" t="s">
        <v>247</v>
      </c>
      <c r="B140" s="22" t="s">
        <v>248</v>
      </c>
      <c r="C140" s="23">
        <v>1</v>
      </c>
      <c r="D140" s="31" t="s">
        <v>43</v>
      </c>
      <c r="E140" s="25"/>
      <c r="F140" s="26">
        <f t="shared" si="11"/>
        <v>0</v>
      </c>
    </row>
    <row r="141" spans="1:6" ht="15" customHeight="1" x14ac:dyDescent="0.25">
      <c r="A141" s="21" t="s">
        <v>249</v>
      </c>
      <c r="B141" s="22" t="s">
        <v>250</v>
      </c>
      <c r="C141" s="23">
        <v>1</v>
      </c>
      <c r="D141" s="31" t="s">
        <v>43</v>
      </c>
      <c r="E141" s="25"/>
      <c r="F141" s="26">
        <f t="shared" si="11"/>
        <v>0</v>
      </c>
    </row>
    <row r="142" spans="1:6" ht="15" customHeight="1" x14ac:dyDescent="0.25">
      <c r="A142" s="21" t="s">
        <v>251</v>
      </c>
      <c r="B142" s="22" t="s">
        <v>252</v>
      </c>
      <c r="C142" s="23">
        <v>1</v>
      </c>
      <c r="D142" s="31" t="s">
        <v>43</v>
      </c>
      <c r="E142" s="25"/>
      <c r="F142" s="26">
        <f t="shared" si="11"/>
        <v>0</v>
      </c>
    </row>
    <row r="143" spans="1:6" ht="15" customHeight="1" x14ac:dyDescent="0.25">
      <c r="A143" s="21" t="s">
        <v>253</v>
      </c>
      <c r="B143" s="22" t="s">
        <v>254</v>
      </c>
      <c r="C143" s="23">
        <v>1</v>
      </c>
      <c r="D143" s="31" t="s">
        <v>43</v>
      </c>
      <c r="E143" s="25"/>
      <c r="F143" s="26">
        <f t="shared" si="11"/>
        <v>0</v>
      </c>
    </row>
    <row r="144" spans="1:6" ht="15" customHeight="1" x14ac:dyDescent="0.25">
      <c r="A144" s="21" t="s">
        <v>255</v>
      </c>
      <c r="B144" s="22" t="s">
        <v>256</v>
      </c>
      <c r="C144" s="23">
        <v>1</v>
      </c>
      <c r="D144" s="31" t="s">
        <v>43</v>
      </c>
      <c r="E144" s="25"/>
      <c r="F144" s="26">
        <f t="shared" si="11"/>
        <v>0</v>
      </c>
    </row>
    <row r="145" spans="1:6" ht="15" customHeight="1" x14ac:dyDescent="0.25">
      <c r="A145" s="9">
        <v>6</v>
      </c>
      <c r="B145" s="10" t="s">
        <v>257</v>
      </c>
      <c r="C145" s="11"/>
      <c r="D145" s="12"/>
      <c r="E145" s="13"/>
      <c r="F145" s="40">
        <f>F146+F158</f>
        <v>0</v>
      </c>
    </row>
    <row r="146" spans="1:6" ht="15" customHeight="1" x14ac:dyDescent="0.25">
      <c r="A146" s="15" t="s">
        <v>258</v>
      </c>
      <c r="B146" s="16" t="s">
        <v>259</v>
      </c>
      <c r="C146" s="17"/>
      <c r="D146" s="18"/>
      <c r="E146" s="42"/>
      <c r="F146" s="20">
        <f>SUM(F147:F157)</f>
        <v>0</v>
      </c>
    </row>
    <row r="147" spans="1:6" ht="51" x14ac:dyDescent="0.25">
      <c r="A147" s="21" t="s">
        <v>260</v>
      </c>
      <c r="B147" s="22" t="s">
        <v>417</v>
      </c>
      <c r="C147" s="23">
        <v>590</v>
      </c>
      <c r="D147" s="31" t="s">
        <v>15</v>
      </c>
      <c r="E147" s="25"/>
      <c r="F147" s="26">
        <f t="shared" ref="F147:F157" si="12">C147*E147</f>
        <v>0</v>
      </c>
    </row>
    <row r="148" spans="1:6" ht="51" x14ac:dyDescent="0.25">
      <c r="A148" s="21" t="s">
        <v>261</v>
      </c>
      <c r="B148" s="22" t="s">
        <v>418</v>
      </c>
      <c r="C148" s="23">
        <v>180</v>
      </c>
      <c r="D148" s="31" t="s">
        <v>15</v>
      </c>
      <c r="E148" s="25"/>
      <c r="F148" s="26">
        <f t="shared" si="12"/>
        <v>0</v>
      </c>
    </row>
    <row r="149" spans="1:6" ht="51" x14ac:dyDescent="0.25">
      <c r="A149" s="21" t="s">
        <v>262</v>
      </c>
      <c r="B149" s="22" t="s">
        <v>419</v>
      </c>
      <c r="C149" s="23">
        <v>140</v>
      </c>
      <c r="D149" s="31" t="s">
        <v>15</v>
      </c>
      <c r="E149" s="25"/>
      <c r="F149" s="26">
        <f t="shared" si="12"/>
        <v>0</v>
      </c>
    </row>
    <row r="150" spans="1:6" ht="51" x14ac:dyDescent="0.25">
      <c r="A150" s="21" t="s">
        <v>263</v>
      </c>
      <c r="B150" s="22" t="s">
        <v>420</v>
      </c>
      <c r="C150" s="23">
        <v>638</v>
      </c>
      <c r="D150" s="31" t="s">
        <v>15</v>
      </c>
      <c r="E150" s="25"/>
      <c r="F150" s="26">
        <f t="shared" si="12"/>
        <v>0</v>
      </c>
    </row>
    <row r="151" spans="1:6" ht="51" x14ac:dyDescent="0.25">
      <c r="A151" s="21" t="s">
        <v>264</v>
      </c>
      <c r="B151" s="22" t="s">
        <v>421</v>
      </c>
      <c r="C151" s="23">
        <v>177</v>
      </c>
      <c r="D151" s="31" t="s">
        <v>15</v>
      </c>
      <c r="E151" s="25"/>
      <c r="F151" s="26">
        <f t="shared" si="12"/>
        <v>0</v>
      </c>
    </row>
    <row r="152" spans="1:6" ht="51" x14ac:dyDescent="0.25">
      <c r="A152" s="21" t="s">
        <v>265</v>
      </c>
      <c r="B152" s="22" t="s">
        <v>422</v>
      </c>
      <c r="C152" s="23">
        <v>134</v>
      </c>
      <c r="D152" s="31" t="s">
        <v>15</v>
      </c>
      <c r="E152" s="25"/>
      <c r="F152" s="26">
        <f t="shared" si="12"/>
        <v>0</v>
      </c>
    </row>
    <row r="153" spans="1:6" ht="15" customHeight="1" x14ac:dyDescent="0.25">
      <c r="A153" s="21" t="s">
        <v>266</v>
      </c>
      <c r="B153" s="22" t="s">
        <v>267</v>
      </c>
      <c r="C153" s="23">
        <v>1</v>
      </c>
      <c r="D153" s="24" t="s">
        <v>43</v>
      </c>
      <c r="E153" s="25"/>
      <c r="F153" s="26">
        <f t="shared" si="12"/>
        <v>0</v>
      </c>
    </row>
    <row r="154" spans="1:6" ht="15" customHeight="1" x14ac:dyDescent="0.25">
      <c r="A154" s="21" t="s">
        <v>268</v>
      </c>
      <c r="B154" s="22" t="s">
        <v>269</v>
      </c>
      <c r="C154" s="23">
        <v>1</v>
      </c>
      <c r="D154" s="24" t="s">
        <v>43</v>
      </c>
      <c r="E154" s="25"/>
      <c r="F154" s="26">
        <f t="shared" si="12"/>
        <v>0</v>
      </c>
    </row>
    <row r="155" spans="1:6" ht="15" customHeight="1" x14ac:dyDescent="0.25">
      <c r="A155" s="21" t="s">
        <v>270</v>
      </c>
      <c r="B155" s="22" t="s">
        <v>271</v>
      </c>
      <c r="C155" s="23">
        <v>1</v>
      </c>
      <c r="D155" s="31" t="s">
        <v>43</v>
      </c>
      <c r="E155" s="25"/>
      <c r="F155" s="26">
        <f t="shared" si="12"/>
        <v>0</v>
      </c>
    </row>
    <row r="156" spans="1:6" ht="15" customHeight="1" x14ac:dyDescent="0.25">
      <c r="A156" s="21" t="s">
        <v>272</v>
      </c>
      <c r="B156" s="22" t="s">
        <v>273</v>
      </c>
      <c r="C156" s="23">
        <v>1</v>
      </c>
      <c r="D156" s="31" t="s">
        <v>43</v>
      </c>
      <c r="E156" s="25"/>
      <c r="F156" s="26">
        <f t="shared" si="12"/>
        <v>0</v>
      </c>
    </row>
    <row r="157" spans="1:6" x14ac:dyDescent="0.25">
      <c r="A157" s="21" t="s">
        <v>274</v>
      </c>
      <c r="B157" s="22" t="s">
        <v>275</v>
      </c>
      <c r="C157" s="23">
        <v>40</v>
      </c>
      <c r="D157" s="31" t="s">
        <v>15</v>
      </c>
      <c r="E157" s="25"/>
      <c r="F157" s="26">
        <f t="shared" si="12"/>
        <v>0</v>
      </c>
    </row>
    <row r="158" spans="1:6" ht="15" customHeight="1" x14ac:dyDescent="0.25">
      <c r="A158" s="43" t="s">
        <v>276</v>
      </c>
      <c r="B158" s="16" t="s">
        <v>277</v>
      </c>
      <c r="C158" s="17"/>
      <c r="D158" s="18"/>
      <c r="E158" s="42"/>
      <c r="F158" s="20">
        <f>SUM(F159:F163)</f>
        <v>0</v>
      </c>
    </row>
    <row r="159" spans="1:6" ht="38.25" x14ac:dyDescent="0.25">
      <c r="A159" s="44" t="s">
        <v>278</v>
      </c>
      <c r="B159" s="22" t="s">
        <v>279</v>
      </c>
      <c r="C159" s="23">
        <v>118</v>
      </c>
      <c r="D159" s="31" t="s">
        <v>15</v>
      </c>
      <c r="E159" s="25"/>
      <c r="F159" s="26">
        <f t="shared" ref="F159:F163" si="13">C159*E159</f>
        <v>0</v>
      </c>
    </row>
    <row r="160" spans="1:6" ht="15" customHeight="1" x14ac:dyDescent="0.25">
      <c r="A160" s="44" t="s">
        <v>280</v>
      </c>
      <c r="B160" s="22" t="s">
        <v>267</v>
      </c>
      <c r="C160" s="23">
        <v>1</v>
      </c>
      <c r="D160" s="24" t="s">
        <v>43</v>
      </c>
      <c r="E160" s="25"/>
      <c r="F160" s="26">
        <f t="shared" si="13"/>
        <v>0</v>
      </c>
    </row>
    <row r="161" spans="1:6" ht="15" customHeight="1" x14ac:dyDescent="0.25">
      <c r="A161" s="44" t="s">
        <v>281</v>
      </c>
      <c r="B161" s="22" t="s">
        <v>269</v>
      </c>
      <c r="C161" s="23">
        <v>1</v>
      </c>
      <c r="D161" s="24" t="s">
        <v>43</v>
      </c>
      <c r="E161" s="25"/>
      <c r="F161" s="26">
        <f t="shared" si="13"/>
        <v>0</v>
      </c>
    </row>
    <row r="162" spans="1:6" ht="15" customHeight="1" x14ac:dyDescent="0.25">
      <c r="A162" s="44" t="s">
        <v>282</v>
      </c>
      <c r="B162" s="22" t="s">
        <v>271</v>
      </c>
      <c r="C162" s="23">
        <v>1</v>
      </c>
      <c r="D162" s="31" t="s">
        <v>43</v>
      </c>
      <c r="E162" s="25"/>
      <c r="F162" s="26">
        <f t="shared" si="13"/>
        <v>0</v>
      </c>
    </row>
    <row r="163" spans="1:6" ht="15" customHeight="1" x14ac:dyDescent="0.25">
      <c r="A163" s="44" t="s">
        <v>283</v>
      </c>
      <c r="B163" s="22" t="s">
        <v>273</v>
      </c>
      <c r="C163" s="23">
        <v>1</v>
      </c>
      <c r="D163" s="31" t="s">
        <v>43</v>
      </c>
      <c r="E163" s="25"/>
      <c r="F163" s="26">
        <f t="shared" si="13"/>
        <v>0</v>
      </c>
    </row>
    <row r="164" spans="1:6" ht="15" customHeight="1" x14ac:dyDescent="0.25">
      <c r="A164" s="9">
        <v>7</v>
      </c>
      <c r="B164" s="10" t="s">
        <v>284</v>
      </c>
      <c r="C164" s="11"/>
      <c r="D164" s="12"/>
      <c r="E164" s="13"/>
      <c r="F164" s="40">
        <f>F165</f>
        <v>0</v>
      </c>
    </row>
    <row r="165" spans="1:6" ht="15" customHeight="1" x14ac:dyDescent="0.25">
      <c r="A165" s="15" t="s">
        <v>285</v>
      </c>
      <c r="B165" s="16" t="s">
        <v>286</v>
      </c>
      <c r="C165" s="17"/>
      <c r="D165" s="18"/>
      <c r="E165" s="42"/>
      <c r="F165" s="20">
        <f>SUM(F166:F174)</f>
        <v>0</v>
      </c>
    </row>
    <row r="166" spans="1:6" ht="25.5" x14ac:dyDescent="0.25">
      <c r="A166" s="21" t="s">
        <v>287</v>
      </c>
      <c r="B166" s="22" t="s">
        <v>288</v>
      </c>
      <c r="C166" s="23">
        <v>1484</v>
      </c>
      <c r="D166" s="31" t="s">
        <v>15</v>
      </c>
      <c r="E166" s="25"/>
      <c r="F166" s="26">
        <f t="shared" ref="F166:F174" si="14">C166*E166</f>
        <v>0</v>
      </c>
    </row>
    <row r="167" spans="1:6" ht="15" customHeight="1" x14ac:dyDescent="0.25">
      <c r="A167" s="21" t="s">
        <v>289</v>
      </c>
      <c r="B167" s="22" t="s">
        <v>290</v>
      </c>
      <c r="C167" s="23">
        <v>1</v>
      </c>
      <c r="D167" s="24" t="s">
        <v>43</v>
      </c>
      <c r="E167" s="25"/>
      <c r="F167" s="26">
        <f t="shared" si="14"/>
        <v>0</v>
      </c>
    </row>
    <row r="168" spans="1:6" ht="15" customHeight="1" x14ac:dyDescent="0.25">
      <c r="A168" s="21" t="s">
        <v>291</v>
      </c>
      <c r="B168" s="22" t="s">
        <v>292</v>
      </c>
      <c r="C168" s="23">
        <v>1</v>
      </c>
      <c r="D168" s="24" t="s">
        <v>43</v>
      </c>
      <c r="E168" s="25"/>
      <c r="F168" s="26">
        <f t="shared" si="14"/>
        <v>0</v>
      </c>
    </row>
    <row r="169" spans="1:6" ht="63.75" x14ac:dyDescent="0.25">
      <c r="A169" s="21" t="s">
        <v>293</v>
      </c>
      <c r="B169" s="22" t="s">
        <v>294</v>
      </c>
      <c r="C169" s="23">
        <v>1418</v>
      </c>
      <c r="D169" s="31" t="s">
        <v>15</v>
      </c>
      <c r="E169" s="25"/>
      <c r="F169" s="26">
        <f t="shared" si="14"/>
        <v>0</v>
      </c>
    </row>
    <row r="170" spans="1:6" ht="25.5" x14ac:dyDescent="0.25">
      <c r="A170" s="21" t="s">
        <v>295</v>
      </c>
      <c r="B170" s="22" t="s">
        <v>296</v>
      </c>
      <c r="C170" s="23">
        <v>9</v>
      </c>
      <c r="D170" s="31" t="s">
        <v>71</v>
      </c>
      <c r="E170" s="25"/>
      <c r="F170" s="26">
        <f t="shared" si="14"/>
        <v>0</v>
      </c>
    </row>
    <row r="171" spans="1:6" ht="15" customHeight="1" x14ac:dyDescent="0.25">
      <c r="A171" s="21" t="s">
        <v>297</v>
      </c>
      <c r="B171" s="22" t="s">
        <v>298</v>
      </c>
      <c r="C171" s="23">
        <v>178</v>
      </c>
      <c r="D171" s="31" t="s">
        <v>71</v>
      </c>
      <c r="E171" s="25"/>
      <c r="F171" s="26">
        <f t="shared" si="14"/>
        <v>0</v>
      </c>
    </row>
    <row r="172" spans="1:6" ht="15" customHeight="1" x14ac:dyDescent="0.25">
      <c r="A172" s="21" t="s">
        <v>299</v>
      </c>
      <c r="B172" s="22" t="s">
        <v>300</v>
      </c>
      <c r="C172" s="23">
        <v>6</v>
      </c>
      <c r="D172" s="31" t="s">
        <v>80</v>
      </c>
      <c r="E172" s="25"/>
      <c r="F172" s="26">
        <f t="shared" si="14"/>
        <v>0</v>
      </c>
    </row>
    <row r="173" spans="1:6" ht="15" customHeight="1" x14ac:dyDescent="0.25">
      <c r="A173" s="21" t="s">
        <v>301</v>
      </c>
      <c r="B173" s="22" t="s">
        <v>302</v>
      </c>
      <c r="C173" s="23">
        <v>8</v>
      </c>
      <c r="D173" s="31" t="s">
        <v>80</v>
      </c>
      <c r="E173" s="25"/>
      <c r="F173" s="26">
        <f t="shared" si="14"/>
        <v>0</v>
      </c>
    </row>
    <row r="174" spans="1:6" ht="15" customHeight="1" x14ac:dyDescent="0.25">
      <c r="A174" s="21" t="s">
        <v>303</v>
      </c>
      <c r="B174" s="22" t="s">
        <v>304</v>
      </c>
      <c r="C174" s="23">
        <v>2</v>
      </c>
      <c r="D174" s="31" t="s">
        <v>80</v>
      </c>
      <c r="E174" s="25"/>
      <c r="F174" s="26">
        <f t="shared" si="14"/>
        <v>0</v>
      </c>
    </row>
    <row r="175" spans="1:6" ht="15" customHeight="1" x14ac:dyDescent="0.25">
      <c r="A175" s="9">
        <v>8</v>
      </c>
      <c r="B175" s="10" t="s">
        <v>305</v>
      </c>
      <c r="C175" s="45"/>
      <c r="D175" s="12"/>
      <c r="E175" s="13"/>
      <c r="F175" s="14">
        <f>F176+F189+F194+F197+F202</f>
        <v>0</v>
      </c>
    </row>
    <row r="176" spans="1:6" ht="15" customHeight="1" x14ac:dyDescent="0.25">
      <c r="A176" s="15" t="s">
        <v>306</v>
      </c>
      <c r="B176" s="16" t="s">
        <v>307</v>
      </c>
      <c r="C176" s="46"/>
      <c r="D176" s="18"/>
      <c r="E176" s="20"/>
      <c r="F176" s="20">
        <f>SUM(F177:F188)</f>
        <v>0</v>
      </c>
    </row>
    <row r="177" spans="1:6" ht="38.25" x14ac:dyDescent="0.25">
      <c r="A177" s="21" t="s">
        <v>308</v>
      </c>
      <c r="B177" s="28" t="s">
        <v>309</v>
      </c>
      <c r="C177" s="23">
        <v>3</v>
      </c>
      <c r="D177" s="31" t="s">
        <v>80</v>
      </c>
      <c r="E177" s="25"/>
      <c r="F177" s="26">
        <f t="shared" ref="F177:F188" si="15">C177*E177</f>
        <v>0</v>
      </c>
    </row>
    <row r="178" spans="1:6" ht="38.25" x14ac:dyDescent="0.25">
      <c r="A178" s="21" t="s">
        <v>310</v>
      </c>
      <c r="B178" s="28" t="s">
        <v>311</v>
      </c>
      <c r="C178" s="23">
        <v>1</v>
      </c>
      <c r="D178" s="31" t="s">
        <v>80</v>
      </c>
      <c r="E178" s="25"/>
      <c r="F178" s="26">
        <f t="shared" si="15"/>
        <v>0</v>
      </c>
    </row>
    <row r="179" spans="1:6" ht="38.25" x14ac:dyDescent="0.25">
      <c r="A179" s="21" t="s">
        <v>312</v>
      </c>
      <c r="B179" s="28" t="s">
        <v>313</v>
      </c>
      <c r="C179" s="23">
        <v>1</v>
      </c>
      <c r="D179" s="31" t="s">
        <v>80</v>
      </c>
      <c r="E179" s="25"/>
      <c r="F179" s="26">
        <f t="shared" si="15"/>
        <v>0</v>
      </c>
    </row>
    <row r="180" spans="1:6" ht="38.25" x14ac:dyDescent="0.25">
      <c r="A180" s="21" t="s">
        <v>314</v>
      </c>
      <c r="B180" s="28" t="s">
        <v>315</v>
      </c>
      <c r="C180" s="23">
        <v>2</v>
      </c>
      <c r="D180" s="31" t="s">
        <v>80</v>
      </c>
      <c r="E180" s="25"/>
      <c r="F180" s="26">
        <f t="shared" si="15"/>
        <v>0</v>
      </c>
    </row>
    <row r="181" spans="1:6" ht="38.25" x14ac:dyDescent="0.25">
      <c r="A181" s="21" t="s">
        <v>316</v>
      </c>
      <c r="B181" s="28" t="s">
        <v>317</v>
      </c>
      <c r="C181" s="23">
        <v>2</v>
      </c>
      <c r="D181" s="31" t="s">
        <v>80</v>
      </c>
      <c r="E181" s="25"/>
      <c r="F181" s="26">
        <f t="shared" si="15"/>
        <v>0</v>
      </c>
    </row>
    <row r="182" spans="1:6" ht="38.25" x14ac:dyDescent="0.25">
      <c r="A182" s="21" t="s">
        <v>318</v>
      </c>
      <c r="B182" s="28" t="s">
        <v>319</v>
      </c>
      <c r="C182" s="23">
        <v>1</v>
      </c>
      <c r="D182" s="31" t="s">
        <v>80</v>
      </c>
      <c r="E182" s="25"/>
      <c r="F182" s="26">
        <f t="shared" si="15"/>
        <v>0</v>
      </c>
    </row>
    <row r="183" spans="1:6" ht="38.25" x14ac:dyDescent="0.25">
      <c r="A183" s="21" t="s">
        <v>320</v>
      </c>
      <c r="B183" s="28" t="s">
        <v>321</v>
      </c>
      <c r="C183" s="23">
        <v>4</v>
      </c>
      <c r="D183" s="31" t="s">
        <v>80</v>
      </c>
      <c r="E183" s="25"/>
      <c r="F183" s="26">
        <f t="shared" si="15"/>
        <v>0</v>
      </c>
    </row>
    <row r="184" spans="1:6" ht="38.25" x14ac:dyDescent="0.25">
      <c r="A184" s="21" t="s">
        <v>322</v>
      </c>
      <c r="B184" s="28" t="s">
        <v>323</v>
      </c>
      <c r="C184" s="23">
        <v>1</v>
      </c>
      <c r="D184" s="31" t="s">
        <v>80</v>
      </c>
      <c r="E184" s="25"/>
      <c r="F184" s="26">
        <f t="shared" si="15"/>
        <v>0</v>
      </c>
    </row>
    <row r="185" spans="1:6" ht="38.25" x14ac:dyDescent="0.25">
      <c r="A185" s="21" t="s">
        <v>324</v>
      </c>
      <c r="B185" s="28" t="s">
        <v>325</v>
      </c>
      <c r="C185" s="23">
        <v>5</v>
      </c>
      <c r="D185" s="31" t="s">
        <v>80</v>
      </c>
      <c r="E185" s="25"/>
      <c r="F185" s="26">
        <f t="shared" si="15"/>
        <v>0</v>
      </c>
    </row>
    <row r="186" spans="1:6" ht="38.25" x14ac:dyDescent="0.25">
      <c r="A186" s="21" t="s">
        <v>326</v>
      </c>
      <c r="B186" s="28" t="s">
        <v>327</v>
      </c>
      <c r="C186" s="23">
        <v>2</v>
      </c>
      <c r="D186" s="31" t="s">
        <v>80</v>
      </c>
      <c r="E186" s="25"/>
      <c r="F186" s="26">
        <f t="shared" si="15"/>
        <v>0</v>
      </c>
    </row>
    <row r="187" spans="1:6" ht="38.25" x14ac:dyDescent="0.25">
      <c r="A187" s="21" t="s">
        <v>328</v>
      </c>
      <c r="B187" s="28" t="s">
        <v>329</v>
      </c>
      <c r="C187" s="23">
        <v>6</v>
      </c>
      <c r="D187" s="31" t="s">
        <v>80</v>
      </c>
      <c r="E187" s="25"/>
      <c r="F187" s="26">
        <f t="shared" si="15"/>
        <v>0</v>
      </c>
    </row>
    <row r="188" spans="1:6" ht="38.25" x14ac:dyDescent="0.25">
      <c r="A188" s="21" t="s">
        <v>330</v>
      </c>
      <c r="B188" s="28" t="s">
        <v>331</v>
      </c>
      <c r="C188" s="23">
        <v>4</v>
      </c>
      <c r="D188" s="31" t="s">
        <v>80</v>
      </c>
      <c r="E188" s="25"/>
      <c r="F188" s="26">
        <f t="shared" si="15"/>
        <v>0</v>
      </c>
    </row>
    <row r="189" spans="1:6" ht="15" customHeight="1" x14ac:dyDescent="0.25">
      <c r="A189" s="43" t="s">
        <v>332</v>
      </c>
      <c r="B189" s="16" t="s">
        <v>333</v>
      </c>
      <c r="C189" s="46"/>
      <c r="D189" s="18"/>
      <c r="E189" s="20"/>
      <c r="F189" s="20">
        <f>SUM(F190:F193)</f>
        <v>0</v>
      </c>
    </row>
    <row r="190" spans="1:6" ht="25.5" x14ac:dyDescent="0.25">
      <c r="A190" s="44" t="s">
        <v>334</v>
      </c>
      <c r="B190" s="28" t="s">
        <v>335</v>
      </c>
      <c r="C190" s="23">
        <v>16</v>
      </c>
      <c r="D190" s="31" t="s">
        <v>80</v>
      </c>
      <c r="E190" s="25"/>
      <c r="F190" s="26">
        <f t="shared" ref="F190:F193" si="16">C190*E190</f>
        <v>0</v>
      </c>
    </row>
    <row r="191" spans="1:6" ht="25.5" x14ac:dyDescent="0.25">
      <c r="A191" s="44" t="s">
        <v>336</v>
      </c>
      <c r="B191" s="28" t="s">
        <v>337</v>
      </c>
      <c r="C191" s="23">
        <v>2</v>
      </c>
      <c r="D191" s="31" t="s">
        <v>80</v>
      </c>
      <c r="E191" s="25"/>
      <c r="F191" s="26">
        <f t="shared" si="16"/>
        <v>0</v>
      </c>
    </row>
    <row r="192" spans="1:6" ht="25.5" x14ac:dyDescent="0.25">
      <c r="A192" s="44" t="s">
        <v>338</v>
      </c>
      <c r="B192" s="28" t="s">
        <v>339</v>
      </c>
      <c r="C192" s="23">
        <v>1</v>
      </c>
      <c r="D192" s="31" t="s">
        <v>80</v>
      </c>
      <c r="E192" s="25"/>
      <c r="F192" s="26">
        <f t="shared" si="16"/>
        <v>0</v>
      </c>
    </row>
    <row r="193" spans="1:6" ht="25.5" x14ac:dyDescent="0.25">
      <c r="A193" s="44" t="s">
        <v>338</v>
      </c>
      <c r="B193" s="28" t="s">
        <v>340</v>
      </c>
      <c r="C193" s="23">
        <v>2</v>
      </c>
      <c r="D193" s="31" t="s">
        <v>80</v>
      </c>
      <c r="E193" s="25"/>
      <c r="F193" s="26">
        <f t="shared" si="16"/>
        <v>0</v>
      </c>
    </row>
    <row r="194" spans="1:6" ht="15" customHeight="1" x14ac:dyDescent="0.25">
      <c r="A194" s="43" t="s">
        <v>341</v>
      </c>
      <c r="B194" s="16" t="s">
        <v>342</v>
      </c>
      <c r="C194" s="46"/>
      <c r="D194" s="18"/>
      <c r="E194" s="20"/>
      <c r="F194" s="20">
        <f>SUM(F195:F196)</f>
        <v>0</v>
      </c>
    </row>
    <row r="195" spans="1:6" ht="38.25" x14ac:dyDescent="0.25">
      <c r="A195" s="44" t="s">
        <v>343</v>
      </c>
      <c r="B195" s="28" t="s">
        <v>344</v>
      </c>
      <c r="C195" s="23">
        <v>1</v>
      </c>
      <c r="D195" s="24" t="s">
        <v>43</v>
      </c>
      <c r="E195" s="25"/>
      <c r="F195" s="26">
        <f t="shared" ref="F195:F196" si="17">C195*E195</f>
        <v>0</v>
      </c>
    </row>
    <row r="196" spans="1:6" ht="38.25" x14ac:dyDescent="0.25">
      <c r="A196" s="44" t="s">
        <v>345</v>
      </c>
      <c r="B196" s="28" t="s">
        <v>346</v>
      </c>
      <c r="C196" s="23">
        <v>1</v>
      </c>
      <c r="D196" s="24" t="s">
        <v>43</v>
      </c>
      <c r="E196" s="25"/>
      <c r="F196" s="26">
        <f t="shared" si="17"/>
        <v>0</v>
      </c>
    </row>
    <row r="197" spans="1:6" ht="15" customHeight="1" x14ac:dyDescent="0.25">
      <c r="A197" s="43" t="s">
        <v>347</v>
      </c>
      <c r="B197" s="16" t="s">
        <v>348</v>
      </c>
      <c r="C197" s="46"/>
      <c r="D197" s="18"/>
      <c r="E197" s="20"/>
      <c r="F197" s="20">
        <f>SUM(F198:F201)</f>
        <v>0</v>
      </c>
    </row>
    <row r="198" spans="1:6" ht="51" x14ac:dyDescent="0.25">
      <c r="A198" s="44" t="s">
        <v>349</v>
      </c>
      <c r="B198" s="28" t="s">
        <v>350</v>
      </c>
      <c r="C198" s="23">
        <v>1</v>
      </c>
      <c r="D198" s="31" t="s">
        <v>80</v>
      </c>
      <c r="E198" s="25"/>
      <c r="F198" s="26">
        <f t="shared" ref="F198:F201" si="18">C198*E198</f>
        <v>0</v>
      </c>
    </row>
    <row r="199" spans="1:6" ht="38.25" x14ac:dyDescent="0.25">
      <c r="A199" s="44" t="s">
        <v>351</v>
      </c>
      <c r="B199" s="28" t="s">
        <v>352</v>
      </c>
      <c r="C199" s="23">
        <v>1</v>
      </c>
      <c r="D199" s="31" t="s">
        <v>80</v>
      </c>
      <c r="E199" s="25"/>
      <c r="F199" s="26">
        <f t="shared" si="18"/>
        <v>0</v>
      </c>
    </row>
    <row r="200" spans="1:6" ht="38.25" x14ac:dyDescent="0.25">
      <c r="A200" s="44" t="s">
        <v>353</v>
      </c>
      <c r="B200" s="28" t="s">
        <v>354</v>
      </c>
      <c r="C200" s="23">
        <v>1</v>
      </c>
      <c r="D200" s="31" t="s">
        <v>80</v>
      </c>
      <c r="E200" s="25"/>
      <c r="F200" s="26">
        <f t="shared" si="18"/>
        <v>0</v>
      </c>
    </row>
    <row r="201" spans="1:6" ht="38.25" x14ac:dyDescent="0.25">
      <c r="A201" s="44" t="s">
        <v>355</v>
      </c>
      <c r="B201" s="28" t="s">
        <v>356</v>
      </c>
      <c r="C201" s="23">
        <v>2</v>
      </c>
      <c r="D201" s="31" t="s">
        <v>80</v>
      </c>
      <c r="E201" s="25"/>
      <c r="F201" s="26">
        <f t="shared" si="18"/>
        <v>0</v>
      </c>
    </row>
    <row r="202" spans="1:6" ht="15" customHeight="1" x14ac:dyDescent="0.25">
      <c r="A202" s="43" t="s">
        <v>357</v>
      </c>
      <c r="B202" s="16" t="s">
        <v>358</v>
      </c>
      <c r="C202" s="42"/>
      <c r="D202" s="18"/>
      <c r="E202" s="20"/>
      <c r="F202" s="20">
        <f>SUM(F203)</f>
        <v>0</v>
      </c>
    </row>
    <row r="203" spans="1:6" ht="114.75" x14ac:dyDescent="0.25">
      <c r="A203" s="44" t="s">
        <v>359</v>
      </c>
      <c r="B203" s="28" t="s">
        <v>404</v>
      </c>
      <c r="C203" s="25">
        <v>2</v>
      </c>
      <c r="D203" s="31" t="s">
        <v>80</v>
      </c>
      <c r="E203" s="25"/>
      <c r="F203" s="26">
        <f t="shared" ref="F203" si="19">C203*E203</f>
        <v>0</v>
      </c>
    </row>
    <row r="204" spans="1:6" ht="15" customHeight="1" x14ac:dyDescent="0.25">
      <c r="A204" s="9">
        <v>9</v>
      </c>
      <c r="B204" s="10" t="s">
        <v>360</v>
      </c>
      <c r="C204" s="11"/>
      <c r="D204" s="12"/>
      <c r="E204" s="13"/>
      <c r="F204" s="14">
        <f>F205+F217+F240</f>
        <v>0</v>
      </c>
    </row>
    <row r="205" spans="1:6" ht="15" customHeight="1" x14ac:dyDescent="0.25">
      <c r="A205" s="43" t="s">
        <v>450</v>
      </c>
      <c r="B205" s="16" t="s">
        <v>362</v>
      </c>
      <c r="C205" s="46"/>
      <c r="D205" s="18"/>
      <c r="E205" s="20"/>
      <c r="F205" s="20">
        <f>SUM(F206:F216)</f>
        <v>0</v>
      </c>
    </row>
    <row r="206" spans="1:6" ht="15" customHeight="1" x14ac:dyDescent="0.25">
      <c r="A206" s="47" t="s">
        <v>439</v>
      </c>
      <c r="B206" s="28" t="s">
        <v>363</v>
      </c>
      <c r="C206" s="23">
        <v>1</v>
      </c>
      <c r="D206" s="24" t="s">
        <v>43</v>
      </c>
      <c r="E206" s="25"/>
      <c r="F206" s="26">
        <f t="shared" ref="F206:F216" si="20">C206*E206</f>
        <v>0</v>
      </c>
    </row>
    <row r="207" spans="1:6" ht="15" customHeight="1" x14ac:dyDescent="0.25">
      <c r="A207" s="47" t="s">
        <v>440</v>
      </c>
      <c r="B207" s="28" t="s">
        <v>364</v>
      </c>
      <c r="C207" s="23">
        <v>1</v>
      </c>
      <c r="D207" s="24" t="s">
        <v>43</v>
      </c>
      <c r="E207" s="25"/>
      <c r="F207" s="26">
        <f t="shared" si="20"/>
        <v>0</v>
      </c>
    </row>
    <row r="208" spans="1:6" ht="15" customHeight="1" x14ac:dyDescent="0.25">
      <c r="A208" s="47" t="s">
        <v>441</v>
      </c>
      <c r="B208" s="28" t="s">
        <v>365</v>
      </c>
      <c r="C208" s="23">
        <v>1</v>
      </c>
      <c r="D208" s="24" t="s">
        <v>43</v>
      </c>
      <c r="E208" s="25"/>
      <c r="F208" s="26">
        <f t="shared" si="20"/>
        <v>0</v>
      </c>
    </row>
    <row r="209" spans="1:6" ht="15" customHeight="1" x14ac:dyDescent="0.25">
      <c r="A209" s="47" t="s">
        <v>442</v>
      </c>
      <c r="B209" s="28" t="s">
        <v>366</v>
      </c>
      <c r="C209" s="23">
        <v>1</v>
      </c>
      <c r="D209" s="24" t="s">
        <v>43</v>
      </c>
      <c r="E209" s="25"/>
      <c r="F209" s="26">
        <f t="shared" si="20"/>
        <v>0</v>
      </c>
    </row>
    <row r="210" spans="1:6" ht="15" customHeight="1" x14ac:dyDescent="0.25">
      <c r="A210" s="47" t="s">
        <v>443</v>
      </c>
      <c r="B210" s="28" t="s">
        <v>367</v>
      </c>
      <c r="C210" s="23">
        <v>1</v>
      </c>
      <c r="D210" s="24" t="s">
        <v>43</v>
      </c>
      <c r="E210" s="25"/>
      <c r="F210" s="26">
        <f t="shared" si="20"/>
        <v>0</v>
      </c>
    </row>
    <row r="211" spans="1:6" ht="15" customHeight="1" x14ac:dyDescent="0.25">
      <c r="A211" s="47" t="s">
        <v>444</v>
      </c>
      <c r="B211" s="28" t="s">
        <v>368</v>
      </c>
      <c r="C211" s="23">
        <v>1</v>
      </c>
      <c r="D211" s="24" t="s">
        <v>43</v>
      </c>
      <c r="E211" s="25"/>
      <c r="F211" s="26">
        <f t="shared" si="20"/>
        <v>0</v>
      </c>
    </row>
    <row r="212" spans="1:6" ht="15" customHeight="1" x14ac:dyDescent="0.25">
      <c r="A212" s="47" t="s">
        <v>445</v>
      </c>
      <c r="B212" s="28" t="s">
        <v>369</v>
      </c>
      <c r="C212" s="23">
        <v>1</v>
      </c>
      <c r="D212" s="24" t="s">
        <v>43</v>
      </c>
      <c r="E212" s="25"/>
      <c r="F212" s="26">
        <f t="shared" si="20"/>
        <v>0</v>
      </c>
    </row>
    <row r="213" spans="1:6" ht="15" customHeight="1" x14ac:dyDescent="0.25">
      <c r="A213" s="47" t="s">
        <v>446</v>
      </c>
      <c r="B213" s="28" t="s">
        <v>370</v>
      </c>
      <c r="C213" s="23">
        <v>1</v>
      </c>
      <c r="D213" s="24" t="s">
        <v>43</v>
      </c>
      <c r="E213" s="25"/>
      <c r="F213" s="26">
        <f t="shared" si="20"/>
        <v>0</v>
      </c>
    </row>
    <row r="214" spans="1:6" ht="15" customHeight="1" x14ac:dyDescent="0.25">
      <c r="A214" s="47" t="s">
        <v>447</v>
      </c>
      <c r="B214" s="28" t="s">
        <v>371</v>
      </c>
      <c r="C214" s="23">
        <v>1</v>
      </c>
      <c r="D214" s="24" t="s">
        <v>43</v>
      </c>
      <c r="E214" s="25"/>
      <c r="F214" s="26">
        <f t="shared" si="20"/>
        <v>0</v>
      </c>
    </row>
    <row r="215" spans="1:6" ht="15" customHeight="1" x14ac:dyDescent="0.25">
      <c r="A215" s="47" t="s">
        <v>448</v>
      </c>
      <c r="B215" s="28" t="s">
        <v>372</v>
      </c>
      <c r="C215" s="23">
        <v>1</v>
      </c>
      <c r="D215" s="24" t="s">
        <v>43</v>
      </c>
      <c r="E215" s="25"/>
      <c r="F215" s="26">
        <f t="shared" si="20"/>
        <v>0</v>
      </c>
    </row>
    <row r="216" spans="1:6" ht="15" customHeight="1" x14ac:dyDescent="0.25">
      <c r="A216" s="47" t="s">
        <v>449</v>
      </c>
      <c r="B216" s="28" t="s">
        <v>373</v>
      </c>
      <c r="C216" s="23">
        <v>1</v>
      </c>
      <c r="D216" s="24" t="s">
        <v>43</v>
      </c>
      <c r="E216" s="25"/>
      <c r="F216" s="26">
        <f t="shared" si="20"/>
        <v>0</v>
      </c>
    </row>
    <row r="217" spans="1:6" ht="15" customHeight="1" x14ac:dyDescent="0.25">
      <c r="A217" s="43" t="s">
        <v>451</v>
      </c>
      <c r="B217" s="16" t="s">
        <v>375</v>
      </c>
      <c r="C217" s="46"/>
      <c r="D217" s="18"/>
      <c r="E217" s="20"/>
      <c r="F217" s="20">
        <f>SUM(F218:F222)</f>
        <v>0</v>
      </c>
    </row>
    <row r="218" spans="1:6" ht="15" customHeight="1" x14ac:dyDescent="0.25">
      <c r="A218" s="44" t="s">
        <v>452</v>
      </c>
      <c r="B218" s="28" t="s">
        <v>377</v>
      </c>
      <c r="C218" s="23">
        <v>1</v>
      </c>
      <c r="D218" s="24" t="s">
        <v>43</v>
      </c>
      <c r="E218" s="25"/>
      <c r="F218" s="26">
        <f t="shared" ref="F218:F239" si="21">C218*E218</f>
        <v>0</v>
      </c>
    </row>
    <row r="219" spans="1:6" ht="38.25" x14ac:dyDescent="0.25">
      <c r="A219" s="44" t="s">
        <v>453</v>
      </c>
      <c r="B219" s="28" t="s">
        <v>482</v>
      </c>
      <c r="C219" s="23">
        <v>1</v>
      </c>
      <c r="D219" s="24" t="s">
        <v>43</v>
      </c>
      <c r="E219" s="25"/>
      <c r="F219" s="26">
        <f t="shared" si="21"/>
        <v>0</v>
      </c>
    </row>
    <row r="220" spans="1:6" ht="25.5" x14ac:dyDescent="0.25">
      <c r="A220" s="44" t="s">
        <v>454</v>
      </c>
      <c r="B220" s="28" t="s">
        <v>481</v>
      </c>
      <c r="C220" s="23">
        <v>1</v>
      </c>
      <c r="D220" s="24" t="s">
        <v>43</v>
      </c>
      <c r="E220" s="25"/>
      <c r="F220" s="26">
        <f t="shared" si="21"/>
        <v>0</v>
      </c>
    </row>
    <row r="221" spans="1:6" ht="15" customHeight="1" x14ac:dyDescent="0.25">
      <c r="A221" s="44" t="s">
        <v>455</v>
      </c>
      <c r="B221" s="28" t="s">
        <v>380</v>
      </c>
      <c r="C221" s="23">
        <v>1</v>
      </c>
      <c r="D221" s="24" t="s">
        <v>43</v>
      </c>
      <c r="E221" s="25"/>
      <c r="F221" s="26">
        <f t="shared" si="21"/>
        <v>0</v>
      </c>
    </row>
    <row r="222" spans="1:6" ht="25.5" x14ac:dyDescent="0.25">
      <c r="A222" s="48" t="s">
        <v>456</v>
      </c>
      <c r="B222" s="49" t="s">
        <v>478</v>
      </c>
      <c r="C222" s="50">
        <v>1</v>
      </c>
      <c r="D222" s="51" t="s">
        <v>43</v>
      </c>
      <c r="E222" s="52"/>
      <c r="F222" s="53">
        <f>SUM(F223:F239)</f>
        <v>0</v>
      </c>
    </row>
    <row r="223" spans="1:6" s="1" customFormat="1" x14ac:dyDescent="0.25">
      <c r="A223" s="21" t="s">
        <v>438</v>
      </c>
      <c r="B223" s="28" t="s">
        <v>423</v>
      </c>
      <c r="C223" s="23">
        <v>208</v>
      </c>
      <c r="D223" s="24" t="s">
        <v>435</v>
      </c>
      <c r="E223" s="25"/>
      <c r="F223" s="26">
        <f t="shared" si="21"/>
        <v>0</v>
      </c>
    </row>
    <row r="224" spans="1:6" s="1" customFormat="1" x14ac:dyDescent="0.25">
      <c r="A224" s="21" t="s">
        <v>438</v>
      </c>
      <c r="B224" s="28" t="s">
        <v>424</v>
      </c>
      <c r="C224" s="23">
        <v>4.5</v>
      </c>
      <c r="D224" s="24" t="s">
        <v>71</v>
      </c>
      <c r="E224" s="25"/>
      <c r="F224" s="26">
        <f t="shared" si="21"/>
        <v>0</v>
      </c>
    </row>
    <row r="225" spans="1:6" s="1" customFormat="1" x14ac:dyDescent="0.25">
      <c r="A225" s="21" t="s">
        <v>438</v>
      </c>
      <c r="B225" s="28" t="s">
        <v>425</v>
      </c>
      <c r="C225" s="23">
        <v>1.5</v>
      </c>
      <c r="D225" s="24" t="s">
        <v>71</v>
      </c>
      <c r="E225" s="25"/>
      <c r="F225" s="26">
        <f t="shared" si="21"/>
        <v>0</v>
      </c>
    </row>
    <row r="226" spans="1:6" s="1" customFormat="1" x14ac:dyDescent="0.25">
      <c r="A226" s="21" t="s">
        <v>438</v>
      </c>
      <c r="B226" s="28" t="s">
        <v>426</v>
      </c>
      <c r="C226" s="23">
        <v>1</v>
      </c>
      <c r="D226" s="24" t="s">
        <v>80</v>
      </c>
      <c r="E226" s="25"/>
      <c r="F226" s="26">
        <f t="shared" si="21"/>
        <v>0</v>
      </c>
    </row>
    <row r="227" spans="1:6" s="1" customFormat="1" x14ac:dyDescent="0.25">
      <c r="A227" s="21" t="s">
        <v>438</v>
      </c>
      <c r="B227" s="28" t="s">
        <v>427</v>
      </c>
      <c r="C227" s="23">
        <v>2</v>
      </c>
      <c r="D227" s="24" t="s">
        <v>80</v>
      </c>
      <c r="E227" s="25"/>
      <c r="F227" s="26">
        <f t="shared" si="21"/>
        <v>0</v>
      </c>
    </row>
    <row r="228" spans="1:6" s="1" customFormat="1" ht="25.5" x14ac:dyDescent="0.25">
      <c r="A228" s="21" t="s">
        <v>438</v>
      </c>
      <c r="B228" s="28" t="s">
        <v>428</v>
      </c>
      <c r="C228" s="23">
        <v>3</v>
      </c>
      <c r="D228" s="24" t="s">
        <v>80</v>
      </c>
      <c r="E228" s="25"/>
      <c r="F228" s="26">
        <f t="shared" si="21"/>
        <v>0</v>
      </c>
    </row>
    <row r="229" spans="1:6" s="1" customFormat="1" ht="25.5" x14ac:dyDescent="0.25">
      <c r="A229" s="21" t="s">
        <v>438</v>
      </c>
      <c r="B229" s="28" t="s">
        <v>473</v>
      </c>
      <c r="C229" s="23">
        <v>1</v>
      </c>
      <c r="D229" s="24" t="s">
        <v>80</v>
      </c>
      <c r="E229" s="25"/>
      <c r="F229" s="26">
        <f t="shared" si="21"/>
        <v>0</v>
      </c>
    </row>
    <row r="230" spans="1:6" s="1" customFormat="1" ht="25.5" x14ac:dyDescent="0.25">
      <c r="A230" s="21" t="s">
        <v>438</v>
      </c>
      <c r="B230" s="28" t="s">
        <v>474</v>
      </c>
      <c r="C230" s="23">
        <v>1</v>
      </c>
      <c r="D230" s="24" t="s">
        <v>436</v>
      </c>
      <c r="E230" s="25"/>
      <c r="F230" s="26">
        <f t="shared" si="21"/>
        <v>0</v>
      </c>
    </row>
    <row r="231" spans="1:6" s="1" customFormat="1" ht="25.5" x14ac:dyDescent="0.25">
      <c r="A231" s="21" t="s">
        <v>438</v>
      </c>
      <c r="B231" s="28" t="s">
        <v>475</v>
      </c>
      <c r="C231" s="23">
        <v>1</v>
      </c>
      <c r="D231" s="24" t="s">
        <v>80</v>
      </c>
      <c r="E231" s="25"/>
      <c r="F231" s="26">
        <f t="shared" si="21"/>
        <v>0</v>
      </c>
    </row>
    <row r="232" spans="1:6" s="1" customFormat="1" x14ac:dyDescent="0.25">
      <c r="A232" s="21" t="s">
        <v>438</v>
      </c>
      <c r="B232" s="28" t="s">
        <v>429</v>
      </c>
      <c r="C232" s="23">
        <v>1</v>
      </c>
      <c r="D232" s="24" t="s">
        <v>80</v>
      </c>
      <c r="E232" s="25"/>
      <c r="F232" s="26">
        <f t="shared" si="21"/>
        <v>0</v>
      </c>
    </row>
    <row r="233" spans="1:6" s="1" customFormat="1" x14ac:dyDescent="0.25">
      <c r="A233" s="21" t="s">
        <v>438</v>
      </c>
      <c r="B233" s="28" t="s">
        <v>430</v>
      </c>
      <c r="C233" s="23">
        <v>1</v>
      </c>
      <c r="D233" s="24" t="s">
        <v>80</v>
      </c>
      <c r="E233" s="25"/>
      <c r="F233" s="26">
        <f t="shared" si="21"/>
        <v>0</v>
      </c>
    </row>
    <row r="234" spans="1:6" s="1" customFormat="1" x14ac:dyDescent="0.25">
      <c r="A234" s="21" t="s">
        <v>438</v>
      </c>
      <c r="B234" s="28" t="s">
        <v>431</v>
      </c>
      <c r="C234" s="23">
        <v>1</v>
      </c>
      <c r="D234" s="24" t="s">
        <v>80</v>
      </c>
      <c r="E234" s="25"/>
      <c r="F234" s="26">
        <f t="shared" si="21"/>
        <v>0</v>
      </c>
    </row>
    <row r="235" spans="1:6" s="1" customFormat="1" x14ac:dyDescent="0.25">
      <c r="A235" s="21" t="s">
        <v>438</v>
      </c>
      <c r="B235" s="28" t="s">
        <v>472</v>
      </c>
      <c r="C235" s="23">
        <v>3</v>
      </c>
      <c r="D235" s="24" t="s">
        <v>80</v>
      </c>
      <c r="E235" s="25"/>
      <c r="F235" s="26">
        <f t="shared" si="21"/>
        <v>0</v>
      </c>
    </row>
    <row r="236" spans="1:6" s="1" customFormat="1" x14ac:dyDescent="0.25">
      <c r="A236" s="21" t="s">
        <v>438</v>
      </c>
      <c r="B236" s="28" t="s">
        <v>432</v>
      </c>
      <c r="C236" s="23">
        <v>3</v>
      </c>
      <c r="D236" s="24" t="s">
        <v>80</v>
      </c>
      <c r="E236" s="25"/>
      <c r="F236" s="26">
        <f t="shared" si="21"/>
        <v>0</v>
      </c>
    </row>
    <row r="237" spans="1:6" s="1" customFormat="1" x14ac:dyDescent="0.25">
      <c r="A237" s="21" t="s">
        <v>438</v>
      </c>
      <c r="B237" s="28" t="s">
        <v>433</v>
      </c>
      <c r="C237" s="23">
        <v>2</v>
      </c>
      <c r="D237" s="24" t="s">
        <v>71</v>
      </c>
      <c r="E237" s="25"/>
      <c r="F237" s="26">
        <f t="shared" si="21"/>
        <v>0</v>
      </c>
    </row>
    <row r="238" spans="1:6" s="1" customFormat="1" x14ac:dyDescent="0.25">
      <c r="A238" s="21" t="s">
        <v>438</v>
      </c>
      <c r="B238" s="28" t="s">
        <v>434</v>
      </c>
      <c r="C238" s="23">
        <v>212.5</v>
      </c>
      <c r="D238" s="24" t="s">
        <v>71</v>
      </c>
      <c r="E238" s="25"/>
      <c r="F238" s="26">
        <f t="shared" si="21"/>
        <v>0</v>
      </c>
    </row>
    <row r="239" spans="1:6" s="1" customFormat="1" ht="25.5" x14ac:dyDescent="0.25">
      <c r="A239" s="21" t="s">
        <v>438</v>
      </c>
      <c r="B239" s="28" t="s">
        <v>437</v>
      </c>
      <c r="C239" s="23">
        <v>1</v>
      </c>
      <c r="D239" s="24" t="s">
        <v>80</v>
      </c>
      <c r="E239" s="25"/>
      <c r="F239" s="26">
        <f t="shared" si="21"/>
        <v>0</v>
      </c>
    </row>
    <row r="240" spans="1:6" ht="15" customHeight="1" x14ac:dyDescent="0.25">
      <c r="A240" s="43" t="s">
        <v>457</v>
      </c>
      <c r="B240" s="16" t="s">
        <v>381</v>
      </c>
      <c r="C240" s="46"/>
      <c r="D240" s="18"/>
      <c r="E240" s="20"/>
      <c r="F240" s="20">
        <f>SUM(F241:F250)</f>
        <v>0</v>
      </c>
    </row>
    <row r="241" spans="1:6" ht="15" customHeight="1" x14ac:dyDescent="0.25">
      <c r="A241" s="44" t="s">
        <v>458</v>
      </c>
      <c r="B241" s="28" t="s">
        <v>382</v>
      </c>
      <c r="C241" s="23">
        <v>1</v>
      </c>
      <c r="D241" s="24" t="s">
        <v>43</v>
      </c>
      <c r="E241" s="25"/>
      <c r="F241" s="26">
        <f t="shared" ref="F241:F250" si="22">C241*E241</f>
        <v>0</v>
      </c>
    </row>
    <row r="242" spans="1:6" ht="15" customHeight="1" x14ac:dyDescent="0.25">
      <c r="A242" s="44" t="s">
        <v>459</v>
      </c>
      <c r="B242" s="28" t="s">
        <v>383</v>
      </c>
      <c r="C242" s="23">
        <v>1</v>
      </c>
      <c r="D242" s="24" t="s">
        <v>43</v>
      </c>
      <c r="E242" s="25"/>
      <c r="F242" s="26">
        <f t="shared" si="22"/>
        <v>0</v>
      </c>
    </row>
    <row r="243" spans="1:6" ht="15" customHeight="1" x14ac:dyDescent="0.25">
      <c r="A243" s="44" t="s">
        <v>460</v>
      </c>
      <c r="B243" s="28" t="s">
        <v>384</v>
      </c>
      <c r="C243" s="23">
        <v>1</v>
      </c>
      <c r="D243" s="24" t="s">
        <v>43</v>
      </c>
      <c r="E243" s="25"/>
      <c r="F243" s="26">
        <f t="shared" si="22"/>
        <v>0</v>
      </c>
    </row>
    <row r="244" spans="1:6" ht="15" customHeight="1" x14ac:dyDescent="0.25">
      <c r="A244" s="44" t="s">
        <v>461</v>
      </c>
      <c r="B244" s="28" t="s">
        <v>385</v>
      </c>
      <c r="C244" s="23">
        <v>1</v>
      </c>
      <c r="D244" s="24" t="s">
        <v>43</v>
      </c>
      <c r="E244" s="25"/>
      <c r="F244" s="26">
        <f t="shared" si="22"/>
        <v>0</v>
      </c>
    </row>
    <row r="245" spans="1:6" ht="15" customHeight="1" x14ac:dyDescent="0.25">
      <c r="A245" s="44" t="s">
        <v>462</v>
      </c>
      <c r="B245" s="28" t="s">
        <v>386</v>
      </c>
      <c r="C245" s="23">
        <v>1</v>
      </c>
      <c r="D245" s="24" t="s">
        <v>43</v>
      </c>
      <c r="E245" s="25"/>
      <c r="F245" s="26">
        <f t="shared" si="22"/>
        <v>0</v>
      </c>
    </row>
    <row r="246" spans="1:6" ht="15" customHeight="1" x14ac:dyDescent="0.25">
      <c r="A246" s="44" t="s">
        <v>463</v>
      </c>
      <c r="B246" s="28" t="s">
        <v>387</v>
      </c>
      <c r="C246" s="23">
        <v>1</v>
      </c>
      <c r="D246" s="24" t="s">
        <v>43</v>
      </c>
      <c r="E246" s="25"/>
      <c r="F246" s="26">
        <f t="shared" si="22"/>
        <v>0</v>
      </c>
    </row>
    <row r="247" spans="1:6" ht="15" customHeight="1" x14ac:dyDescent="0.25">
      <c r="A247" s="44" t="s">
        <v>464</v>
      </c>
      <c r="B247" s="28" t="s">
        <v>388</v>
      </c>
      <c r="C247" s="23">
        <v>1</v>
      </c>
      <c r="D247" s="24" t="s">
        <v>43</v>
      </c>
      <c r="E247" s="25"/>
      <c r="F247" s="26">
        <f t="shared" si="22"/>
        <v>0</v>
      </c>
    </row>
    <row r="248" spans="1:6" ht="63.75" x14ac:dyDescent="0.25">
      <c r="A248" s="44" t="s">
        <v>465</v>
      </c>
      <c r="B248" s="28" t="s">
        <v>471</v>
      </c>
      <c r="C248" s="23">
        <v>1</v>
      </c>
      <c r="D248" s="24" t="s">
        <v>43</v>
      </c>
      <c r="E248" s="25"/>
      <c r="F248" s="26">
        <f t="shared" si="22"/>
        <v>0</v>
      </c>
    </row>
    <row r="249" spans="1:6" ht="15" customHeight="1" x14ac:dyDescent="0.25">
      <c r="A249" s="44" t="s">
        <v>466</v>
      </c>
      <c r="B249" s="28" t="s">
        <v>389</v>
      </c>
      <c r="C249" s="23">
        <v>1</v>
      </c>
      <c r="D249" s="24" t="s">
        <v>43</v>
      </c>
      <c r="E249" s="25"/>
      <c r="F249" s="26">
        <f t="shared" si="22"/>
        <v>0</v>
      </c>
    </row>
    <row r="250" spans="1:6" ht="15" customHeight="1" x14ac:dyDescent="0.25">
      <c r="A250" s="44" t="s">
        <v>467</v>
      </c>
      <c r="B250" s="28" t="s">
        <v>390</v>
      </c>
      <c r="C250" s="23">
        <v>1</v>
      </c>
      <c r="D250" s="24" t="s">
        <v>43</v>
      </c>
      <c r="E250" s="25"/>
      <c r="F250" s="26">
        <f t="shared" si="22"/>
        <v>0</v>
      </c>
    </row>
    <row r="251" spans="1:6" ht="15" customHeight="1" x14ac:dyDescent="0.25">
      <c r="A251" s="9">
        <v>10</v>
      </c>
      <c r="B251" s="10" t="s">
        <v>391</v>
      </c>
      <c r="C251" s="11"/>
      <c r="D251" s="12"/>
      <c r="E251" s="13"/>
      <c r="F251" s="14">
        <f>F252+F256</f>
        <v>0</v>
      </c>
    </row>
    <row r="252" spans="1:6" ht="15" customHeight="1" x14ac:dyDescent="0.25">
      <c r="A252" s="54" t="s">
        <v>361</v>
      </c>
      <c r="B252" s="16" t="s">
        <v>392</v>
      </c>
      <c r="C252" s="17"/>
      <c r="D252" s="18"/>
      <c r="E252" s="20"/>
      <c r="F252" s="20">
        <f>SUM(F253:F255)</f>
        <v>0</v>
      </c>
    </row>
    <row r="253" spans="1:6" ht="15" customHeight="1" x14ac:dyDescent="0.25">
      <c r="A253" s="44" t="s">
        <v>468</v>
      </c>
      <c r="B253" s="22" t="s">
        <v>393</v>
      </c>
      <c r="C253" s="23">
        <v>625</v>
      </c>
      <c r="D253" s="31" t="s">
        <v>15</v>
      </c>
      <c r="E253" s="25"/>
      <c r="F253" s="26">
        <f t="shared" ref="F253:F255" si="23">C253*E253</f>
        <v>0</v>
      </c>
    </row>
    <row r="254" spans="1:6" ht="25.5" x14ac:dyDescent="0.25">
      <c r="A254" s="44" t="s">
        <v>469</v>
      </c>
      <c r="B254" s="22" t="s">
        <v>394</v>
      </c>
      <c r="C254" s="23">
        <v>145</v>
      </c>
      <c r="D254" s="31" t="s">
        <v>15</v>
      </c>
      <c r="E254" s="25"/>
      <c r="F254" s="26">
        <f t="shared" si="23"/>
        <v>0</v>
      </c>
    </row>
    <row r="255" spans="1:6" ht="25.5" x14ac:dyDescent="0.25">
      <c r="A255" s="44" t="s">
        <v>470</v>
      </c>
      <c r="B255" s="22" t="s">
        <v>395</v>
      </c>
      <c r="C255" s="23">
        <v>337</v>
      </c>
      <c r="D255" s="31" t="s">
        <v>15</v>
      </c>
      <c r="E255" s="25"/>
      <c r="F255" s="26">
        <f t="shared" si="23"/>
        <v>0</v>
      </c>
    </row>
    <row r="256" spans="1:6" ht="15" customHeight="1" x14ac:dyDescent="0.25">
      <c r="A256" s="43" t="s">
        <v>374</v>
      </c>
      <c r="B256" s="16" t="s">
        <v>396</v>
      </c>
      <c r="C256" s="17"/>
      <c r="D256" s="18"/>
      <c r="E256" s="20"/>
      <c r="F256" s="20">
        <f>SUM(F257:F259)</f>
        <v>0</v>
      </c>
    </row>
    <row r="257" spans="1:6" ht="76.5" x14ac:dyDescent="0.25">
      <c r="A257" s="44" t="s">
        <v>376</v>
      </c>
      <c r="B257" s="22" t="s">
        <v>397</v>
      </c>
      <c r="C257" s="23">
        <v>1</v>
      </c>
      <c r="D257" s="31" t="s">
        <v>43</v>
      </c>
      <c r="E257" s="25"/>
      <c r="F257" s="26">
        <f t="shared" ref="F257:F259" si="24">C257*E257</f>
        <v>0</v>
      </c>
    </row>
    <row r="258" spans="1:6" ht="25.5" x14ac:dyDescent="0.25">
      <c r="A258" s="44" t="s">
        <v>378</v>
      </c>
      <c r="B258" s="22" t="s">
        <v>398</v>
      </c>
      <c r="C258" s="23">
        <v>2</v>
      </c>
      <c r="D258" s="31" t="s">
        <v>80</v>
      </c>
      <c r="E258" s="25"/>
      <c r="F258" s="26">
        <f t="shared" si="24"/>
        <v>0</v>
      </c>
    </row>
    <row r="259" spans="1:6" ht="38.25" x14ac:dyDescent="0.25">
      <c r="A259" s="44" t="s">
        <v>379</v>
      </c>
      <c r="B259" s="22" t="s">
        <v>399</v>
      </c>
      <c r="C259" s="23">
        <v>275</v>
      </c>
      <c r="D259" s="31" t="s">
        <v>15</v>
      </c>
      <c r="E259" s="25"/>
      <c r="F259" s="26">
        <f t="shared" si="24"/>
        <v>0</v>
      </c>
    </row>
    <row r="260" spans="1:6" x14ac:dyDescent="0.25">
      <c r="A260" s="55"/>
      <c r="B260" s="55"/>
      <c r="C260" s="55"/>
      <c r="D260" s="55"/>
      <c r="E260" s="55"/>
      <c r="F260" s="55"/>
    </row>
    <row r="261" spans="1:6" ht="15.75" x14ac:dyDescent="0.25">
      <c r="A261" s="61" t="s">
        <v>407</v>
      </c>
      <c r="B261" s="61"/>
      <c r="C261" s="56">
        <v>3009.13</v>
      </c>
      <c r="D261" s="4"/>
      <c r="E261" s="4"/>
      <c r="F261" s="57">
        <f>F4+F30+F66+F98+F130+F145+F164+F175+F204+F251</f>
        <v>0</v>
      </c>
    </row>
    <row r="262" spans="1:6" ht="15.75" x14ac:dyDescent="0.25">
      <c r="A262" s="55"/>
      <c r="B262" s="55"/>
      <c r="C262" s="55"/>
      <c r="D262" s="58"/>
      <c r="E262" s="58"/>
      <c r="F262" s="58"/>
    </row>
    <row r="263" spans="1:6" x14ac:dyDescent="0.25">
      <c r="A263" s="59"/>
      <c r="B263" s="5" t="s">
        <v>408</v>
      </c>
      <c r="C263" s="59"/>
      <c r="D263" s="59"/>
      <c r="E263" s="59"/>
      <c r="F263" s="59"/>
    </row>
    <row r="264" spans="1:6" x14ac:dyDescent="0.25">
      <c r="A264" s="59"/>
      <c r="B264" s="16" t="s">
        <v>406</v>
      </c>
      <c r="C264" s="16">
        <v>818.74</v>
      </c>
      <c r="D264" s="16"/>
      <c r="E264" s="16"/>
      <c r="F264" s="60">
        <f>ROUND(F261*C264/C261,2)</f>
        <v>0</v>
      </c>
    </row>
    <row r="265" spans="1:6" x14ac:dyDescent="0.25">
      <c r="A265" s="2"/>
      <c r="B265" s="2"/>
      <c r="C265" s="2"/>
      <c r="D265" s="2"/>
      <c r="E265" s="2"/>
      <c r="F265" s="2"/>
    </row>
  </sheetData>
  <mergeCells count="1">
    <mergeCell ref="A261:B261"/>
  </mergeCells>
  <phoneticPr fontId="4" type="noConversion"/>
  <pageMargins left="0.7" right="0.7" top="0.75" bottom="0.75" header="0.3" footer="0.3"/>
  <pageSetup paperSize="9" orientation="portrait" verticalDpi="0" r:id="rId1"/>
  <ignoredErrors>
    <ignoredError sqref="A6:B19 A20:A38 A40:A94 A98:A203 A257 A253:A255 A241:A250 A258:A259 A206:A216 A218:A22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 robót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Szczepanik</dc:creator>
  <cp:lastModifiedBy>Marcin Szczepanik</cp:lastModifiedBy>
  <dcterms:created xsi:type="dcterms:W3CDTF">2020-12-22T11:46:26Z</dcterms:created>
  <dcterms:modified xsi:type="dcterms:W3CDTF">2020-12-23T10:35:56Z</dcterms:modified>
</cp:coreProperties>
</file>