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Y:\budowa CMOLU\ZAKUPY\akcesoria\2 ogłoszenie\"/>
    </mc:Choice>
  </mc:AlternateContent>
  <xr:revisionPtr revIDLastSave="0" documentId="13_ncr:1_{C27FF09D-E73B-4B21-8CE7-0B5028268106}" xr6:coauthVersionLast="47" xr6:coauthVersionMax="47" xr10:uidLastSave="{00000000-0000-0000-0000-000000000000}"/>
  <bookViews>
    <workbookView xWindow="-108" yWindow="-108" windowWidth="23256" windowHeight="12576" xr2:uid="{4CD75FE3-88D6-408D-8BD4-668E870BB478}"/>
  </bookViews>
  <sheets>
    <sheet name="formularz ofertowy" sheetId="2" r:id="rId1"/>
  </sheets>
  <definedNames>
    <definedName name="_xlnm._FilterDatabase" localSheetId="0" hidden="1">'formularz ofertowy'!$A$12:$K$85</definedName>
    <definedName name="_xlnm.Print_Area" localSheetId="0">'formularz ofertowy'!$A$1:$K$93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1" i="2" l="1"/>
  <c r="J41" i="2" s="1"/>
  <c r="K41" i="2" s="1"/>
  <c r="I44" i="2" l="1"/>
  <c r="J44" i="2" s="1"/>
  <c r="K44" i="2" s="1"/>
  <c r="I13" i="2"/>
  <c r="J13" i="2" s="1"/>
  <c r="K13" i="2" s="1"/>
  <c r="I14" i="2"/>
  <c r="J14" i="2" s="1"/>
  <c r="K14" i="2" s="1"/>
  <c r="I15" i="2"/>
  <c r="J15" i="2" s="1"/>
  <c r="K15" i="2" s="1"/>
  <c r="I16" i="2"/>
  <c r="J16" i="2" s="1"/>
  <c r="K16" i="2" s="1"/>
  <c r="I17" i="2"/>
  <c r="J17" i="2" s="1"/>
  <c r="K17" i="2" s="1"/>
  <c r="I18" i="2"/>
  <c r="J18" i="2" s="1"/>
  <c r="K18" i="2" s="1"/>
  <c r="I19" i="2"/>
  <c r="J19" i="2" s="1"/>
  <c r="K19" i="2" s="1"/>
  <c r="I20" i="2"/>
  <c r="J20" i="2" s="1"/>
  <c r="K20" i="2" s="1"/>
  <c r="I21" i="2"/>
  <c r="J21" i="2" s="1"/>
  <c r="K21" i="2" s="1"/>
  <c r="I22" i="2"/>
  <c r="J22" i="2" s="1"/>
  <c r="K22" i="2" s="1"/>
  <c r="I23" i="2"/>
  <c r="J23" i="2" s="1"/>
  <c r="K23" i="2" s="1"/>
  <c r="I24" i="2"/>
  <c r="J24" i="2" s="1"/>
  <c r="K24" i="2" s="1"/>
  <c r="I25" i="2"/>
  <c r="J25" i="2" s="1"/>
  <c r="K25" i="2" s="1"/>
  <c r="I26" i="2"/>
  <c r="J26" i="2" s="1"/>
  <c r="K26" i="2" s="1"/>
  <c r="I38" i="2"/>
  <c r="J38" i="2" s="1"/>
  <c r="K38" i="2" s="1"/>
  <c r="I39" i="2"/>
  <c r="J39" i="2" s="1"/>
  <c r="K39" i="2" s="1"/>
  <c r="I40" i="2"/>
  <c r="J40" i="2" s="1"/>
  <c r="K40" i="2" s="1"/>
  <c r="I27" i="2"/>
  <c r="J27" i="2" s="1"/>
  <c r="K27" i="2" s="1"/>
  <c r="I28" i="2"/>
  <c r="J28" i="2" s="1"/>
  <c r="K28" i="2" s="1"/>
  <c r="I29" i="2"/>
  <c r="J29" i="2" s="1"/>
  <c r="K29" i="2" s="1"/>
  <c r="I30" i="2"/>
  <c r="J30" i="2" s="1"/>
  <c r="K30" i="2" s="1"/>
  <c r="I31" i="2"/>
  <c r="J31" i="2" s="1"/>
  <c r="K31" i="2" s="1"/>
  <c r="I32" i="2"/>
  <c r="J32" i="2" s="1"/>
  <c r="K32" i="2" s="1"/>
  <c r="I33" i="2"/>
  <c r="J33" i="2" s="1"/>
  <c r="K33" i="2" s="1"/>
  <c r="I34" i="2"/>
  <c r="J34" i="2" s="1"/>
  <c r="K34" i="2" s="1"/>
  <c r="I35" i="2"/>
  <c r="J35" i="2" s="1"/>
  <c r="K35" i="2" s="1"/>
  <c r="I36" i="2"/>
  <c r="J36" i="2" s="1"/>
  <c r="K36" i="2" s="1"/>
  <c r="I54" i="2"/>
  <c r="J54" i="2" s="1"/>
  <c r="K54" i="2" s="1"/>
  <c r="I55" i="2"/>
  <c r="J55" i="2" s="1"/>
  <c r="K55" i="2" s="1"/>
  <c r="I56" i="2"/>
  <c r="J56" i="2" s="1"/>
  <c r="K56" i="2" s="1"/>
  <c r="I57" i="2"/>
  <c r="J57" i="2" s="1"/>
  <c r="K57" i="2" s="1"/>
  <c r="I59" i="2"/>
  <c r="J59" i="2" s="1"/>
  <c r="K59" i="2" s="1"/>
  <c r="I60" i="2"/>
  <c r="J60" i="2" s="1"/>
  <c r="K60" i="2" s="1"/>
  <c r="I61" i="2"/>
  <c r="J61" i="2" s="1"/>
  <c r="K61" i="2" s="1"/>
  <c r="I62" i="2"/>
  <c r="J62" i="2" s="1"/>
  <c r="K62" i="2" s="1"/>
  <c r="I63" i="2"/>
  <c r="J63" i="2" s="1"/>
  <c r="K63" i="2" s="1"/>
  <c r="I65" i="2"/>
  <c r="J65" i="2" s="1"/>
  <c r="K65" i="2" s="1"/>
  <c r="I66" i="2"/>
  <c r="J66" i="2" s="1"/>
  <c r="K66" i="2" s="1"/>
  <c r="I67" i="2"/>
  <c r="J67" i="2" s="1"/>
  <c r="K67" i="2" s="1"/>
  <c r="I68" i="2"/>
  <c r="J68" i="2" s="1"/>
  <c r="K68" i="2" s="1"/>
  <c r="I69" i="2"/>
  <c r="J69" i="2" s="1"/>
  <c r="K69" i="2" s="1"/>
  <c r="I70" i="2"/>
  <c r="J70" i="2" s="1"/>
  <c r="K70" i="2" s="1"/>
  <c r="I72" i="2"/>
  <c r="J72" i="2" s="1"/>
  <c r="K72" i="2" s="1"/>
  <c r="I73" i="2"/>
  <c r="J73" i="2" s="1"/>
  <c r="K73" i="2" s="1"/>
  <c r="I74" i="2"/>
  <c r="J74" i="2" s="1"/>
  <c r="K74" i="2" s="1"/>
  <c r="I75" i="2"/>
  <c r="J75" i="2" s="1"/>
  <c r="K75" i="2" s="1"/>
  <c r="J76" i="2"/>
  <c r="I77" i="2"/>
  <c r="J77" i="2" s="1"/>
  <c r="K77" i="2" s="1"/>
  <c r="I78" i="2"/>
  <c r="J78" i="2" s="1"/>
  <c r="K78" i="2" s="1"/>
  <c r="I79" i="2"/>
  <c r="J79" i="2" s="1"/>
  <c r="K79" i="2" s="1"/>
  <c r="I80" i="2"/>
  <c r="J80" i="2" s="1"/>
  <c r="K80" i="2" s="1"/>
  <c r="I81" i="2"/>
  <c r="J81" i="2" s="1"/>
  <c r="K81" i="2" s="1"/>
  <c r="I82" i="2"/>
  <c r="J82" i="2" s="1"/>
  <c r="K82" i="2" s="1"/>
  <c r="I83" i="2"/>
  <c r="J83" i="2" s="1"/>
  <c r="K83" i="2" s="1"/>
  <c r="I84" i="2"/>
  <c r="J84" i="2" s="1"/>
  <c r="K84" i="2" s="1"/>
  <c r="I42" i="2"/>
  <c r="J42" i="2" s="1"/>
  <c r="K42" i="2" s="1"/>
  <c r="I43" i="2"/>
  <c r="J43" i="2" s="1"/>
  <c r="K43" i="2" s="1"/>
  <c r="I45" i="2"/>
  <c r="J45" i="2" s="1"/>
  <c r="K45" i="2" s="1"/>
  <c r="I46" i="2"/>
  <c r="J46" i="2" s="1"/>
  <c r="K46" i="2" s="1"/>
  <c r="I47" i="2"/>
  <c r="J47" i="2" s="1"/>
  <c r="K47" i="2" s="1"/>
  <c r="I48" i="2"/>
  <c r="J48" i="2" s="1"/>
  <c r="K48" i="2" s="1"/>
  <c r="I49" i="2"/>
  <c r="J49" i="2" s="1"/>
  <c r="K49" i="2" s="1"/>
  <c r="I50" i="2"/>
  <c r="J50" i="2" s="1"/>
  <c r="K50" i="2" s="1"/>
  <c r="I51" i="2"/>
  <c r="J51" i="2" s="1"/>
  <c r="K51" i="2" s="1"/>
  <c r="K85" i="2" l="1"/>
  <c r="K52" i="2"/>
  <c r="K37" i="2"/>
</calcChain>
</file>

<file path=xl/sharedStrings.xml><?xml version="1.0" encoding="utf-8"?>
<sst xmlns="http://schemas.openxmlformats.org/spreadsheetml/2006/main" count="173" uniqueCount="111">
  <si>
    <t>Nazwa</t>
  </si>
  <si>
    <t>liczba sztuk</t>
  </si>
  <si>
    <t xml:space="preserve">Specyfikacja  </t>
  </si>
  <si>
    <t>wyposażenie łazienki - komplet</t>
  </si>
  <si>
    <t>Zasłona prysznicowa -  tekstylna, odporna na pleśń, 180/200 cm, otwory w zasłonie, w komplecie haczyki, kolory jasne bez wzorów.</t>
  </si>
  <si>
    <t>Uchwyt na papier toaletowy- metalowy, wymiary : wys.8 cm, szer.16 cm</t>
  </si>
  <si>
    <t xml:space="preserve">Koszyk pod prysznic -metalowy srebrny, trzypółkowy. </t>
  </si>
  <si>
    <t xml:space="preserve">Szczotka do WC – z wymienianą końcówką, wolnostojąca, sylikonowa, biała </t>
  </si>
  <si>
    <t>Dozownik do mydła – montowany do ściany, z tworzywa sztucznego, bez kluczyka, 300 ml</t>
  </si>
  <si>
    <t>Dozownik dla środka dezynfekcyjnego -  montowany do ściany, 300 ml, na kluczyk</t>
  </si>
  <si>
    <t>wyposażenie poczekalni - komplet</t>
  </si>
  <si>
    <t xml:space="preserve">Wycieraczka wewnętrzna prolipropylenowa na winylu, 150cmx90cm </t>
  </si>
  <si>
    <t>wyposażenie związane z utrzymaniem czystości - komplet</t>
  </si>
  <si>
    <t>wyposażenie kuchni - komplet</t>
  </si>
  <si>
    <t>Stal nierdzewna:</t>
  </si>
  <si>
    <t>zastawa stołowa: białe szkło</t>
  </si>
  <si>
    <t>krajalnica do chleba – elektryczna, z możliwością krojenia innych artykułów, regulacja szerokości cięcia, moc min. 300 W</t>
  </si>
  <si>
    <t>tablica suchościeralna</t>
  </si>
  <si>
    <t>sztaluga</t>
  </si>
  <si>
    <t>Sztaluga trójnożna z drewna bukowego. Wyposażona w regulowaną półkę na podręczne przybory takie jak pędzle czy ołówki. Regulacja mechanizmem zapadkowym.</t>
  </si>
  <si>
    <t>flipchart</t>
  </si>
  <si>
    <t xml:space="preserve">    cztery markery suchościeralne (czarny, zielony, czerwony, niebieski),</t>
  </si>
  <si>
    <t xml:space="preserve">    10 kolorowych magnesów,</t>
  </si>
  <si>
    <t xml:space="preserve">    gąbka magnetyczna,</t>
  </si>
  <si>
    <t xml:space="preserve">    blok do flipcharta - 50 stron w kratkę, 50 stron gładkich</t>
  </si>
  <si>
    <t>brudownik</t>
  </si>
  <si>
    <t>wózek na pranie</t>
  </si>
  <si>
    <t>Regał na kosmetyki</t>
  </si>
  <si>
    <t>mop do kompletu: paskowy z mikrofibry</t>
  </si>
  <si>
    <t>Tablice suchościeralne</t>
  </si>
  <si>
    <t xml:space="preserve">Komplet </t>
  </si>
  <si>
    <t>kij aluminiowy z gwintem 130-140 cm do mopa</t>
  </si>
  <si>
    <t>garnek ze stali nierdzewnej 15 litrowe – 2 szt</t>
  </si>
  <si>
    <t>2 litrowe – 5 szt</t>
  </si>
  <si>
    <t>4 litrowe – 5 szt</t>
  </si>
  <si>
    <t>6 litrowe – 5 szt</t>
  </si>
  <si>
    <t>14 cm – 3 szt</t>
  </si>
  <si>
    <t>20 cm-3 szt</t>
  </si>
  <si>
    <t>24 cm – 3 szt</t>
  </si>
  <si>
    <t>28 cm- 3 szt</t>
  </si>
  <si>
    <t>Patelnia do naleśników: powłoka non-stick 28 cm – 3 szt</t>
  </si>
  <si>
    <t xml:space="preserve">Sztalugi wykorzystywane w zajęciach terapii zajęciowej </t>
  </si>
  <si>
    <t xml:space="preserve">Flipchart magnetyczny + zestaw pisaków+ papier - wyposażenie do prowadzenia zajęć terapii </t>
  </si>
  <si>
    <t>komplet worków (grube poliestrowe, 120 l.) – 100 szt.</t>
  </si>
  <si>
    <t>Kosze na pranie z możliwością oddzielenia pościeli „zakaźnej", wyposażenie oddziału.</t>
  </si>
  <si>
    <t>Wózek na pranie, z trzema półkami z podwyższanymi krawędziami i dwoma workami po bokach.Długość:1380 mm, Wysokość:950 mm, Szerokość:480 mm, Wym. platformy (DxS):670x435 mm Wysokość górnej półki:870 mm Średnica kół:100 mm Wysokość od najniższej półki:140 mm Materiał korpusu: aluminium Materiał półki: Polipropylen liczba Typ kół:4 samonastawne półek:3 Nośność:250 kg liczba worków:2 Koła: z hamulcem Bieżnik opon: pełna guma</t>
  </si>
  <si>
    <t>nóż stołowy – 80 szt</t>
  </si>
  <si>
    <t>widelec stołowy – 80 szt</t>
  </si>
  <si>
    <t>łyżka stołowa – 80 szt</t>
  </si>
  <si>
    <t>łyżeczka mała- 80 szt</t>
  </si>
  <si>
    <t>widelczyk do ciasta- 80 szt</t>
  </si>
  <si>
    <t>łyżka wazowa – 4 szt</t>
  </si>
  <si>
    <t>nóż do skrobania/obierania o ząbkowanym ostrzu długości 8 cm – 4 szt</t>
  </si>
  <si>
    <t>nóż uniwersalny mały, długość ostrza 12 cm – 10 szt</t>
  </si>
  <si>
    <t>nóż uniwersalny duży, długość ostrza 18 cm – 6 szt</t>
  </si>
  <si>
    <t>nóż do chleba, długość ostrza 19 cm- 2 szt</t>
  </si>
  <si>
    <t>talerz duży, obiadowy-średnica 25 cm – 80 szt</t>
  </si>
  <si>
    <t>talerz głęboki- średnica 20 cm, 650 ml – 80 szt</t>
  </si>
  <si>
    <t>talerz deserowy- średnica 19 cm – 80 szt</t>
  </si>
  <si>
    <t xml:space="preserve">kubek- 80 szt 300-320 ml </t>
  </si>
  <si>
    <t>Deska do mięsa: tworzywo: polietylen HDPE 500- żółta 50cmx30cm (+/-5 cm)– 6 szt</t>
  </si>
  <si>
    <t>deski do krojenia: tworzywo plastikowe – 4 kolory - 25cmx15cm (22 x 16)  – 12 szt ( 3 zestawy)</t>
  </si>
  <si>
    <t xml:space="preserve">Komplet wyposażenia w postaci półki, lustra, wieszaków, drążka do zasłony, zasłony, maty antypoślizgowe, koszyk pod prysznic, szczotka do WC, dozownik na mydło, dozownik do środka dezynfekcyjnego, regalik na kosmetyki,  Uchwyty do łazienki przystosowanej dla osób z niepełnosprawnością </t>
  </si>
  <si>
    <t xml:space="preserve">Wyposażenie poczekalni - oddział i poradnia - wieszak na ubrania, tablica magnetyczna suchościeralna, wycieraczki wewn. i zewn. </t>
  </si>
  <si>
    <t>Sztućce do mycia w zmywarkach, metalowe z połyskiem:</t>
  </si>
  <si>
    <t>Zestaw - kuchnia</t>
  </si>
  <si>
    <t>Patelnie-do mycia w zmywarce, aluminiowe pokryte marmurową powłoką nieprzywierającą i z nienagrzewającymi się uchwytami, z metalowymi pokrywkami:</t>
  </si>
  <si>
    <t>Zestaw garnków:do mycia w zmywarc, aluminiowe pokryte ceramiczną, marmurową powłoką nieprzywierającą i z nienagrzewającymi się uchwytami, z metalowymi pokrywkami:</t>
  </si>
  <si>
    <t>cena jednostkowa netto</t>
  </si>
  <si>
    <t>VAT</t>
  </si>
  <si>
    <t>cena jednostkowa brutto</t>
  </si>
  <si>
    <t xml:space="preserve">pozycja </t>
  </si>
  <si>
    <t>pakiet</t>
  </si>
  <si>
    <t xml:space="preserve">wartość = cena x liczba </t>
  </si>
  <si>
    <t>Najważniejsze cechy flipcharta mobilnego:rozmiar: 100x70 cm, powierzchnia suchościeralna magnetyczna, wyposażony w 3-5 kółek,  regulowane uchwyty na arkusze papieru</t>
  </si>
  <si>
    <t>Drążek do zasłony prysznicowej: – metalowy prosty,  biały(125cm do 130 cm) (8 szt)</t>
  </si>
  <si>
    <t>jednostka</t>
  </si>
  <si>
    <t>sztuka</t>
  </si>
  <si>
    <t>Uchwyt do łazienki dostosowanej - metalowy, biały przykręcany na śruby, montowany na stałe (antaba), wymiar: długość 60 cm</t>
  </si>
  <si>
    <t>Uchwyt do łazienki dostosowanej – metalowy, biały, przykręcany na śruby, uchylny, wymiar: długość 60 cm</t>
  </si>
  <si>
    <t>zestaw</t>
  </si>
  <si>
    <t>komplet</t>
  </si>
  <si>
    <t>Budowa i rozbudowa oddziału młodzieżowego w Wojewódzkim Ośrodku Terapii Uzależnień i Współuzależnienia w Toruniu wraz z wyposażeniem i zagospodarowaniem terenu</t>
  </si>
  <si>
    <t>(tytuł projektu)</t>
  </si>
  <si>
    <t xml:space="preserve">Pakiet 2 - wyposażenie łazienek i wyposażenie związane z utrzymaniem czystosci </t>
  </si>
  <si>
    <t>Pakiet 3 - wyposażenie oddziału i poradni</t>
  </si>
  <si>
    <t xml:space="preserve">Pakiet 4 - wyposażenie kuchni </t>
  </si>
  <si>
    <t>Kosz na śmieci- plastikowy pokrywą uchylną, 60 l</t>
  </si>
  <si>
    <t>Dozownik do płynów dezynfekcyjnych -przykręcany do ściany z kluczykiem</t>
  </si>
  <si>
    <t>Dozownik na mydło - montowany do ściany, bez kluczyka, z tworzywa sztucznego, 300 ml</t>
  </si>
  <si>
    <t>Wiadro do mopa – prostokątne, pojemność 15 l, plastikowe, z wyciskaczem do mopa płaskiego</t>
  </si>
  <si>
    <t>Mop bawełniany 50 cmx 20 cm, płaski klamrowy z kijem plastikowym teleskopowym – 135 cm</t>
  </si>
  <si>
    <t>Wiadro do mopa- - plastikowe 12 l z wyciskarką</t>
  </si>
  <si>
    <t>pakiet 3 wartość całkowita brutto</t>
  </si>
  <si>
    <t>pakiet 2 wartość całkowita brutto</t>
  </si>
  <si>
    <t>Miotła z naturalnym włosiem - (szerokość minimum 30 cm) z drewnianym trzonkiem (dł. 125 cm)</t>
  </si>
  <si>
    <t>zmiotka (plastikowa, z syntetycznym włosiem) z szufelką zakończoną praktyczną gumką, mocowanie zmiotki do szufelki</t>
  </si>
  <si>
    <t>Półka – stalowa z powłoką proszkową srebrną szerokość 45-50 cm, głębokość 30 cm,  na wspornikach metalowych</t>
  </si>
  <si>
    <t>Lustro – przyklejane do ściany - nad umywalkę, bez możliwości zdejmowania wymiary: wysokość 60cmx szerokość 50cm</t>
  </si>
  <si>
    <t>Wieszaki (haczyki) - metalowe srebrne chromowane, podwójne, przykręcane na śruby, wymiar: 70x50 mm</t>
  </si>
  <si>
    <t>Drążek do zasłony prysznicowej:- metalowy półokrągły ( dwie sztuki do łazienek dla osób z niepełnosprawnością) 135 cm x90 cm</t>
  </si>
  <si>
    <t>pakiet 4 wartość całkowita brutto</t>
  </si>
  <si>
    <t xml:space="preserve">data i podpis </t>
  </si>
  <si>
    <t>dane oferenta</t>
  </si>
  <si>
    <t xml:space="preserve">Tablica magnetyczna- suchościeralna biała – 90cmx60 cm do powieszenia na ścianie, z kołkami </t>
  </si>
  <si>
    <t xml:space="preserve">Wieszak stojący na ubrania – metalowy, stojący, wys. 185 cm (+/-2 cm), szer.50 cm (+/- 2 cm),  6-8 ramion, uchwyt do parasoli  </t>
  </si>
  <si>
    <t>Wycieraczka zewnętrzna – aluminiowa z wypełnieniem gumowo-szczotkowym, 120cmx150 cm, wysokość 12 mm</t>
  </si>
  <si>
    <t>Tablica suchościeralna biała (wym. 900mm x1200mm) wraz z gąbką magnetyczną do ścierania, uchwytem na pisaki, cztery markery suchościeralne (czarny, zielony, czerwony, niebieski), 10 kolorowych magnesów</t>
  </si>
  <si>
    <t xml:space="preserve">stelaż na dwa worki 120 litrowe, 4 obrotowe kółka z plastikowymi osłonami chroniącymi przed uszkodzeniem ścian i mebli, 2 pokrywy, </t>
  </si>
  <si>
    <t xml:space="preserve">3 czajniki elektryczne: 2,5 litrowe, uchwyt z polipropylenu, obudowa stal nierdzewna, grzałka umieszczona pod dnem, zabezpieczona przed osadem wapiennym </t>
  </si>
  <si>
    <t>Pierwsze wyposażenie - 3 pakiety  (drugie ogłoszenie)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</si>
</sst>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zł&quot;_-;\-* #,##0.00\ &quot;zł&quot;_-;_-* &quot;-&quot;??\ &quot;zł&quot;_-;_-@_-"/>
    <numFmt numFmtId="43" formatCode="_-* #,##0.00_-;\-* #,##0.00_-;_-* &quot;-&quot;??_-;_-@_-"/>
    <numFmt numFmtId="164" formatCode="_-* #,##0.00\ [$zł-415]_-;\-* #,##0.00\ [$zł-415]_-;_-* &quot;-&quot;??\ [$zł-415]_-;_-@_-"/>
  </numFmts>
  <fonts count="9" x14ac:knownFonts="1">
    <font>
      <sz val="11"/>
      <color theme="1"/>
      <name val="Calibri"/>
      <family val="2"/>
      <charset val="238"/>
      <scheme val="minor"/>
    </font>
    <font>
      <sz val="9"/>
      <color theme="1"/>
      <name val="Calibri"/>
      <family val="2"/>
      <charset val="238"/>
      <scheme val="minor"/>
    </font>
    <font>
      <sz val="11"/>
      <color theme="1"/>
      <name val="Calibri"/>
      <family val="2"/>
      <charset val="238"/>
      <scheme val="minor"/>
    </font>
    <font>
      <sz val="11"/>
      <color theme="1"/>
      <name val="Calibri"/>
      <charset val="238"/>
      <scheme val="minor"/>
    </font>
    <font>
      <sz val="11"/>
      <color theme="1"/>
      <name val="Calibri"/>
      <charset val="238"/>
    </font>
    <font>
      <b/>
      <i/>
      <sz val="11"/>
      <color theme="1"/>
      <name val="Times New Roman"/>
      <charset val="238"/>
    </font>
    <font>
      <sz val="8"/>
      <color theme="1"/>
      <name val="Calibri"/>
      <charset val="238"/>
    </font>
    <font>
      <i/>
      <sz val="8"/>
      <color theme="1"/>
      <name val="Calibri"/>
      <charset val="238"/>
    </font>
    <font>
      <i/>
      <sz val="8"/>
      <color theme="1"/>
      <name val="Calibri"/>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2" fillId="0" borderId="0" applyFont="0" applyFill="0" applyBorder="0" applyAlignment="0" applyProtection="0"/>
    <xf numFmtId="43" fontId="2" fillId="0" borderId="0" applyFont="0" applyFill="0" applyBorder="0" applyAlignment="0" applyProtection="0"/>
  </cellStyleXfs>
  <cellXfs count="68">
    <xf numFmtId="0" fontId="0" fillId="0" borderId="0" xfId="0"/>
    <xf numFmtId="0" fontId="0" fillId="0" borderId="1" xfId="0" applyBorder="1" applyAlignment="1" applyProtection="1">
      <alignment horizontal="center" vertical="center" wrapText="1"/>
      <protection locked="0"/>
    </xf>
    <xf numFmtId="0" fontId="0" fillId="3" borderId="0" xfId="0" applyFill="1" applyAlignment="1" applyProtection="1">
      <alignment horizontal="center" vertical="center"/>
      <protection locked="0"/>
    </xf>
    <xf numFmtId="0" fontId="3" fillId="3" borderId="0" xfId="0" applyFont="1" applyFill="1" applyAlignment="1" applyProtection="1">
      <alignment horizontal="center" vertical="center" wrapText="1"/>
      <protection locked="0"/>
    </xf>
    <xf numFmtId="0" fontId="4" fillId="3" borderId="0" xfId="0" applyFont="1" applyFill="1" applyAlignment="1" applyProtection="1">
      <alignment horizontal="center" vertical="center"/>
      <protection locked="0"/>
    </xf>
    <xf numFmtId="0" fontId="6" fillId="3" borderId="0" xfId="0" applyFont="1" applyFill="1" applyProtection="1">
      <protection locked="0"/>
    </xf>
    <xf numFmtId="0" fontId="8" fillId="3" borderId="0" xfId="0" applyFont="1" applyFill="1" applyAlignment="1" applyProtection="1">
      <alignment wrapText="1"/>
      <protection locked="0"/>
    </xf>
    <xf numFmtId="0" fontId="0" fillId="0" borderId="0" xfId="0" applyAlignment="1" applyProtection="1">
      <alignment vertical="center" wrapText="1"/>
      <protection locked="0"/>
    </xf>
    <xf numFmtId="0" fontId="0" fillId="0" borderId="0" xfId="0"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center" wrapText="1"/>
      <protection locked="0"/>
    </xf>
    <xf numFmtId="0" fontId="0" fillId="0" borderId="2" xfId="0" applyBorder="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0" fontId="1" fillId="0" borderId="1" xfId="0" quotePrefix="1" applyFont="1" applyBorder="1" applyAlignment="1" applyProtection="1">
      <alignment horizontal="left" vertical="center" wrapText="1"/>
      <protection locked="0"/>
    </xf>
    <xf numFmtId="164" fontId="0" fillId="0" borderId="1" xfId="0" applyNumberFormat="1" applyBorder="1" applyAlignment="1" applyProtection="1">
      <alignment vertical="center" wrapText="1"/>
      <protection locked="0"/>
    </xf>
    <xf numFmtId="0" fontId="0" fillId="7" borderId="1" xfId="0" applyFill="1" applyBorder="1" applyAlignment="1" applyProtection="1">
      <alignment horizontal="center" vertical="center" wrapText="1"/>
      <protection locked="0"/>
    </xf>
    <xf numFmtId="0" fontId="1" fillId="7" borderId="1" xfId="0" applyFont="1" applyFill="1" applyBorder="1" applyAlignment="1" applyProtection="1">
      <alignment horizontal="center" vertical="center" wrapText="1"/>
      <protection locked="0"/>
    </xf>
    <xf numFmtId="164" fontId="0" fillId="4" borderId="1" xfId="0" applyNumberFormat="1" applyFill="1" applyBorder="1" applyAlignment="1" applyProtection="1">
      <alignment vertical="center" wrapText="1"/>
      <protection locked="0"/>
    </xf>
    <xf numFmtId="164" fontId="0" fillId="5" borderId="2" xfId="0" applyNumberFormat="1" applyFill="1" applyBorder="1" applyAlignment="1" applyProtection="1">
      <alignment vertical="center" wrapText="1"/>
      <protection locked="0"/>
    </xf>
    <xf numFmtId="164" fontId="0" fillId="6" borderId="9" xfId="0" applyNumberFormat="1" applyFill="1" applyBorder="1" applyAlignment="1" applyProtection="1">
      <alignment vertical="center" wrapText="1"/>
      <protection locked="0"/>
    </xf>
    <xf numFmtId="164" fontId="0" fillId="8" borderId="1" xfId="1" applyNumberFormat="1" applyFont="1" applyFill="1" applyBorder="1" applyAlignment="1" applyProtection="1">
      <alignment vertical="center" wrapText="1"/>
      <protection locked="0"/>
    </xf>
    <xf numFmtId="43" fontId="0" fillId="8" borderId="1" xfId="2" applyFont="1" applyFill="1" applyBorder="1" applyAlignment="1" applyProtection="1">
      <alignment vertical="center" wrapText="1"/>
      <protection locked="0"/>
    </xf>
    <xf numFmtId="43" fontId="0" fillId="0" borderId="1" xfId="2" applyFont="1" applyBorder="1" applyAlignment="1" applyProtection="1">
      <alignment vertical="center" wrapText="1"/>
      <protection locked="0"/>
    </xf>
    <xf numFmtId="43" fontId="0" fillId="0" borderId="2" xfId="2" applyFont="1" applyBorder="1" applyAlignment="1" applyProtection="1">
      <alignment vertical="center" wrapText="1"/>
      <protection locked="0"/>
    </xf>
    <xf numFmtId="164" fontId="0" fillId="0" borderId="0" xfId="0" applyNumberFormat="1" applyAlignment="1" applyProtection="1">
      <alignment vertical="center" wrapText="1"/>
      <protection locked="0"/>
    </xf>
    <xf numFmtId="0" fontId="1" fillId="0" borderId="0" xfId="0" applyFont="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6" borderId="2" xfId="0" applyFill="1" applyBorder="1" applyAlignment="1" applyProtection="1">
      <alignment horizontal="center" vertical="center" wrapText="1"/>
      <protection locked="0"/>
    </xf>
    <xf numFmtId="0" fontId="0" fillId="6" borderId="3" xfId="0" applyFill="1" applyBorder="1" applyAlignment="1" applyProtection="1">
      <alignment horizontal="center" vertical="center" wrapText="1"/>
      <protection locked="0"/>
    </xf>
    <xf numFmtId="0" fontId="0" fillId="6" borderId="4" xfId="0"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1" fillId="7" borderId="1" xfId="0" applyFont="1"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7" fillId="3" borderId="0" xfId="0" applyFont="1" applyFill="1" applyAlignment="1" applyProtection="1">
      <alignment horizontal="center"/>
      <protection locked="0"/>
    </xf>
    <xf numFmtId="0" fontId="5" fillId="3" borderId="0" xfId="0" applyFont="1" applyFill="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0" fillId="4" borderId="12" xfId="0" applyFill="1" applyBorder="1" applyAlignment="1" applyProtection="1">
      <alignment horizontal="right" vertical="center" wrapText="1"/>
      <protection locked="0"/>
    </xf>
    <xf numFmtId="0" fontId="0" fillId="4" borderId="8" xfId="0" applyFill="1" applyBorder="1" applyAlignment="1" applyProtection="1">
      <alignment horizontal="right" vertical="center" wrapText="1"/>
      <protection locked="0"/>
    </xf>
    <xf numFmtId="0" fontId="0" fillId="4" borderId="13" xfId="0" applyFill="1" applyBorder="1" applyAlignment="1" applyProtection="1">
      <alignment horizontal="right" vertical="center" wrapText="1"/>
      <protection locked="0"/>
    </xf>
    <xf numFmtId="0" fontId="0" fillId="5" borderId="5" xfId="0" applyFill="1" applyBorder="1" applyAlignment="1" applyProtection="1">
      <alignment horizontal="right" vertical="center" wrapText="1"/>
      <protection locked="0"/>
    </xf>
    <xf numFmtId="0" fontId="0" fillId="5" borderId="6" xfId="0" applyFill="1" applyBorder="1" applyAlignment="1" applyProtection="1">
      <alignment horizontal="right" vertical="center" wrapText="1"/>
      <protection locked="0"/>
    </xf>
    <xf numFmtId="0" fontId="0" fillId="5" borderId="7" xfId="0" applyFill="1" applyBorder="1" applyAlignment="1" applyProtection="1">
      <alignment horizontal="right" vertical="center" wrapText="1"/>
      <protection locked="0"/>
    </xf>
    <xf numFmtId="0" fontId="0" fillId="6" borderId="10" xfId="0" applyFill="1" applyBorder="1" applyAlignment="1" applyProtection="1">
      <alignment horizontal="right" vertical="center" wrapText="1"/>
      <protection locked="0"/>
    </xf>
    <xf numFmtId="0" fontId="0" fillId="6" borderId="11" xfId="0" applyFill="1" applyBorder="1" applyAlignment="1" applyProtection="1">
      <alignment horizontal="right" vertical="center" wrapText="1"/>
      <protection locked="0"/>
    </xf>
  </cellXfs>
  <cellStyles count="3">
    <cellStyle name="Dziesiętny" xfId="2" builtinId="3"/>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5</xdr:col>
      <xdr:colOff>2162990</xdr:colOff>
      <xdr:row>5</xdr:row>
      <xdr:rowOff>152477</xdr:rowOff>
    </xdr:to>
    <xdr:pic>
      <xdr:nvPicPr>
        <xdr:cNvPr id="3" name="Obraz 2">
          <a:extLst>
            <a:ext uri="{FF2B5EF4-FFF2-40B4-BE49-F238E27FC236}">
              <a16:creationId xmlns:a16="http://schemas.microsoft.com/office/drawing/2014/main" id="{102EB09E-BE48-4029-B014-6CAB0E0A3091}"/>
            </a:ext>
          </a:extLst>
        </xdr:cNvPr>
        <xdr:cNvPicPr>
          <a:picLocks noChangeAspect="1"/>
        </xdr:cNvPicPr>
      </xdr:nvPicPr>
      <xdr:blipFill>
        <a:blip xmlns:r="http://schemas.openxmlformats.org/officeDocument/2006/relationships" r:embed="rId1"/>
        <a:stretch>
          <a:fillRect/>
        </a:stretch>
      </xdr:blipFill>
      <xdr:spPr>
        <a:xfrm>
          <a:off x="640080" y="182880"/>
          <a:ext cx="5005250" cy="883997"/>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30906-DC51-4E06-BE04-8A2BB9DC157F}">
  <sheetPr>
    <pageSetUpPr fitToPage="1"/>
  </sheetPr>
  <dimension ref="A1:N91"/>
  <sheetViews>
    <sheetView tabSelected="1" zoomScaleNormal="100" zoomScaleSheetLayoutView="96" workbookViewId="0">
      <selection activeCell="A11" sqref="A11:K11"/>
    </sheetView>
  </sheetViews>
  <sheetFormatPr defaultRowHeight="14.4" x14ac:dyDescent="0.3"/>
  <cols>
    <col min="1" max="1" width="6" style="8" customWidth="1"/>
    <col min="2" max="2" width="7.21875" style="8" customWidth="1"/>
    <col min="3" max="3" width="13.33203125" style="7" customWidth="1"/>
    <col min="4" max="4" width="6.77734375" style="8" customWidth="1"/>
    <col min="5" max="5" width="21.33203125" style="9" customWidth="1"/>
    <col min="6" max="6" width="59" style="9" customWidth="1"/>
    <col min="7" max="7" width="9.5546875" style="9" customWidth="1"/>
    <col min="8" max="8" width="17.21875" style="7" customWidth="1"/>
    <col min="9" max="9" width="8.88671875" style="7"/>
    <col min="10" max="10" width="18.109375" style="7" customWidth="1"/>
    <col min="11" max="11" width="22.5546875" style="7" customWidth="1"/>
    <col min="12" max="16384" width="8.88671875" style="7"/>
  </cols>
  <sheetData>
    <row r="1" spans="1:14" s="2" customFormat="1" x14ac:dyDescent="0.3">
      <c r="J1" s="3"/>
    </row>
    <row r="2" spans="1:14" s="2" customFormat="1" x14ac:dyDescent="0.3">
      <c r="J2" s="3"/>
    </row>
    <row r="3" spans="1:14" s="2" customFormat="1" x14ac:dyDescent="0.3">
      <c r="J3" s="3"/>
    </row>
    <row r="4" spans="1:14" s="2" customFormat="1" x14ac:dyDescent="0.3">
      <c r="J4" s="3"/>
    </row>
    <row r="5" spans="1:14" s="2" customFormat="1" x14ac:dyDescent="0.3">
      <c r="J5" s="3"/>
    </row>
    <row r="6" spans="1:14" s="2" customFormat="1" x14ac:dyDescent="0.3">
      <c r="J6" s="3"/>
    </row>
    <row r="7" spans="1:14" s="2" customFormat="1" x14ac:dyDescent="0.3">
      <c r="J7" s="3"/>
    </row>
    <row r="8" spans="1:14" s="2" customFormat="1" x14ac:dyDescent="0.3">
      <c r="J8" s="3"/>
    </row>
    <row r="9" spans="1:14" s="2" customFormat="1" ht="15.6" customHeight="1" x14ac:dyDescent="0.2">
      <c r="A9" s="4"/>
      <c r="B9" s="4"/>
      <c r="C9" s="47" t="s">
        <v>82</v>
      </c>
      <c r="D9" s="47"/>
      <c r="E9" s="47"/>
      <c r="F9" s="47"/>
      <c r="G9" s="47"/>
      <c r="H9" s="47"/>
      <c r="I9" s="47"/>
      <c r="J9" s="47"/>
      <c r="K9" s="5"/>
      <c r="L9" s="5"/>
      <c r="M9" s="5"/>
      <c r="N9" s="5"/>
    </row>
    <row r="10" spans="1:14" s="2" customFormat="1" ht="15.6" customHeight="1" x14ac:dyDescent="0.2">
      <c r="A10" s="4"/>
      <c r="B10" s="4"/>
      <c r="C10" s="46" t="s">
        <v>83</v>
      </c>
      <c r="D10" s="46"/>
      <c r="E10" s="46"/>
      <c r="F10" s="46"/>
      <c r="G10" s="46"/>
      <c r="H10" s="46"/>
      <c r="I10" s="46"/>
      <c r="J10" s="6"/>
      <c r="L10" s="5"/>
      <c r="M10" s="5"/>
      <c r="N10" s="5"/>
    </row>
    <row r="11" spans="1:14" ht="28.2" customHeight="1" x14ac:dyDescent="0.3">
      <c r="A11" s="37" t="s">
        <v>110</v>
      </c>
      <c r="B11" s="37"/>
      <c r="C11" s="37"/>
      <c r="D11" s="37"/>
      <c r="E11" s="37"/>
      <c r="F11" s="37"/>
      <c r="G11" s="37"/>
      <c r="H11" s="37"/>
      <c r="I11" s="37"/>
      <c r="J11" s="37"/>
      <c r="K11" s="37"/>
    </row>
    <row r="12" spans="1:14" s="8" customFormat="1" ht="28.8" x14ac:dyDescent="0.3">
      <c r="A12" s="17" t="s">
        <v>72</v>
      </c>
      <c r="B12" s="17" t="s">
        <v>71</v>
      </c>
      <c r="C12" s="17" t="s">
        <v>0</v>
      </c>
      <c r="D12" s="17" t="s">
        <v>1</v>
      </c>
      <c r="E12" s="38" t="s">
        <v>2</v>
      </c>
      <c r="F12" s="38"/>
      <c r="G12" s="18" t="s">
        <v>76</v>
      </c>
      <c r="H12" s="17" t="s">
        <v>68</v>
      </c>
      <c r="I12" s="17" t="s">
        <v>69</v>
      </c>
      <c r="J12" s="17" t="s">
        <v>70</v>
      </c>
      <c r="K12" s="17" t="s">
        <v>73</v>
      </c>
    </row>
    <row r="13" spans="1:14" ht="24" customHeight="1" x14ac:dyDescent="0.3">
      <c r="A13" s="28" t="s">
        <v>84</v>
      </c>
      <c r="B13" s="1">
        <v>15</v>
      </c>
      <c r="C13" s="39" t="s">
        <v>3</v>
      </c>
      <c r="D13" s="39">
        <v>10</v>
      </c>
      <c r="E13" s="45" t="s">
        <v>62</v>
      </c>
      <c r="F13" s="12" t="s">
        <v>97</v>
      </c>
      <c r="G13" s="12" t="s">
        <v>77</v>
      </c>
      <c r="H13" s="23"/>
      <c r="I13" s="24">
        <f t="shared" ref="I13:I74" si="0">0.23*H13</f>
        <v>0</v>
      </c>
      <c r="J13" s="24">
        <f t="shared" ref="J13:J74" si="1">H13+I13</f>
        <v>0</v>
      </c>
      <c r="K13" s="24">
        <f t="shared" ref="K13:K24" si="2">J13*$D$13</f>
        <v>0</v>
      </c>
    </row>
    <row r="14" spans="1:14" ht="28.8" customHeight="1" x14ac:dyDescent="0.3">
      <c r="A14" s="29"/>
      <c r="B14" s="1">
        <v>16</v>
      </c>
      <c r="C14" s="40"/>
      <c r="D14" s="40"/>
      <c r="E14" s="45"/>
      <c r="F14" s="12" t="s">
        <v>98</v>
      </c>
      <c r="G14" s="12" t="s">
        <v>77</v>
      </c>
      <c r="H14" s="23"/>
      <c r="I14" s="24">
        <f t="shared" si="0"/>
        <v>0</v>
      </c>
      <c r="J14" s="24">
        <f t="shared" si="1"/>
        <v>0</v>
      </c>
      <c r="K14" s="24">
        <f t="shared" si="2"/>
        <v>0</v>
      </c>
    </row>
    <row r="15" spans="1:14" ht="25.8" customHeight="1" x14ac:dyDescent="0.3">
      <c r="A15" s="29"/>
      <c r="B15" s="1">
        <v>17</v>
      </c>
      <c r="C15" s="40"/>
      <c r="D15" s="40"/>
      <c r="E15" s="45"/>
      <c r="F15" s="12" t="s">
        <v>99</v>
      </c>
      <c r="G15" s="12" t="s">
        <v>77</v>
      </c>
      <c r="H15" s="23"/>
      <c r="I15" s="24">
        <f t="shared" si="0"/>
        <v>0</v>
      </c>
      <c r="J15" s="24">
        <f t="shared" si="1"/>
        <v>0</v>
      </c>
      <c r="K15" s="24">
        <f t="shared" si="2"/>
        <v>0</v>
      </c>
    </row>
    <row r="16" spans="1:14" ht="27" customHeight="1" x14ac:dyDescent="0.3">
      <c r="A16" s="29"/>
      <c r="B16" s="1">
        <v>18</v>
      </c>
      <c r="C16" s="40"/>
      <c r="D16" s="40"/>
      <c r="E16" s="45"/>
      <c r="F16" s="12" t="s">
        <v>75</v>
      </c>
      <c r="G16" s="12" t="s">
        <v>77</v>
      </c>
      <c r="H16" s="23"/>
      <c r="I16" s="24">
        <f t="shared" si="0"/>
        <v>0</v>
      </c>
      <c r="J16" s="24">
        <f t="shared" si="1"/>
        <v>0</v>
      </c>
      <c r="K16" s="24">
        <f t="shared" si="2"/>
        <v>0</v>
      </c>
    </row>
    <row r="17" spans="1:11" ht="24" x14ac:dyDescent="0.3">
      <c r="A17" s="29"/>
      <c r="B17" s="1">
        <v>19</v>
      </c>
      <c r="C17" s="40"/>
      <c r="D17" s="40"/>
      <c r="E17" s="45"/>
      <c r="F17" s="12" t="s">
        <v>100</v>
      </c>
      <c r="G17" s="12" t="s">
        <v>77</v>
      </c>
      <c r="H17" s="23"/>
      <c r="I17" s="24">
        <f t="shared" si="0"/>
        <v>0</v>
      </c>
      <c r="J17" s="24">
        <f t="shared" si="1"/>
        <v>0</v>
      </c>
      <c r="K17" s="24">
        <f t="shared" si="2"/>
        <v>0</v>
      </c>
    </row>
    <row r="18" spans="1:11" ht="33.6" customHeight="1" x14ac:dyDescent="0.3">
      <c r="A18" s="29"/>
      <c r="B18" s="1">
        <v>20</v>
      </c>
      <c r="C18" s="40"/>
      <c r="D18" s="40"/>
      <c r="E18" s="45"/>
      <c r="F18" s="12" t="s">
        <v>4</v>
      </c>
      <c r="G18" s="12" t="s">
        <v>77</v>
      </c>
      <c r="H18" s="23"/>
      <c r="I18" s="24">
        <f t="shared" si="0"/>
        <v>0</v>
      </c>
      <c r="J18" s="24">
        <f t="shared" si="1"/>
        <v>0</v>
      </c>
      <c r="K18" s="24">
        <f t="shared" si="2"/>
        <v>0</v>
      </c>
    </row>
    <row r="19" spans="1:11" ht="23.4" customHeight="1" x14ac:dyDescent="0.3">
      <c r="A19" s="29"/>
      <c r="B19" s="1">
        <v>21</v>
      </c>
      <c r="C19" s="40"/>
      <c r="D19" s="40"/>
      <c r="E19" s="45"/>
      <c r="F19" s="12" t="s">
        <v>5</v>
      </c>
      <c r="G19" s="12" t="s">
        <v>77</v>
      </c>
      <c r="H19" s="23"/>
      <c r="I19" s="24">
        <f t="shared" si="0"/>
        <v>0</v>
      </c>
      <c r="J19" s="24">
        <f t="shared" si="1"/>
        <v>0</v>
      </c>
      <c r="K19" s="24">
        <f t="shared" si="2"/>
        <v>0</v>
      </c>
    </row>
    <row r="20" spans="1:11" ht="24.6" customHeight="1" x14ac:dyDescent="0.3">
      <c r="A20" s="29"/>
      <c r="B20" s="1">
        <v>22</v>
      </c>
      <c r="C20" s="40"/>
      <c r="D20" s="40"/>
      <c r="E20" s="45"/>
      <c r="F20" s="12" t="s">
        <v>6</v>
      </c>
      <c r="G20" s="12" t="s">
        <v>77</v>
      </c>
      <c r="H20" s="23"/>
      <c r="I20" s="24">
        <f t="shared" si="0"/>
        <v>0</v>
      </c>
      <c r="J20" s="24">
        <f t="shared" si="1"/>
        <v>0</v>
      </c>
      <c r="K20" s="24">
        <f t="shared" si="2"/>
        <v>0</v>
      </c>
    </row>
    <row r="21" spans="1:11" ht="24" customHeight="1" x14ac:dyDescent="0.3">
      <c r="A21" s="29"/>
      <c r="B21" s="1">
        <v>23</v>
      </c>
      <c r="C21" s="40"/>
      <c r="D21" s="40"/>
      <c r="E21" s="45"/>
      <c r="F21" s="12" t="s">
        <v>7</v>
      </c>
      <c r="G21" s="12" t="s">
        <v>77</v>
      </c>
      <c r="H21" s="23"/>
      <c r="I21" s="24">
        <f t="shared" si="0"/>
        <v>0</v>
      </c>
      <c r="J21" s="24">
        <f t="shared" si="1"/>
        <v>0</v>
      </c>
      <c r="K21" s="24">
        <f t="shared" si="2"/>
        <v>0</v>
      </c>
    </row>
    <row r="22" spans="1:11" ht="30.6" customHeight="1" x14ac:dyDescent="0.3">
      <c r="A22" s="29"/>
      <c r="B22" s="1">
        <v>24</v>
      </c>
      <c r="C22" s="40"/>
      <c r="D22" s="40"/>
      <c r="E22" s="45"/>
      <c r="F22" s="12" t="s">
        <v>8</v>
      </c>
      <c r="G22" s="12" t="s">
        <v>77</v>
      </c>
      <c r="H22" s="23"/>
      <c r="I22" s="24">
        <f t="shared" si="0"/>
        <v>0</v>
      </c>
      <c r="J22" s="24">
        <f t="shared" si="1"/>
        <v>0</v>
      </c>
      <c r="K22" s="24">
        <f t="shared" si="2"/>
        <v>0</v>
      </c>
    </row>
    <row r="23" spans="1:11" ht="23.4" customHeight="1" x14ac:dyDescent="0.3">
      <c r="A23" s="29"/>
      <c r="B23" s="1">
        <v>25</v>
      </c>
      <c r="C23" s="40"/>
      <c r="D23" s="40"/>
      <c r="E23" s="45"/>
      <c r="F23" s="12" t="s">
        <v>9</v>
      </c>
      <c r="G23" s="12" t="s">
        <v>77</v>
      </c>
      <c r="H23" s="23"/>
      <c r="I23" s="24">
        <f t="shared" si="0"/>
        <v>0</v>
      </c>
      <c r="J23" s="24">
        <f t="shared" si="1"/>
        <v>0</v>
      </c>
      <c r="K23" s="24">
        <f t="shared" si="2"/>
        <v>0</v>
      </c>
    </row>
    <row r="24" spans="1:11" x14ac:dyDescent="0.3">
      <c r="A24" s="29"/>
      <c r="B24" s="1">
        <v>26</v>
      </c>
      <c r="C24" s="40"/>
      <c r="D24" s="40"/>
      <c r="E24" s="45"/>
      <c r="F24" s="12" t="s">
        <v>27</v>
      </c>
      <c r="G24" s="12" t="s">
        <v>77</v>
      </c>
      <c r="H24" s="23"/>
      <c r="I24" s="24">
        <f t="shared" si="0"/>
        <v>0</v>
      </c>
      <c r="J24" s="24">
        <f t="shared" si="1"/>
        <v>0</v>
      </c>
      <c r="K24" s="24">
        <f t="shared" si="2"/>
        <v>0</v>
      </c>
    </row>
    <row r="25" spans="1:11" ht="35.4" customHeight="1" x14ac:dyDescent="0.3">
      <c r="A25" s="29"/>
      <c r="B25" s="1">
        <v>27</v>
      </c>
      <c r="C25" s="40"/>
      <c r="D25" s="40">
        <v>2</v>
      </c>
      <c r="E25" s="45"/>
      <c r="F25" s="12" t="s">
        <v>79</v>
      </c>
      <c r="G25" s="12" t="s">
        <v>77</v>
      </c>
      <c r="H25" s="23"/>
      <c r="I25" s="24">
        <f t="shared" si="0"/>
        <v>0</v>
      </c>
      <c r="J25" s="24">
        <f t="shared" si="1"/>
        <v>0</v>
      </c>
      <c r="K25" s="24">
        <f>J25*D25</f>
        <v>0</v>
      </c>
    </row>
    <row r="26" spans="1:11" ht="25.2" customHeight="1" x14ac:dyDescent="0.3">
      <c r="A26" s="29"/>
      <c r="B26" s="1">
        <v>28</v>
      </c>
      <c r="C26" s="40"/>
      <c r="D26" s="41"/>
      <c r="E26" s="45"/>
      <c r="F26" s="12" t="s">
        <v>78</v>
      </c>
      <c r="G26" s="12" t="s">
        <v>77</v>
      </c>
      <c r="H26" s="23"/>
      <c r="I26" s="24">
        <f t="shared" si="0"/>
        <v>0</v>
      </c>
      <c r="J26" s="24">
        <f t="shared" si="1"/>
        <v>0</v>
      </c>
      <c r="K26" s="24">
        <f>J26*D25</f>
        <v>0</v>
      </c>
    </row>
    <row r="27" spans="1:11" ht="24.6" customHeight="1" x14ac:dyDescent="0.3">
      <c r="A27" s="29"/>
      <c r="B27" s="1">
        <v>29</v>
      </c>
      <c r="C27" s="39" t="s">
        <v>12</v>
      </c>
      <c r="D27" s="39">
        <v>20</v>
      </c>
      <c r="E27" s="45" t="s">
        <v>30</v>
      </c>
      <c r="F27" s="12" t="s">
        <v>95</v>
      </c>
      <c r="G27" s="12" t="s">
        <v>77</v>
      </c>
      <c r="H27" s="23"/>
      <c r="I27" s="24">
        <f t="shared" ref="I27:I36" si="3">0.23*H27</f>
        <v>0</v>
      </c>
      <c r="J27" s="24">
        <f t="shared" ref="J27:J36" si="4">H27+I27</f>
        <v>0</v>
      </c>
      <c r="K27" s="24">
        <f>J27*20</f>
        <v>0</v>
      </c>
    </row>
    <row r="28" spans="1:11" ht="24.6" customHeight="1" x14ac:dyDescent="0.3">
      <c r="A28" s="29"/>
      <c r="B28" s="1">
        <v>30</v>
      </c>
      <c r="C28" s="40"/>
      <c r="D28" s="40"/>
      <c r="E28" s="45"/>
      <c r="F28" s="12" t="s">
        <v>96</v>
      </c>
      <c r="G28" s="12" t="s">
        <v>80</v>
      </c>
      <c r="H28" s="23"/>
      <c r="I28" s="24">
        <f t="shared" si="3"/>
        <v>0</v>
      </c>
      <c r="J28" s="24">
        <f t="shared" si="4"/>
        <v>0</v>
      </c>
      <c r="K28" s="24">
        <f t="shared" ref="K28:K36" si="5">J28*20</f>
        <v>0</v>
      </c>
    </row>
    <row r="29" spans="1:11" ht="19.2" customHeight="1" x14ac:dyDescent="0.3">
      <c r="A29" s="29"/>
      <c r="B29" s="1">
        <v>31</v>
      </c>
      <c r="C29" s="40"/>
      <c r="D29" s="40"/>
      <c r="E29" s="45"/>
      <c r="F29" s="12" t="s">
        <v>87</v>
      </c>
      <c r="G29" s="12" t="s">
        <v>77</v>
      </c>
      <c r="H29" s="23"/>
      <c r="I29" s="24">
        <f t="shared" si="3"/>
        <v>0</v>
      </c>
      <c r="J29" s="24">
        <f t="shared" si="4"/>
        <v>0</v>
      </c>
      <c r="K29" s="24">
        <f t="shared" si="5"/>
        <v>0</v>
      </c>
    </row>
    <row r="30" spans="1:11" ht="19.8" customHeight="1" x14ac:dyDescent="0.3">
      <c r="A30" s="29"/>
      <c r="B30" s="1">
        <v>32</v>
      </c>
      <c r="C30" s="40"/>
      <c r="D30" s="40"/>
      <c r="E30" s="45"/>
      <c r="F30" s="12" t="s">
        <v>88</v>
      </c>
      <c r="G30" s="12" t="s">
        <v>77</v>
      </c>
      <c r="H30" s="23"/>
      <c r="I30" s="24">
        <f t="shared" si="3"/>
        <v>0</v>
      </c>
      <c r="J30" s="24">
        <f t="shared" si="4"/>
        <v>0</v>
      </c>
      <c r="K30" s="24">
        <f t="shared" si="5"/>
        <v>0</v>
      </c>
    </row>
    <row r="31" spans="1:11" ht="19.8" customHeight="1" x14ac:dyDescent="0.3">
      <c r="A31" s="29"/>
      <c r="B31" s="1">
        <v>33</v>
      </c>
      <c r="C31" s="40"/>
      <c r="D31" s="40"/>
      <c r="E31" s="45"/>
      <c r="F31" s="12" t="s">
        <v>89</v>
      </c>
      <c r="G31" s="12" t="s">
        <v>77</v>
      </c>
      <c r="H31" s="23"/>
      <c r="I31" s="24">
        <f t="shared" si="3"/>
        <v>0</v>
      </c>
      <c r="J31" s="24">
        <f t="shared" si="4"/>
        <v>0</v>
      </c>
      <c r="K31" s="24">
        <f t="shared" si="5"/>
        <v>0</v>
      </c>
    </row>
    <row r="32" spans="1:11" ht="32.4" customHeight="1" x14ac:dyDescent="0.3">
      <c r="A32" s="29"/>
      <c r="B32" s="1">
        <v>34</v>
      </c>
      <c r="C32" s="40"/>
      <c r="D32" s="40"/>
      <c r="E32" s="45"/>
      <c r="F32" s="12" t="s">
        <v>90</v>
      </c>
      <c r="G32" s="12" t="s">
        <v>77</v>
      </c>
      <c r="H32" s="23"/>
      <c r="I32" s="24">
        <f t="shared" si="3"/>
        <v>0</v>
      </c>
      <c r="J32" s="24">
        <f t="shared" si="4"/>
        <v>0</v>
      </c>
      <c r="K32" s="24">
        <f t="shared" si="5"/>
        <v>0</v>
      </c>
    </row>
    <row r="33" spans="1:11" ht="30" customHeight="1" x14ac:dyDescent="0.3">
      <c r="A33" s="29"/>
      <c r="B33" s="1">
        <v>35</v>
      </c>
      <c r="C33" s="40"/>
      <c r="D33" s="40"/>
      <c r="E33" s="45"/>
      <c r="F33" s="12" t="s">
        <v>91</v>
      </c>
      <c r="G33" s="12" t="s">
        <v>80</v>
      </c>
      <c r="H33" s="23"/>
      <c r="I33" s="24">
        <f t="shared" si="3"/>
        <v>0</v>
      </c>
      <c r="J33" s="24">
        <f t="shared" si="4"/>
        <v>0</v>
      </c>
      <c r="K33" s="24">
        <f t="shared" si="5"/>
        <v>0</v>
      </c>
    </row>
    <row r="34" spans="1:11" ht="21.6" customHeight="1" x14ac:dyDescent="0.3">
      <c r="A34" s="29"/>
      <c r="B34" s="1">
        <v>36</v>
      </c>
      <c r="C34" s="40"/>
      <c r="D34" s="40"/>
      <c r="E34" s="45"/>
      <c r="F34" s="12" t="s">
        <v>92</v>
      </c>
      <c r="G34" s="12" t="s">
        <v>77</v>
      </c>
      <c r="H34" s="23"/>
      <c r="I34" s="24">
        <f t="shared" si="3"/>
        <v>0</v>
      </c>
      <c r="J34" s="24">
        <f t="shared" si="4"/>
        <v>0</v>
      </c>
      <c r="K34" s="24">
        <f t="shared" si="5"/>
        <v>0</v>
      </c>
    </row>
    <row r="35" spans="1:11" ht="21.6" customHeight="1" x14ac:dyDescent="0.3">
      <c r="A35" s="29"/>
      <c r="B35" s="1">
        <v>37</v>
      </c>
      <c r="C35" s="40"/>
      <c r="D35" s="40"/>
      <c r="E35" s="45"/>
      <c r="F35" s="12" t="s">
        <v>28</v>
      </c>
      <c r="G35" s="12" t="s">
        <v>77</v>
      </c>
      <c r="H35" s="23"/>
      <c r="I35" s="24">
        <f t="shared" si="3"/>
        <v>0</v>
      </c>
      <c r="J35" s="24">
        <f t="shared" si="4"/>
        <v>0</v>
      </c>
      <c r="K35" s="24">
        <f t="shared" si="5"/>
        <v>0</v>
      </c>
    </row>
    <row r="36" spans="1:11" ht="22.2" customHeight="1" x14ac:dyDescent="0.3">
      <c r="A36" s="30"/>
      <c r="B36" s="1">
        <v>38</v>
      </c>
      <c r="C36" s="40"/>
      <c r="D36" s="40"/>
      <c r="E36" s="45"/>
      <c r="F36" s="12" t="s">
        <v>31</v>
      </c>
      <c r="G36" s="12" t="s">
        <v>77</v>
      </c>
      <c r="H36" s="23"/>
      <c r="I36" s="24">
        <f t="shared" si="3"/>
        <v>0</v>
      </c>
      <c r="J36" s="24">
        <f t="shared" si="4"/>
        <v>0</v>
      </c>
      <c r="K36" s="24">
        <f t="shared" si="5"/>
        <v>0</v>
      </c>
    </row>
    <row r="37" spans="1:11" ht="30.6" customHeight="1" x14ac:dyDescent="0.3">
      <c r="A37" s="60" t="s">
        <v>94</v>
      </c>
      <c r="B37" s="61"/>
      <c r="C37" s="61"/>
      <c r="D37" s="61"/>
      <c r="E37" s="61"/>
      <c r="F37" s="61"/>
      <c r="G37" s="61"/>
      <c r="H37" s="61"/>
      <c r="I37" s="61"/>
      <c r="J37" s="62"/>
      <c r="K37" s="19">
        <f>SUM(K13:K36)</f>
        <v>0</v>
      </c>
    </row>
    <row r="38" spans="1:11" ht="31.2" customHeight="1" x14ac:dyDescent="0.3">
      <c r="A38" s="31" t="s">
        <v>85</v>
      </c>
      <c r="B38" s="1">
        <v>39</v>
      </c>
      <c r="C38" s="39" t="s">
        <v>10</v>
      </c>
      <c r="D38" s="39">
        <v>2</v>
      </c>
      <c r="E38" s="42" t="s">
        <v>63</v>
      </c>
      <c r="F38" s="12" t="s">
        <v>105</v>
      </c>
      <c r="G38" s="12" t="s">
        <v>77</v>
      </c>
      <c r="H38" s="23"/>
      <c r="I38" s="24">
        <f t="shared" si="0"/>
        <v>0</v>
      </c>
      <c r="J38" s="24">
        <f t="shared" si="1"/>
        <v>0</v>
      </c>
      <c r="K38" s="24">
        <f>J38*D38</f>
        <v>0</v>
      </c>
    </row>
    <row r="39" spans="1:11" ht="24.6" customHeight="1" x14ac:dyDescent="0.3">
      <c r="A39" s="32"/>
      <c r="B39" s="1">
        <v>40</v>
      </c>
      <c r="C39" s="40"/>
      <c r="D39" s="40"/>
      <c r="E39" s="43"/>
      <c r="F39" s="12" t="s">
        <v>104</v>
      </c>
      <c r="G39" s="12" t="s">
        <v>77</v>
      </c>
      <c r="H39" s="23"/>
      <c r="I39" s="24">
        <f t="shared" si="0"/>
        <v>0</v>
      </c>
      <c r="J39" s="24">
        <f t="shared" si="1"/>
        <v>0</v>
      </c>
      <c r="K39" s="24">
        <f>J39*D38</f>
        <v>0</v>
      </c>
    </row>
    <row r="40" spans="1:11" ht="25.8" customHeight="1" x14ac:dyDescent="0.3">
      <c r="A40" s="32"/>
      <c r="B40" s="1">
        <v>41</v>
      </c>
      <c r="C40" s="40"/>
      <c r="D40" s="40"/>
      <c r="E40" s="43"/>
      <c r="F40" s="12" t="s">
        <v>11</v>
      </c>
      <c r="G40" s="12" t="s">
        <v>77</v>
      </c>
      <c r="H40" s="23"/>
      <c r="I40" s="24">
        <f t="shared" si="0"/>
        <v>0</v>
      </c>
      <c r="J40" s="24">
        <f t="shared" si="1"/>
        <v>0</v>
      </c>
      <c r="K40" s="24">
        <f>J40*D38</f>
        <v>0</v>
      </c>
    </row>
    <row r="41" spans="1:11" ht="36.6" customHeight="1" x14ac:dyDescent="0.3">
      <c r="A41" s="32"/>
      <c r="B41" s="1">
        <v>42</v>
      </c>
      <c r="C41" s="40"/>
      <c r="D41" s="40"/>
      <c r="E41" s="44"/>
      <c r="F41" s="12" t="s">
        <v>106</v>
      </c>
      <c r="G41" s="12" t="s">
        <v>77</v>
      </c>
      <c r="H41" s="23"/>
      <c r="I41" s="24">
        <f t="shared" si="0"/>
        <v>0</v>
      </c>
      <c r="J41" s="24">
        <f t="shared" si="1"/>
        <v>0</v>
      </c>
      <c r="K41" s="24">
        <f>J41*2</f>
        <v>0</v>
      </c>
    </row>
    <row r="42" spans="1:11" ht="47.4" customHeight="1" x14ac:dyDescent="0.3">
      <c r="A42" s="32"/>
      <c r="B42" s="1">
        <v>43</v>
      </c>
      <c r="C42" s="11" t="s">
        <v>17</v>
      </c>
      <c r="D42" s="11">
        <v>10</v>
      </c>
      <c r="E42" s="12" t="s">
        <v>29</v>
      </c>
      <c r="F42" s="12" t="s">
        <v>107</v>
      </c>
      <c r="G42" s="12" t="s">
        <v>80</v>
      </c>
      <c r="H42" s="23"/>
      <c r="I42" s="24">
        <f t="shared" ref="I42:I51" si="6">0.23*H42</f>
        <v>0</v>
      </c>
      <c r="J42" s="24">
        <f t="shared" ref="J42:J51" si="7">H42+I42</f>
        <v>0</v>
      </c>
      <c r="K42" s="24">
        <f>J42*10</f>
        <v>0</v>
      </c>
    </row>
    <row r="43" spans="1:11" ht="45" customHeight="1" x14ac:dyDescent="0.3">
      <c r="A43" s="32"/>
      <c r="B43" s="1">
        <v>44</v>
      </c>
      <c r="C43" s="1" t="s">
        <v>18</v>
      </c>
      <c r="D43" s="1">
        <v>10</v>
      </c>
      <c r="E43" s="12" t="s">
        <v>41</v>
      </c>
      <c r="F43" s="12" t="s">
        <v>19</v>
      </c>
      <c r="G43" s="12" t="s">
        <v>77</v>
      </c>
      <c r="H43" s="23"/>
      <c r="I43" s="24">
        <f t="shared" si="6"/>
        <v>0</v>
      </c>
      <c r="J43" s="24">
        <f t="shared" si="7"/>
        <v>0</v>
      </c>
      <c r="K43" s="24">
        <f>J43*10</f>
        <v>0</v>
      </c>
    </row>
    <row r="44" spans="1:11" ht="36" x14ac:dyDescent="0.3">
      <c r="A44" s="32"/>
      <c r="B44" s="1">
        <v>45</v>
      </c>
      <c r="C44" s="39" t="s">
        <v>20</v>
      </c>
      <c r="D44" s="39">
        <v>3</v>
      </c>
      <c r="E44" s="45" t="s">
        <v>42</v>
      </c>
      <c r="F44" s="12" t="s">
        <v>74</v>
      </c>
      <c r="G44" s="12" t="s">
        <v>77</v>
      </c>
      <c r="H44" s="23"/>
      <c r="I44" s="24">
        <f t="shared" si="6"/>
        <v>0</v>
      </c>
      <c r="J44" s="24">
        <f t="shared" si="7"/>
        <v>0</v>
      </c>
      <c r="K44" s="24">
        <f>J44*3</f>
        <v>0</v>
      </c>
    </row>
    <row r="45" spans="1:11" ht="24.6" customHeight="1" x14ac:dyDescent="0.3">
      <c r="A45" s="32"/>
      <c r="B45" s="1">
        <v>46</v>
      </c>
      <c r="C45" s="40"/>
      <c r="D45" s="40"/>
      <c r="E45" s="45"/>
      <c r="F45" s="12" t="s">
        <v>21</v>
      </c>
      <c r="G45" s="12" t="s">
        <v>80</v>
      </c>
      <c r="H45" s="23"/>
      <c r="I45" s="24">
        <f t="shared" si="6"/>
        <v>0</v>
      </c>
      <c r="J45" s="24">
        <f t="shared" si="7"/>
        <v>0</v>
      </c>
      <c r="K45" s="24">
        <f>J45*3</f>
        <v>0</v>
      </c>
    </row>
    <row r="46" spans="1:11" x14ac:dyDescent="0.3">
      <c r="A46" s="32"/>
      <c r="B46" s="1">
        <v>47</v>
      </c>
      <c r="C46" s="40"/>
      <c r="D46" s="40"/>
      <c r="E46" s="45"/>
      <c r="F46" s="12" t="s">
        <v>22</v>
      </c>
      <c r="G46" s="12" t="s">
        <v>80</v>
      </c>
      <c r="H46" s="23"/>
      <c r="I46" s="24">
        <f t="shared" si="6"/>
        <v>0</v>
      </c>
      <c r="J46" s="24">
        <f t="shared" si="7"/>
        <v>0</v>
      </c>
      <c r="K46" s="24">
        <f>J46*3</f>
        <v>0</v>
      </c>
    </row>
    <row r="47" spans="1:11" x14ac:dyDescent="0.3">
      <c r="A47" s="32"/>
      <c r="B47" s="1">
        <v>48</v>
      </c>
      <c r="C47" s="40"/>
      <c r="D47" s="40"/>
      <c r="E47" s="45"/>
      <c r="F47" s="12" t="s">
        <v>23</v>
      </c>
      <c r="G47" s="12" t="s">
        <v>77</v>
      </c>
      <c r="H47" s="23"/>
      <c r="I47" s="24">
        <f t="shared" si="6"/>
        <v>0</v>
      </c>
      <c r="J47" s="24">
        <f t="shared" si="7"/>
        <v>0</v>
      </c>
      <c r="K47" s="24">
        <f>J47*3</f>
        <v>0</v>
      </c>
    </row>
    <row r="48" spans="1:11" ht="24.6" customHeight="1" x14ac:dyDescent="0.3">
      <c r="A48" s="32"/>
      <c r="B48" s="1">
        <v>49</v>
      </c>
      <c r="C48" s="41"/>
      <c r="D48" s="41"/>
      <c r="E48" s="45"/>
      <c r="F48" s="12" t="s">
        <v>24</v>
      </c>
      <c r="G48" s="12" t="s">
        <v>80</v>
      </c>
      <c r="H48" s="23"/>
      <c r="I48" s="24">
        <f t="shared" si="6"/>
        <v>0</v>
      </c>
      <c r="J48" s="24">
        <f t="shared" si="7"/>
        <v>0</v>
      </c>
      <c r="K48" s="24">
        <f>J48*3</f>
        <v>0</v>
      </c>
    </row>
    <row r="49" spans="1:11" ht="24.6" customHeight="1" x14ac:dyDescent="0.3">
      <c r="A49" s="32"/>
      <c r="B49" s="1">
        <v>50</v>
      </c>
      <c r="C49" s="39" t="s">
        <v>25</v>
      </c>
      <c r="D49" s="39">
        <v>5</v>
      </c>
      <c r="E49" s="45" t="s">
        <v>44</v>
      </c>
      <c r="F49" s="12" t="s">
        <v>108</v>
      </c>
      <c r="G49" s="12" t="s">
        <v>77</v>
      </c>
      <c r="H49" s="23"/>
      <c r="I49" s="24">
        <f t="shared" si="6"/>
        <v>0</v>
      </c>
      <c r="J49" s="24">
        <f t="shared" si="7"/>
        <v>0</v>
      </c>
      <c r="K49" s="24">
        <f>J49*5</f>
        <v>0</v>
      </c>
    </row>
    <row r="50" spans="1:11" ht="24" customHeight="1" x14ac:dyDescent="0.3">
      <c r="A50" s="32"/>
      <c r="B50" s="1">
        <v>51</v>
      </c>
      <c r="C50" s="40"/>
      <c r="D50" s="40"/>
      <c r="E50" s="45"/>
      <c r="F50" s="12" t="s">
        <v>43</v>
      </c>
      <c r="G50" s="12" t="s">
        <v>81</v>
      </c>
      <c r="H50" s="23"/>
      <c r="I50" s="24">
        <f t="shared" si="6"/>
        <v>0</v>
      </c>
      <c r="J50" s="24">
        <f t="shared" si="7"/>
        <v>0</v>
      </c>
      <c r="K50" s="24">
        <f>J50*5</f>
        <v>0</v>
      </c>
    </row>
    <row r="51" spans="1:11" ht="76.2" customHeight="1" x14ac:dyDescent="0.3">
      <c r="A51" s="33"/>
      <c r="B51" s="1">
        <v>52</v>
      </c>
      <c r="C51" s="41"/>
      <c r="D51" s="1">
        <v>3</v>
      </c>
      <c r="E51" s="13" t="s">
        <v>26</v>
      </c>
      <c r="F51" s="12" t="s">
        <v>45</v>
      </c>
      <c r="G51" s="12" t="s">
        <v>77</v>
      </c>
      <c r="H51" s="23"/>
      <c r="I51" s="24">
        <f t="shared" si="6"/>
        <v>0</v>
      </c>
      <c r="J51" s="24">
        <f t="shared" si="7"/>
        <v>0</v>
      </c>
      <c r="K51" s="25">
        <f>J51*3</f>
        <v>0</v>
      </c>
    </row>
    <row r="52" spans="1:11" ht="27.6" customHeight="1" x14ac:dyDescent="0.3">
      <c r="A52" s="63" t="s">
        <v>93</v>
      </c>
      <c r="B52" s="64"/>
      <c r="C52" s="64"/>
      <c r="D52" s="64"/>
      <c r="E52" s="64"/>
      <c r="F52" s="64"/>
      <c r="G52" s="64"/>
      <c r="H52" s="64"/>
      <c r="I52" s="64"/>
      <c r="J52" s="65"/>
      <c r="K52" s="20">
        <f>SUM(K38:K51)</f>
        <v>0</v>
      </c>
    </row>
    <row r="53" spans="1:11" ht="36" x14ac:dyDescent="0.3">
      <c r="A53" s="34" t="s">
        <v>86</v>
      </c>
      <c r="B53" s="1"/>
      <c r="C53" s="39" t="s">
        <v>13</v>
      </c>
      <c r="D53" s="39">
        <v>1</v>
      </c>
      <c r="E53" s="45" t="s">
        <v>65</v>
      </c>
      <c r="F53" s="14" t="s">
        <v>67</v>
      </c>
      <c r="G53" s="14"/>
      <c r="H53" s="22"/>
      <c r="I53" s="10"/>
      <c r="J53" s="16"/>
      <c r="K53" s="10"/>
    </row>
    <row r="54" spans="1:11" x14ac:dyDescent="0.3">
      <c r="A54" s="35"/>
      <c r="B54" s="1">
        <v>53</v>
      </c>
      <c r="C54" s="40"/>
      <c r="D54" s="40"/>
      <c r="E54" s="45"/>
      <c r="F54" s="12" t="s">
        <v>33</v>
      </c>
      <c r="G54" s="12" t="s">
        <v>77</v>
      </c>
      <c r="H54" s="23"/>
      <c r="I54" s="24">
        <f t="shared" si="0"/>
        <v>0</v>
      </c>
      <c r="J54" s="24">
        <f t="shared" si="1"/>
        <v>0</v>
      </c>
      <c r="K54" s="24">
        <f>J54*5</f>
        <v>0</v>
      </c>
    </row>
    <row r="55" spans="1:11" x14ac:dyDescent="0.3">
      <c r="A55" s="35"/>
      <c r="B55" s="1">
        <v>54</v>
      </c>
      <c r="C55" s="40"/>
      <c r="D55" s="40"/>
      <c r="E55" s="45"/>
      <c r="F55" s="12" t="s">
        <v>34</v>
      </c>
      <c r="G55" s="12" t="s">
        <v>77</v>
      </c>
      <c r="H55" s="23"/>
      <c r="I55" s="24">
        <f t="shared" si="0"/>
        <v>0</v>
      </c>
      <c r="J55" s="24">
        <f t="shared" si="1"/>
        <v>0</v>
      </c>
      <c r="K55" s="24">
        <f>J55*5</f>
        <v>0</v>
      </c>
    </row>
    <row r="56" spans="1:11" x14ac:dyDescent="0.3">
      <c r="A56" s="35"/>
      <c r="B56" s="1">
        <v>55</v>
      </c>
      <c r="C56" s="40"/>
      <c r="D56" s="40"/>
      <c r="E56" s="45"/>
      <c r="F56" s="12" t="s">
        <v>35</v>
      </c>
      <c r="G56" s="12" t="s">
        <v>77</v>
      </c>
      <c r="H56" s="23"/>
      <c r="I56" s="24">
        <f t="shared" si="0"/>
        <v>0</v>
      </c>
      <c r="J56" s="24">
        <f t="shared" si="1"/>
        <v>0</v>
      </c>
      <c r="K56" s="24">
        <f>J56*5</f>
        <v>0</v>
      </c>
    </row>
    <row r="57" spans="1:11" ht="24.6" customHeight="1" x14ac:dyDescent="0.3">
      <c r="A57" s="35"/>
      <c r="B57" s="1">
        <v>56</v>
      </c>
      <c r="C57" s="40"/>
      <c r="D57" s="40"/>
      <c r="E57" s="45"/>
      <c r="F57" s="12" t="s">
        <v>32</v>
      </c>
      <c r="G57" s="12" t="s">
        <v>77</v>
      </c>
      <c r="H57" s="23"/>
      <c r="I57" s="24">
        <f t="shared" si="0"/>
        <v>0</v>
      </c>
      <c r="J57" s="24">
        <f t="shared" si="1"/>
        <v>0</v>
      </c>
      <c r="K57" s="24">
        <f>J57*2</f>
        <v>0</v>
      </c>
    </row>
    <row r="58" spans="1:11" ht="24" x14ac:dyDescent="0.3">
      <c r="A58" s="35"/>
      <c r="B58" s="1"/>
      <c r="C58" s="40"/>
      <c r="D58" s="40"/>
      <c r="E58" s="45"/>
      <c r="F58" s="14" t="s">
        <v>66</v>
      </c>
      <c r="G58" s="14"/>
      <c r="H58" s="23"/>
      <c r="I58" s="24"/>
      <c r="J58" s="24"/>
      <c r="K58" s="24"/>
    </row>
    <row r="59" spans="1:11" x14ac:dyDescent="0.3">
      <c r="A59" s="35"/>
      <c r="B59" s="1">
        <v>57</v>
      </c>
      <c r="C59" s="40"/>
      <c r="D59" s="40"/>
      <c r="E59" s="45"/>
      <c r="F59" s="12" t="s">
        <v>36</v>
      </c>
      <c r="G59" s="12" t="s">
        <v>77</v>
      </c>
      <c r="H59" s="23"/>
      <c r="I59" s="24">
        <f t="shared" si="0"/>
        <v>0</v>
      </c>
      <c r="J59" s="24">
        <f t="shared" si="1"/>
        <v>0</v>
      </c>
      <c r="K59" s="24">
        <f>J59*3</f>
        <v>0</v>
      </c>
    </row>
    <row r="60" spans="1:11" x14ac:dyDescent="0.3">
      <c r="A60" s="35"/>
      <c r="B60" s="1">
        <v>58</v>
      </c>
      <c r="C60" s="40"/>
      <c r="D60" s="40"/>
      <c r="E60" s="45"/>
      <c r="F60" s="12" t="s">
        <v>37</v>
      </c>
      <c r="G60" s="12" t="s">
        <v>77</v>
      </c>
      <c r="H60" s="23"/>
      <c r="I60" s="24">
        <f t="shared" si="0"/>
        <v>0</v>
      </c>
      <c r="J60" s="24">
        <f t="shared" si="1"/>
        <v>0</v>
      </c>
      <c r="K60" s="24">
        <f>J60*3</f>
        <v>0</v>
      </c>
    </row>
    <row r="61" spans="1:11" x14ac:dyDescent="0.3">
      <c r="A61" s="35"/>
      <c r="B61" s="1">
        <v>59</v>
      </c>
      <c r="C61" s="40"/>
      <c r="D61" s="40"/>
      <c r="E61" s="45"/>
      <c r="F61" s="12" t="s">
        <v>38</v>
      </c>
      <c r="G61" s="12" t="s">
        <v>77</v>
      </c>
      <c r="H61" s="23"/>
      <c r="I61" s="24">
        <f t="shared" si="0"/>
        <v>0</v>
      </c>
      <c r="J61" s="24">
        <f t="shared" si="1"/>
        <v>0</v>
      </c>
      <c r="K61" s="24">
        <f>J61*3</f>
        <v>0</v>
      </c>
    </row>
    <row r="62" spans="1:11" x14ac:dyDescent="0.3">
      <c r="A62" s="35"/>
      <c r="B62" s="1">
        <v>60</v>
      </c>
      <c r="C62" s="40"/>
      <c r="D62" s="40"/>
      <c r="E62" s="45"/>
      <c r="F62" s="12" t="s">
        <v>39</v>
      </c>
      <c r="G62" s="12" t="s">
        <v>77</v>
      </c>
      <c r="H62" s="23"/>
      <c r="I62" s="24">
        <f t="shared" si="0"/>
        <v>0</v>
      </c>
      <c r="J62" s="24">
        <f t="shared" si="1"/>
        <v>0</v>
      </c>
      <c r="K62" s="24">
        <f>J62*3</f>
        <v>0</v>
      </c>
    </row>
    <row r="63" spans="1:11" ht="19.2" customHeight="1" x14ac:dyDescent="0.3">
      <c r="A63" s="35"/>
      <c r="B63" s="1">
        <v>61</v>
      </c>
      <c r="C63" s="40"/>
      <c r="D63" s="40"/>
      <c r="E63" s="45"/>
      <c r="F63" s="12" t="s">
        <v>40</v>
      </c>
      <c r="G63" s="12" t="s">
        <v>77</v>
      </c>
      <c r="H63" s="23"/>
      <c r="I63" s="24">
        <f t="shared" si="0"/>
        <v>0</v>
      </c>
      <c r="J63" s="24">
        <f t="shared" si="1"/>
        <v>0</v>
      </c>
      <c r="K63" s="24">
        <f>J63*3</f>
        <v>0</v>
      </c>
    </row>
    <row r="64" spans="1:11" x14ac:dyDescent="0.3">
      <c r="A64" s="35"/>
      <c r="B64" s="1"/>
      <c r="C64" s="40"/>
      <c r="D64" s="40"/>
      <c r="E64" s="45"/>
      <c r="F64" s="14" t="s">
        <v>64</v>
      </c>
      <c r="G64" s="14"/>
      <c r="H64" s="23"/>
      <c r="I64" s="24"/>
      <c r="J64" s="24"/>
      <c r="K64" s="24"/>
    </row>
    <row r="65" spans="1:11" x14ac:dyDescent="0.3">
      <c r="A65" s="35"/>
      <c r="B65" s="1">
        <v>62</v>
      </c>
      <c r="C65" s="40"/>
      <c r="D65" s="40"/>
      <c r="E65" s="45"/>
      <c r="F65" s="12" t="s">
        <v>46</v>
      </c>
      <c r="G65" s="12" t="s">
        <v>77</v>
      </c>
      <c r="H65" s="23"/>
      <c r="I65" s="24">
        <f t="shared" si="0"/>
        <v>0</v>
      </c>
      <c r="J65" s="24">
        <f t="shared" si="1"/>
        <v>0</v>
      </c>
      <c r="K65" s="24">
        <f>J65*80</f>
        <v>0</v>
      </c>
    </row>
    <row r="66" spans="1:11" x14ac:dyDescent="0.3">
      <c r="A66" s="35"/>
      <c r="B66" s="1">
        <v>63</v>
      </c>
      <c r="C66" s="40"/>
      <c r="D66" s="40"/>
      <c r="E66" s="45"/>
      <c r="F66" s="12" t="s">
        <v>47</v>
      </c>
      <c r="G66" s="12" t="s">
        <v>77</v>
      </c>
      <c r="H66" s="23"/>
      <c r="I66" s="24">
        <f t="shared" si="0"/>
        <v>0</v>
      </c>
      <c r="J66" s="24">
        <f t="shared" si="1"/>
        <v>0</v>
      </c>
      <c r="K66" s="24">
        <f t="shared" ref="K66:K69" si="8">J66*80</f>
        <v>0</v>
      </c>
    </row>
    <row r="67" spans="1:11" x14ac:dyDescent="0.3">
      <c r="A67" s="35"/>
      <c r="B67" s="1">
        <v>64</v>
      </c>
      <c r="C67" s="40"/>
      <c r="D67" s="40"/>
      <c r="E67" s="45"/>
      <c r="F67" s="12" t="s">
        <v>48</v>
      </c>
      <c r="G67" s="12" t="s">
        <v>77</v>
      </c>
      <c r="H67" s="23"/>
      <c r="I67" s="24">
        <f t="shared" si="0"/>
        <v>0</v>
      </c>
      <c r="J67" s="24">
        <f t="shared" si="1"/>
        <v>0</v>
      </c>
      <c r="K67" s="24">
        <f t="shared" si="8"/>
        <v>0</v>
      </c>
    </row>
    <row r="68" spans="1:11" x14ac:dyDescent="0.3">
      <c r="A68" s="35"/>
      <c r="B68" s="1">
        <v>65</v>
      </c>
      <c r="C68" s="40"/>
      <c r="D68" s="40"/>
      <c r="E68" s="45"/>
      <c r="F68" s="12" t="s">
        <v>49</v>
      </c>
      <c r="G68" s="12" t="s">
        <v>77</v>
      </c>
      <c r="H68" s="23"/>
      <c r="I68" s="24">
        <f t="shared" si="0"/>
        <v>0</v>
      </c>
      <c r="J68" s="24">
        <f t="shared" si="1"/>
        <v>0</v>
      </c>
      <c r="K68" s="24">
        <f t="shared" si="8"/>
        <v>0</v>
      </c>
    </row>
    <row r="69" spans="1:11" x14ac:dyDescent="0.3">
      <c r="A69" s="35"/>
      <c r="B69" s="1">
        <v>66</v>
      </c>
      <c r="C69" s="40"/>
      <c r="D69" s="40"/>
      <c r="E69" s="45"/>
      <c r="F69" s="12" t="s">
        <v>50</v>
      </c>
      <c r="G69" s="12" t="s">
        <v>77</v>
      </c>
      <c r="H69" s="23"/>
      <c r="I69" s="24">
        <f t="shared" si="0"/>
        <v>0</v>
      </c>
      <c r="J69" s="24">
        <f t="shared" si="1"/>
        <v>0</v>
      </c>
      <c r="K69" s="24">
        <f t="shared" si="8"/>
        <v>0</v>
      </c>
    </row>
    <row r="70" spans="1:11" x14ac:dyDescent="0.3">
      <c r="A70" s="35"/>
      <c r="B70" s="1">
        <v>67</v>
      </c>
      <c r="C70" s="40"/>
      <c r="D70" s="40"/>
      <c r="E70" s="45"/>
      <c r="F70" s="12" t="s">
        <v>51</v>
      </c>
      <c r="G70" s="12" t="s">
        <v>77</v>
      </c>
      <c r="H70" s="23"/>
      <c r="I70" s="24">
        <f t="shared" si="0"/>
        <v>0</v>
      </c>
      <c r="J70" s="24">
        <f t="shared" si="1"/>
        <v>0</v>
      </c>
      <c r="K70" s="24">
        <f>J70*4</f>
        <v>0</v>
      </c>
    </row>
    <row r="71" spans="1:11" x14ac:dyDescent="0.3">
      <c r="A71" s="35"/>
      <c r="B71" s="1"/>
      <c r="C71" s="40"/>
      <c r="D71" s="40"/>
      <c r="E71" s="45"/>
      <c r="F71" s="14" t="s">
        <v>14</v>
      </c>
      <c r="G71" s="14"/>
      <c r="H71" s="23"/>
      <c r="I71" s="24"/>
      <c r="J71" s="24"/>
      <c r="K71" s="24"/>
    </row>
    <row r="72" spans="1:11" ht="22.2" customHeight="1" x14ac:dyDescent="0.3">
      <c r="A72" s="35"/>
      <c r="B72" s="1">
        <v>68</v>
      </c>
      <c r="C72" s="40"/>
      <c r="D72" s="40"/>
      <c r="E72" s="45"/>
      <c r="F72" s="12" t="s">
        <v>52</v>
      </c>
      <c r="G72" s="12" t="s">
        <v>77</v>
      </c>
      <c r="H72" s="23"/>
      <c r="I72" s="24">
        <f t="shared" si="0"/>
        <v>0</v>
      </c>
      <c r="J72" s="24">
        <f t="shared" si="1"/>
        <v>0</v>
      </c>
      <c r="K72" s="24">
        <f>J72*4</f>
        <v>0</v>
      </c>
    </row>
    <row r="73" spans="1:11" ht="24.6" customHeight="1" x14ac:dyDescent="0.3">
      <c r="A73" s="35"/>
      <c r="B73" s="1">
        <v>69</v>
      </c>
      <c r="C73" s="40"/>
      <c r="D73" s="40"/>
      <c r="E73" s="45"/>
      <c r="F73" s="12" t="s">
        <v>53</v>
      </c>
      <c r="G73" s="12" t="s">
        <v>77</v>
      </c>
      <c r="H73" s="23"/>
      <c r="I73" s="24">
        <f t="shared" si="0"/>
        <v>0</v>
      </c>
      <c r="J73" s="24">
        <f t="shared" si="1"/>
        <v>0</v>
      </c>
      <c r="K73" s="24">
        <f>J73*10</f>
        <v>0</v>
      </c>
    </row>
    <row r="74" spans="1:11" ht="24.6" customHeight="1" x14ac:dyDescent="0.3">
      <c r="A74" s="35"/>
      <c r="B74" s="1">
        <v>70</v>
      </c>
      <c r="C74" s="40"/>
      <c r="D74" s="40"/>
      <c r="E74" s="45"/>
      <c r="F74" s="12" t="s">
        <v>54</v>
      </c>
      <c r="G74" s="12" t="s">
        <v>77</v>
      </c>
      <c r="H74" s="23"/>
      <c r="I74" s="24">
        <f t="shared" si="0"/>
        <v>0</v>
      </c>
      <c r="J74" s="24">
        <f t="shared" si="1"/>
        <v>0</v>
      </c>
      <c r="K74" s="24">
        <f>J74*6</f>
        <v>0</v>
      </c>
    </row>
    <row r="75" spans="1:11" ht="24.6" customHeight="1" x14ac:dyDescent="0.3">
      <c r="A75" s="35"/>
      <c r="B75" s="1">
        <v>71</v>
      </c>
      <c r="C75" s="40"/>
      <c r="D75" s="40"/>
      <c r="E75" s="45"/>
      <c r="F75" s="12" t="s">
        <v>55</v>
      </c>
      <c r="G75" s="12" t="s">
        <v>77</v>
      </c>
      <c r="H75" s="23"/>
      <c r="I75" s="24">
        <f t="shared" ref="I75:I84" si="9">0.23*H75</f>
        <v>0</v>
      </c>
      <c r="J75" s="24">
        <f t="shared" ref="J75:J84" si="10">H75+I75</f>
        <v>0</v>
      </c>
      <c r="K75" s="24">
        <f>J75*2</f>
        <v>0</v>
      </c>
    </row>
    <row r="76" spans="1:11" x14ac:dyDescent="0.3">
      <c r="A76" s="35"/>
      <c r="B76" s="1"/>
      <c r="C76" s="40"/>
      <c r="D76" s="40"/>
      <c r="E76" s="45"/>
      <c r="F76" s="14" t="s">
        <v>15</v>
      </c>
      <c r="G76" s="14"/>
      <c r="H76" s="23"/>
      <c r="I76" s="24"/>
      <c r="J76" s="24">
        <f t="shared" si="10"/>
        <v>0</v>
      </c>
      <c r="K76" s="24"/>
    </row>
    <row r="77" spans="1:11" ht="24.6" customHeight="1" x14ac:dyDescent="0.3">
      <c r="A77" s="35"/>
      <c r="B77" s="1">
        <v>72</v>
      </c>
      <c r="C77" s="40"/>
      <c r="D77" s="40"/>
      <c r="E77" s="45"/>
      <c r="F77" s="12" t="s">
        <v>56</v>
      </c>
      <c r="G77" s="12" t="s">
        <v>77</v>
      </c>
      <c r="H77" s="23"/>
      <c r="I77" s="24">
        <f t="shared" si="9"/>
        <v>0</v>
      </c>
      <c r="J77" s="24">
        <f t="shared" si="10"/>
        <v>0</v>
      </c>
      <c r="K77" s="24">
        <f>J77*80</f>
        <v>0</v>
      </c>
    </row>
    <row r="78" spans="1:11" ht="18.600000000000001" customHeight="1" x14ac:dyDescent="0.3">
      <c r="A78" s="35"/>
      <c r="B78" s="1">
        <v>73</v>
      </c>
      <c r="C78" s="40"/>
      <c r="D78" s="40"/>
      <c r="E78" s="45"/>
      <c r="F78" s="15" t="s">
        <v>57</v>
      </c>
      <c r="G78" s="15" t="s">
        <v>77</v>
      </c>
      <c r="H78" s="23"/>
      <c r="I78" s="24">
        <f t="shared" si="9"/>
        <v>0</v>
      </c>
      <c r="J78" s="24">
        <f t="shared" si="10"/>
        <v>0</v>
      </c>
      <c r="K78" s="24">
        <f t="shared" ref="K78:K80" si="11">J78*80</f>
        <v>0</v>
      </c>
    </row>
    <row r="79" spans="1:11" x14ac:dyDescent="0.3">
      <c r="A79" s="35"/>
      <c r="B79" s="1">
        <v>74</v>
      </c>
      <c r="C79" s="40"/>
      <c r="D79" s="40"/>
      <c r="E79" s="45"/>
      <c r="F79" s="12" t="s">
        <v>58</v>
      </c>
      <c r="G79" s="12" t="s">
        <v>77</v>
      </c>
      <c r="H79" s="23"/>
      <c r="I79" s="24">
        <f t="shared" si="9"/>
        <v>0</v>
      </c>
      <c r="J79" s="24">
        <f t="shared" si="10"/>
        <v>0</v>
      </c>
      <c r="K79" s="24">
        <f t="shared" si="11"/>
        <v>0</v>
      </c>
    </row>
    <row r="80" spans="1:11" x14ac:dyDescent="0.3">
      <c r="A80" s="35"/>
      <c r="B80" s="1">
        <v>75</v>
      </c>
      <c r="C80" s="40"/>
      <c r="D80" s="40"/>
      <c r="E80" s="45"/>
      <c r="F80" s="15" t="s">
        <v>59</v>
      </c>
      <c r="G80" s="15" t="s">
        <v>77</v>
      </c>
      <c r="H80" s="23"/>
      <c r="I80" s="24">
        <f t="shared" si="9"/>
        <v>0</v>
      </c>
      <c r="J80" s="24">
        <f t="shared" si="10"/>
        <v>0</v>
      </c>
      <c r="K80" s="24">
        <f t="shared" si="11"/>
        <v>0</v>
      </c>
    </row>
    <row r="81" spans="1:11" ht="24.6" customHeight="1" x14ac:dyDescent="0.3">
      <c r="A81" s="35"/>
      <c r="B81" s="1">
        <v>76</v>
      </c>
      <c r="C81" s="40"/>
      <c r="D81" s="40"/>
      <c r="E81" s="45"/>
      <c r="F81" s="12" t="s">
        <v>61</v>
      </c>
      <c r="G81" s="12" t="s">
        <v>80</v>
      </c>
      <c r="H81" s="23"/>
      <c r="I81" s="24">
        <f t="shared" si="9"/>
        <v>0</v>
      </c>
      <c r="J81" s="24">
        <f t="shared" si="10"/>
        <v>0</v>
      </c>
      <c r="K81" s="24">
        <f>J81*3</f>
        <v>0</v>
      </c>
    </row>
    <row r="82" spans="1:11" ht="21" customHeight="1" x14ac:dyDescent="0.3">
      <c r="A82" s="35"/>
      <c r="B82" s="1">
        <v>77</v>
      </c>
      <c r="C82" s="40"/>
      <c r="D82" s="40"/>
      <c r="E82" s="45"/>
      <c r="F82" s="12" t="s">
        <v>60</v>
      </c>
      <c r="G82" s="12" t="s">
        <v>77</v>
      </c>
      <c r="H82" s="23"/>
      <c r="I82" s="24">
        <f t="shared" si="9"/>
        <v>0</v>
      </c>
      <c r="J82" s="24">
        <f t="shared" si="10"/>
        <v>0</v>
      </c>
      <c r="K82" s="24">
        <f>J82*6</f>
        <v>0</v>
      </c>
    </row>
    <row r="83" spans="1:11" ht="34.200000000000003" customHeight="1" x14ac:dyDescent="0.3">
      <c r="A83" s="35"/>
      <c r="B83" s="1">
        <v>78</v>
      </c>
      <c r="C83" s="40"/>
      <c r="D83" s="40"/>
      <c r="E83" s="45"/>
      <c r="F83" s="12" t="s">
        <v>16</v>
      </c>
      <c r="G83" s="12" t="s">
        <v>77</v>
      </c>
      <c r="H83" s="23"/>
      <c r="I83" s="24">
        <f t="shared" si="9"/>
        <v>0</v>
      </c>
      <c r="J83" s="24">
        <f t="shared" si="10"/>
        <v>0</v>
      </c>
      <c r="K83" s="24">
        <f>J83</f>
        <v>0</v>
      </c>
    </row>
    <row r="84" spans="1:11" ht="36.6" thickBot="1" x14ac:dyDescent="0.35">
      <c r="A84" s="36"/>
      <c r="B84" s="1">
        <v>79</v>
      </c>
      <c r="C84" s="41"/>
      <c r="D84" s="41"/>
      <c r="E84" s="45"/>
      <c r="F84" s="12" t="s">
        <v>109</v>
      </c>
      <c r="G84" s="12" t="s">
        <v>77</v>
      </c>
      <c r="H84" s="23"/>
      <c r="I84" s="24">
        <f t="shared" si="9"/>
        <v>0</v>
      </c>
      <c r="J84" s="24">
        <f t="shared" si="10"/>
        <v>0</v>
      </c>
      <c r="K84" s="24">
        <f>J84*3</f>
        <v>0</v>
      </c>
    </row>
    <row r="85" spans="1:11" ht="24.6" customHeight="1" thickBot="1" x14ac:dyDescent="0.35">
      <c r="A85" s="66" t="s">
        <v>101</v>
      </c>
      <c r="B85" s="66"/>
      <c r="C85" s="66"/>
      <c r="D85" s="66"/>
      <c r="E85" s="66"/>
      <c r="F85" s="66"/>
      <c r="G85" s="66"/>
      <c r="H85" s="66"/>
      <c r="I85" s="66"/>
      <c r="J85" s="67"/>
      <c r="K85" s="21">
        <f>SUM(K53:K84)</f>
        <v>0</v>
      </c>
    </row>
    <row r="86" spans="1:11" ht="30.6" customHeight="1" thickBot="1" x14ac:dyDescent="0.35">
      <c r="K86" s="26"/>
    </row>
    <row r="87" spans="1:11" x14ac:dyDescent="0.3">
      <c r="F87" s="57"/>
      <c r="H87" s="48"/>
      <c r="I87" s="49"/>
      <c r="J87" s="49"/>
      <c r="K87" s="50"/>
    </row>
    <row r="88" spans="1:11" x14ac:dyDescent="0.3">
      <c r="F88" s="58"/>
      <c r="H88" s="51"/>
      <c r="I88" s="52"/>
      <c r="J88" s="52"/>
      <c r="K88" s="53"/>
    </row>
    <row r="89" spans="1:11" ht="15" thickBot="1" x14ac:dyDescent="0.35">
      <c r="F89" s="58"/>
      <c r="H89" s="54"/>
      <c r="I89" s="55"/>
      <c r="J89" s="55"/>
      <c r="K89" s="56"/>
    </row>
    <row r="90" spans="1:11" ht="15" thickBot="1" x14ac:dyDescent="0.35">
      <c r="F90" s="59"/>
      <c r="H90" s="52" t="s">
        <v>102</v>
      </c>
      <c r="I90" s="52"/>
      <c r="J90" s="52"/>
      <c r="K90" s="52"/>
    </row>
    <row r="91" spans="1:11" x14ac:dyDescent="0.3">
      <c r="F91" s="27" t="s">
        <v>103</v>
      </c>
    </row>
  </sheetData>
  <mergeCells count="32">
    <mergeCell ref="C9:J9"/>
    <mergeCell ref="H87:K89"/>
    <mergeCell ref="F87:F90"/>
    <mergeCell ref="H90:K90"/>
    <mergeCell ref="D27:D36"/>
    <mergeCell ref="E27:E36"/>
    <mergeCell ref="C49:C51"/>
    <mergeCell ref="D49:D50"/>
    <mergeCell ref="E49:E50"/>
    <mergeCell ref="C44:C48"/>
    <mergeCell ref="D44:D48"/>
    <mergeCell ref="E44:E48"/>
    <mergeCell ref="A37:J37"/>
    <mergeCell ref="A52:J52"/>
    <mergeCell ref="A85:J85"/>
    <mergeCell ref="C10:I10"/>
    <mergeCell ref="C13:C26"/>
    <mergeCell ref="E13:E26"/>
    <mergeCell ref="A13:A36"/>
    <mergeCell ref="A38:A51"/>
    <mergeCell ref="A53:A84"/>
    <mergeCell ref="A11:K11"/>
    <mergeCell ref="E12:F12"/>
    <mergeCell ref="D13:D24"/>
    <mergeCell ref="D25:D26"/>
    <mergeCell ref="C38:C41"/>
    <mergeCell ref="D38:D41"/>
    <mergeCell ref="E38:E41"/>
    <mergeCell ref="C53:C84"/>
    <mergeCell ref="D53:D84"/>
    <mergeCell ref="E53:E84"/>
    <mergeCell ref="C27:C36"/>
  </mergeCells>
  <pageMargins left="0.23622047244094491" right="0.23622047244094491" top="0.74803149606299213" bottom="0.74803149606299213" header="0.31496062992125984" footer="0.31496062992125984"/>
  <pageSetup paperSize="9" scale="75" fitToHeight="0" orientation="landscape" r:id="rId1"/>
  <headerFooter>
    <oddHeader>&amp;C&amp;A&amp;R&amp;P/&amp;N</oddHeader>
  </headerFooter>
  <rowBreaks count="3" manualBreakCount="3">
    <brk id="12" max="10" man="1"/>
    <brk id="37" max="10" man="1"/>
    <brk id="52"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formularz ofertowy</vt:lpstr>
      <vt:lpstr>'formularz ofertowy'!Obszar_wydruku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Małgorzata Wiśniewska</dc:creator>
  <cp:lastModifiedBy>Małgorzata Wiśniewska </cp:lastModifiedBy>
  <cp:lastPrinted>2023-10-28T19:24:51Z</cp:lastPrinted>
  <dcterms:created xsi:type="dcterms:W3CDTF">2023-10-07T17:36:05Z</dcterms:created>
  <dcterms:modified xsi:type="dcterms:W3CDTF">2023-11-08T11:14:14Z</dcterms:modified>
</cp:coreProperties>
</file>