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am\Documents\KSM Vision\FENG\"/>
    </mc:Choice>
  </mc:AlternateContent>
  <xr:revisionPtr revIDLastSave="0" documentId="13_ncr:1_{C412D9CC-0627-43D4-90BA-40C70B50FB9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5a_kosztorys" sheetId="1" r:id="rId1"/>
    <sheet name="5b_harmonogram-wykres Gantta" sheetId="4" r:id="rId2"/>
    <sheet name="5c_podsumowanie" sheetId="2" r:id="rId3"/>
  </sheets>
  <definedNames>
    <definedName name="_xlnm.Print_Area" localSheetId="0">'5a_kosztorys'!$A$3:$I$168</definedName>
    <definedName name="_xlnm.Print_Area" localSheetId="2">'5c_podsumowanie'!$A$1:$J$19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1" l="1"/>
  <c r="G69" i="1" s="1"/>
  <c r="G99" i="1" s="1"/>
  <c r="G129" i="1" s="1"/>
  <c r="G159" i="1" s="1"/>
  <c r="B12" i="2"/>
  <c r="B11" i="2"/>
  <c r="B10" i="2"/>
  <c r="B9" i="2"/>
  <c r="B8" i="2"/>
  <c r="B12" i="4"/>
  <c r="B11" i="4"/>
  <c r="B10" i="4"/>
  <c r="B9" i="4"/>
  <c r="B8" i="4"/>
  <c r="H156" i="1"/>
  <c r="H155" i="1"/>
  <c r="H154" i="1"/>
  <c r="I12" i="2" s="1"/>
  <c r="H153" i="1"/>
  <c r="H150" i="1"/>
  <c r="H149" i="1"/>
  <c r="H148" i="1"/>
  <c r="H12" i="2" s="1"/>
  <c r="H146" i="1"/>
  <c r="H145" i="1"/>
  <c r="H144" i="1"/>
  <c r="H143" i="1"/>
  <c r="G12" i="2" s="1"/>
  <c r="H141" i="1"/>
  <c r="H140" i="1"/>
  <c r="H139" i="1"/>
  <c r="H138" i="1"/>
  <c r="F12" i="2" s="1"/>
  <c r="H136" i="1"/>
  <c r="H135" i="1"/>
  <c r="H134" i="1"/>
  <c r="H133" i="1"/>
  <c r="E12" i="2" s="1"/>
  <c r="H126" i="1"/>
  <c r="H125" i="1"/>
  <c r="H124" i="1"/>
  <c r="H123" i="1"/>
  <c r="I11" i="2" s="1"/>
  <c r="H120" i="1"/>
  <c r="H119" i="1"/>
  <c r="H118" i="1"/>
  <c r="H11" i="2" s="1"/>
  <c r="H116" i="1"/>
  <c r="H115" i="1"/>
  <c r="H114" i="1"/>
  <c r="H113" i="1"/>
  <c r="H111" i="1"/>
  <c r="H110" i="1"/>
  <c r="H109" i="1"/>
  <c r="H108" i="1"/>
  <c r="H106" i="1"/>
  <c r="H105" i="1"/>
  <c r="H104" i="1"/>
  <c r="H103" i="1"/>
  <c r="H96" i="1"/>
  <c r="H95" i="1"/>
  <c r="H94" i="1"/>
  <c r="H93" i="1"/>
  <c r="H90" i="1"/>
  <c r="H89" i="1"/>
  <c r="H88" i="1"/>
  <c r="H86" i="1"/>
  <c r="H85" i="1"/>
  <c r="H84" i="1"/>
  <c r="H83" i="1"/>
  <c r="H81" i="1"/>
  <c r="H80" i="1"/>
  <c r="H79" i="1"/>
  <c r="H78" i="1"/>
  <c r="H76" i="1"/>
  <c r="H75" i="1"/>
  <c r="H74" i="1"/>
  <c r="H73" i="1"/>
  <c r="H66" i="1"/>
  <c r="H65" i="1"/>
  <c r="H64" i="1"/>
  <c r="H63" i="1"/>
  <c r="I9" i="2" s="1"/>
  <c r="H60" i="1"/>
  <c r="H59" i="1"/>
  <c r="H58" i="1"/>
  <c r="H56" i="1"/>
  <c r="H55" i="1"/>
  <c r="H54" i="1"/>
  <c r="H53" i="1"/>
  <c r="H51" i="1"/>
  <c r="H50" i="1"/>
  <c r="H49" i="1"/>
  <c r="H48" i="1"/>
  <c r="H46" i="1"/>
  <c r="H45" i="1"/>
  <c r="H44" i="1"/>
  <c r="H43" i="1"/>
  <c r="H16" i="1"/>
  <c r="H21" i="1"/>
  <c r="H25" i="1"/>
  <c r="H36" i="1"/>
  <c r="H30" i="1"/>
  <c r="H29" i="1"/>
  <c r="H28" i="1"/>
  <c r="H8" i="2" s="1"/>
  <c r="H35" i="1"/>
  <c r="H34" i="1"/>
  <c r="H33" i="1"/>
  <c r="H26" i="1"/>
  <c r="H24" i="1"/>
  <c r="H23" i="1"/>
  <c r="H20" i="1"/>
  <c r="H19" i="1"/>
  <c r="H18" i="1"/>
  <c r="U1" i="4"/>
  <c r="D1" i="2" s="1"/>
  <c r="F10" i="2" l="1"/>
  <c r="H10" i="2"/>
  <c r="F8" i="2"/>
  <c r="E9" i="2"/>
  <c r="G9" i="2"/>
  <c r="F11" i="2"/>
  <c r="G8" i="2"/>
  <c r="E10" i="2"/>
  <c r="G10" i="2"/>
  <c r="I10" i="2"/>
  <c r="I8" i="2"/>
  <c r="F9" i="2"/>
  <c r="H9" i="2"/>
  <c r="E11" i="2"/>
  <c r="G11" i="2"/>
  <c r="H158" i="1"/>
  <c r="H159" i="1" s="1"/>
  <c r="H128" i="1"/>
  <c r="H129" i="1" s="1"/>
  <c r="H98" i="1"/>
  <c r="H99" i="1" s="1"/>
  <c r="H68" i="1"/>
  <c r="H69" i="1" s="1"/>
  <c r="F13" i="2" l="1"/>
  <c r="H13" i="2"/>
  <c r="I13" i="2"/>
  <c r="G13" i="2"/>
  <c r="H100" i="1"/>
  <c r="D10" i="2" s="1"/>
  <c r="J10" i="2"/>
  <c r="H70" i="1"/>
  <c r="D9" i="2" s="1"/>
  <c r="J9" i="2"/>
  <c r="H130" i="1"/>
  <c r="D11" i="2" s="1"/>
  <c r="J11" i="2"/>
  <c r="H160" i="1"/>
  <c r="D12" i="2" s="1"/>
  <c r="J12" i="2"/>
  <c r="H14" i="1"/>
  <c r="H15" i="1"/>
  <c r="H13" i="1"/>
  <c r="E8" i="2" s="1"/>
  <c r="K12" i="2" l="1"/>
  <c r="K11" i="2"/>
  <c r="K9" i="2"/>
  <c r="K10" i="2"/>
  <c r="H38" i="1"/>
  <c r="H39" i="1" l="1"/>
  <c r="H40" i="1" l="1"/>
  <c r="D8" i="2" s="1"/>
  <c r="D13" i="2" s="1"/>
  <c r="J8" i="2"/>
  <c r="E13" i="2"/>
  <c r="H161" i="1" l="1"/>
  <c r="J13" i="2"/>
  <c r="J14" i="2" s="1"/>
  <c r="K8" i="2"/>
  <c r="D14" i="2"/>
  <c r="I14" i="2"/>
  <c r="H14" i="2"/>
  <c r="G14" i="2"/>
  <c r="F14" i="2"/>
  <c r="E14" i="2"/>
</calcChain>
</file>

<file path=xl/sharedStrings.xml><?xml version="1.0" encoding="utf-8"?>
<sst xmlns="http://schemas.openxmlformats.org/spreadsheetml/2006/main" count="512" uniqueCount="207">
  <si>
    <t>ILOŚĆ</t>
  </si>
  <si>
    <t>CENA JEDN.</t>
  </si>
  <si>
    <t xml:space="preserve">WARTOŚĆ </t>
  </si>
  <si>
    <t xml:space="preserve">WARTOŚĆ OFERTY </t>
  </si>
  <si>
    <t>2</t>
  </si>
  <si>
    <t>1.1</t>
  </si>
  <si>
    <t>1.2</t>
  </si>
  <si>
    <t>1.3</t>
  </si>
  <si>
    <t>1.4</t>
  </si>
  <si>
    <t>1.5</t>
  </si>
  <si>
    <t>1</t>
  </si>
  <si>
    <t>2.1</t>
  </si>
  <si>
    <t>2.2</t>
  </si>
  <si>
    <t>3.1</t>
  </si>
  <si>
    <t>3.2</t>
  </si>
  <si>
    <t>4.1</t>
  </si>
  <si>
    <t>4.2</t>
  </si>
  <si>
    <t>3</t>
  </si>
  <si>
    <t>4</t>
  </si>
  <si>
    <t>UWAGI OFERENTA</t>
  </si>
  <si>
    <t>UWAGI OFERENTA DO KOSZTORYSU (OGÓLNE)</t>
  </si>
  <si>
    <t xml:space="preserve">Miejsce i data sporządzenia: </t>
  </si>
  <si>
    <t>J/M</t>
  </si>
  <si>
    <t xml:space="preserve">Etap </t>
  </si>
  <si>
    <t>Poz.</t>
  </si>
  <si>
    <t xml:space="preserve">Łącznie </t>
  </si>
  <si>
    <t xml:space="preserve">Miejsce i data sporządzenia kosztorysu: </t>
  </si>
  <si>
    <t xml:space="preserve">Data ostatniej aktualizacji:  </t>
  </si>
  <si>
    <r>
      <t xml:space="preserve">do Oferty z dnia </t>
    </r>
    <r>
      <rPr>
        <b/>
        <sz val="12"/>
        <color rgb="FFFF0000"/>
        <rFont val="Calibri Light"/>
        <family val="2"/>
        <charset val="238"/>
        <scheme val="major"/>
      </rPr>
      <t>...</t>
    </r>
  </si>
  <si>
    <t xml:space="preserve">HARMONOGRAM REALIZACJI ZAMÓWIENIA - WYKRES GANTTA </t>
  </si>
  <si>
    <t xml:space="preserve">Miejsce i data sporządzenia harmonogramu: </t>
  </si>
  <si>
    <t xml:space="preserve">Uwagi </t>
  </si>
  <si>
    <r>
      <t xml:space="preserve">Czytelny podpis Oferenta 
</t>
    </r>
    <r>
      <rPr>
        <b/>
        <sz val="9"/>
        <color theme="1"/>
        <rFont val="Calibri Light"/>
        <family val="2"/>
        <charset val="238"/>
        <scheme val="major"/>
      </rPr>
      <t xml:space="preserve">(imię i nazwisko w przypadku opatrzenia podpisem elektronicznym): </t>
    </r>
  </si>
  <si>
    <r>
      <t xml:space="preserve">Czytelny podpis Oferenta 
</t>
    </r>
    <r>
      <rPr>
        <b/>
        <sz val="8"/>
        <color theme="1"/>
        <rFont val="Calibri Light"/>
        <family val="2"/>
        <charset val="238"/>
        <scheme val="major"/>
      </rPr>
      <t xml:space="preserve">(imię i nazwisko w przypadku opatrzenia podpisem elektronicznym): </t>
    </r>
  </si>
  <si>
    <t>Lp.</t>
  </si>
  <si>
    <t>SZCZEGÓŁOWY KOSZTORYS REALIZACJI ZAMÓWIENIA</t>
  </si>
  <si>
    <t>UWAGI OFERENTA DO HARMONOGRAMU (OGÓLNE)</t>
  </si>
  <si>
    <t>…</t>
  </si>
  <si>
    <t xml:space="preserve">w razie potrzeby dodać wiersze </t>
  </si>
  <si>
    <t>2.2.1</t>
  </si>
  <si>
    <t>2.2.2</t>
  </si>
  <si>
    <t>2.1.1</t>
  </si>
  <si>
    <t>2.1.2</t>
  </si>
  <si>
    <t>2.1.3</t>
  </si>
  <si>
    <t>2.2.3</t>
  </si>
  <si>
    <t>Załącznik nr 1.2 do Zapytania ofertowego 01/09/2023 z dnia 15.09.2023</t>
  </si>
  <si>
    <t xml:space="preserve">WYNAGRODZENIA </t>
  </si>
  <si>
    <t>1.1.1</t>
  </si>
  <si>
    <t>1.1.2</t>
  </si>
  <si>
    <t>1.1.3</t>
  </si>
  <si>
    <t xml:space="preserve">USŁUGI ZEWNĘTRZNE </t>
  </si>
  <si>
    <t>1.2.1</t>
  </si>
  <si>
    <t>1.2.2</t>
  </si>
  <si>
    <t>1.2.3</t>
  </si>
  <si>
    <t xml:space="preserve">MATERIAŁY ZUŻYWALNE </t>
  </si>
  <si>
    <t>1.3.1</t>
  </si>
  <si>
    <t>1.3.2</t>
  </si>
  <si>
    <t>1.3.3</t>
  </si>
  <si>
    <t>1.4.1</t>
  </si>
  <si>
    <t>1.4.2</t>
  </si>
  <si>
    <t>1.4.3</t>
  </si>
  <si>
    <t xml:space="preserve">POZOSTAŁE KOSZTY ORGANIZACYJNE </t>
  </si>
  <si>
    <t xml:space="preserve">Najem / użytkowanie pomieszczeń </t>
  </si>
  <si>
    <t xml:space="preserve">SPRZĘT, ELEMENTY PROTOTYPU / INSTALACJI DEMONSTRACYJNEJ </t>
  </si>
  <si>
    <t>1.5.1</t>
  </si>
  <si>
    <t>1.5.2</t>
  </si>
  <si>
    <t>1.5.3</t>
  </si>
  <si>
    <t>1.B</t>
  </si>
  <si>
    <t>1.P</t>
  </si>
  <si>
    <t xml:space="preserve">rbg </t>
  </si>
  <si>
    <t>godz.</t>
  </si>
  <si>
    <t xml:space="preserve">mies. </t>
  </si>
  <si>
    <t>ETAP</t>
  </si>
  <si>
    <t>KAT.</t>
  </si>
  <si>
    <t>W</t>
  </si>
  <si>
    <t>E</t>
  </si>
  <si>
    <t>M</t>
  </si>
  <si>
    <t>S</t>
  </si>
  <si>
    <t>I</t>
  </si>
  <si>
    <t>ETAP 1 - Katalog wad podpowierzchniowych (w dziedzinie geometryczno-optycznej)</t>
  </si>
  <si>
    <t>ŁĄCZNIE ETAPY 1 - 5</t>
  </si>
  <si>
    <t xml:space="preserve">ETAP / KATEGORIA / PRZEDMIOT </t>
  </si>
  <si>
    <t>RAZEM KOSZTY CAŁKOWITE ETAPU 1</t>
  </si>
  <si>
    <t>RAZEM KOSZTY BEZPOŚREDNIE ETAPU 1</t>
  </si>
  <si>
    <t xml:space="preserve">KOSZTY POŚREDNIE ETAPU 1 wg stawki ryczałtowej </t>
  </si>
  <si>
    <t>2.P</t>
  </si>
  <si>
    <t>2.B</t>
  </si>
  <si>
    <t>RAZEM KOSZTY BEZPOŚREDNIE ETAPU 2</t>
  </si>
  <si>
    <t xml:space="preserve">KOSZTY POŚREDNIE ETAPU 2 wg stawki ryczałtowej </t>
  </si>
  <si>
    <t>RAZEM KOSZTY CAŁKOWITE ETAPU 2</t>
  </si>
  <si>
    <t>3.3</t>
  </si>
  <si>
    <t>3.3.1</t>
  </si>
  <si>
    <t>3.3.2</t>
  </si>
  <si>
    <t>3.3.3</t>
  </si>
  <si>
    <t>2.3</t>
  </si>
  <si>
    <t>2.3.1</t>
  </si>
  <si>
    <t>2.3.2</t>
  </si>
  <si>
    <t>2.3.3</t>
  </si>
  <si>
    <t>2.4</t>
  </si>
  <si>
    <t>2.4.1</t>
  </si>
  <si>
    <t>2.4.2</t>
  </si>
  <si>
    <t>2.4.3</t>
  </si>
  <si>
    <t>2.5</t>
  </si>
  <si>
    <t>2.5.1</t>
  </si>
  <si>
    <t>2.5.2</t>
  </si>
  <si>
    <t>2.5.3</t>
  </si>
  <si>
    <t>ETAP 3 - Raport z wyników badań próbek rzeczywistych zrealizowany w oparciu o zaprojektowane do tego celu stanowisko badawcze</t>
  </si>
  <si>
    <t>ETAP 2 - Raport z badania metod obrazowania</t>
  </si>
  <si>
    <t>j/m</t>
  </si>
  <si>
    <t xml:space="preserve">stawka rbg </t>
  </si>
  <si>
    <t>3.1.1</t>
  </si>
  <si>
    <t>3.1.2</t>
  </si>
  <si>
    <t>3.1.3</t>
  </si>
  <si>
    <t>3.2.1</t>
  </si>
  <si>
    <t>3.2.2</t>
  </si>
  <si>
    <t>3.2.3</t>
  </si>
  <si>
    <t>3.4</t>
  </si>
  <si>
    <t>3.4.1</t>
  </si>
  <si>
    <t>3.4.2</t>
  </si>
  <si>
    <t>3.4.3</t>
  </si>
  <si>
    <t>3.5</t>
  </si>
  <si>
    <t>3.5.1</t>
  </si>
  <si>
    <t>3.5.2</t>
  </si>
  <si>
    <t>3.5.3</t>
  </si>
  <si>
    <t>Amortyzacja aparatury badawczej i stanowisk laboratoryjnych</t>
  </si>
  <si>
    <t>3.B</t>
  </si>
  <si>
    <t>3.P</t>
  </si>
  <si>
    <t>RAZEM KOSZTY BEZPOŚREDNIE ETAPU 3</t>
  </si>
  <si>
    <t xml:space="preserve">KOSZTY POŚREDNIE ETAPU 3 wg stawki ryczałtowej </t>
  </si>
  <si>
    <t>RAZEM KOSZTY CAŁKOWITE ETAPU 3</t>
  </si>
  <si>
    <t>3.C</t>
  </si>
  <si>
    <t>2.C</t>
  </si>
  <si>
    <t>1.C</t>
  </si>
  <si>
    <t>ETAP 4 - Anglojęzyczny manuskrypt artykułu z opis przeprowadzonych prac do czasopisma posiadającego wskaźnik cytowań (ang.: „impact factor”)</t>
  </si>
  <si>
    <t>4.1.1</t>
  </si>
  <si>
    <t>4.1.2</t>
  </si>
  <si>
    <t>4.1.3</t>
  </si>
  <si>
    <t>4.2.1</t>
  </si>
  <si>
    <t>4.2.2</t>
  </si>
  <si>
    <t>4.2.3</t>
  </si>
  <si>
    <t>4.3</t>
  </si>
  <si>
    <t>4.3.1</t>
  </si>
  <si>
    <t>4.3.2</t>
  </si>
  <si>
    <t>4.3.3</t>
  </si>
  <si>
    <t>4.4</t>
  </si>
  <si>
    <t>4.4.1</t>
  </si>
  <si>
    <t>4.4.2</t>
  </si>
  <si>
    <t>4.4.3</t>
  </si>
  <si>
    <t>4.5</t>
  </si>
  <si>
    <t>4.5.1</t>
  </si>
  <si>
    <t>4.5.2</t>
  </si>
  <si>
    <t>4.5.3</t>
  </si>
  <si>
    <t>4.B</t>
  </si>
  <si>
    <t>4.P</t>
  </si>
  <si>
    <t>4.C</t>
  </si>
  <si>
    <t>RAZEM KOSZTY CAŁKOWITE ETAPU 4</t>
  </si>
  <si>
    <t xml:space="preserve">KOSZTY POŚREDNIE ETAPU 4 wg stawki ryczałtowej </t>
  </si>
  <si>
    <t>RAZEM KOSZTY BEZPOŚREDNIE ETAPU 4</t>
  </si>
  <si>
    <t>5</t>
  </si>
  <si>
    <t>ETAP 5 - Potwierdzenie czystości patentowej opracowanego rozwiązania</t>
  </si>
  <si>
    <t>5.1</t>
  </si>
  <si>
    <t>5.1.1</t>
  </si>
  <si>
    <t>5.1.2</t>
  </si>
  <si>
    <t>5.1.3</t>
  </si>
  <si>
    <t>5.2</t>
  </si>
  <si>
    <t>5.2.1</t>
  </si>
  <si>
    <t>5.2.2</t>
  </si>
  <si>
    <t>5.2.3</t>
  </si>
  <si>
    <t>5.3</t>
  </si>
  <si>
    <t>5.3.1</t>
  </si>
  <si>
    <t>5.3.2</t>
  </si>
  <si>
    <t>5.3.3</t>
  </si>
  <si>
    <t>5.4</t>
  </si>
  <si>
    <t>5.4.1</t>
  </si>
  <si>
    <t>5.4.2</t>
  </si>
  <si>
    <t>5.4.3</t>
  </si>
  <si>
    <t>5.5</t>
  </si>
  <si>
    <t>5.5.1</t>
  </si>
  <si>
    <t>5.5.2</t>
  </si>
  <si>
    <t>5.5.3</t>
  </si>
  <si>
    <t>5.B</t>
  </si>
  <si>
    <t>5.P</t>
  </si>
  <si>
    <t>5.C</t>
  </si>
  <si>
    <t>RAZEM KOSZTY CAŁKOWITE ETAPU 5</t>
  </si>
  <si>
    <t xml:space="preserve">KOSZTY POŚREDNIE ETAPU 5 wg stawki ryczałtowej </t>
  </si>
  <si>
    <t>RAZEM KOSZTY BEZPOŚREDNIE ETAPU 5</t>
  </si>
  <si>
    <r>
      <rPr>
        <b/>
        <sz val="11"/>
        <color theme="1"/>
        <rFont val="Calibri"/>
        <family val="2"/>
        <charset val="238"/>
        <scheme val="minor"/>
      </rPr>
      <t xml:space="preserve">Deklaruję następujący harmonogram wykonania prac: </t>
    </r>
    <r>
      <rPr>
        <i/>
        <sz val="11"/>
        <color theme="1"/>
        <rFont val="Calibri"/>
        <family val="2"/>
        <charset val="238"/>
        <scheme val="minor"/>
      </rPr>
      <t xml:space="preserve">
Należy zadeklarować okres realizacji merytorycznej, pamiętając o zgodności harmonogramu z kosztorysem. </t>
    </r>
  </si>
  <si>
    <t xml:space="preserve">STAWKA RYCZAŁTOWA KOSZTÓW POŚREDNICH I ZYSKU </t>
  </si>
  <si>
    <t xml:space="preserve">Wynagrodzenia </t>
  </si>
  <si>
    <t xml:space="preserve">Usługi zewnętrzne </t>
  </si>
  <si>
    <t xml:space="preserve">Materiały </t>
  </si>
  <si>
    <t xml:space="preserve">Inne </t>
  </si>
  <si>
    <t xml:space="preserve">Koszty pośrednie </t>
  </si>
  <si>
    <t>kC</t>
  </si>
  <si>
    <t>kP</t>
  </si>
  <si>
    <t>kB</t>
  </si>
  <si>
    <t>KONTROLA</t>
  </si>
  <si>
    <t xml:space="preserve">Sprzęt, elementy prototypu </t>
  </si>
  <si>
    <t xml:space="preserve">PODSUMOWANIE </t>
  </si>
  <si>
    <r>
      <rPr>
        <b/>
        <sz val="9"/>
        <color theme="1"/>
        <rFont val="Calibri Light"/>
        <family val="2"/>
        <charset val="238"/>
        <scheme val="major"/>
      </rPr>
      <t xml:space="preserve">Objaśnienia dla Oferenta: </t>
    </r>
    <r>
      <rPr>
        <sz val="9"/>
        <color theme="1"/>
        <rFont val="Calibri Light"/>
        <family val="2"/>
        <charset val="238"/>
        <scheme val="major"/>
      </rPr>
      <t xml:space="preserve">
- w razie potrzeby dodać wiersze, weryfikując wówczas prawidłowość sumowania - dodając wiersze należy zweryfikować sumy cząstkowe (za poszczególne zadania / etapy);
- należy wpisać ilości w kol. E (dla wynagrodzeń - roboczogodziny), cenę jednostkową / stawki w kol. G (stawka roboczogodziny, inne wartości) oraz zweryfikować prawidłowość obliczeń; 
- koszty pośrednie (narzuty jednostki + ewentualny zysk Wykonawcy) należy wpisać używając stawki ryczałtowej wyrażonej w %.  
- w przypadku realizacji zamówień dodtkowych lub zmian umowy, do rozliczeń będą brane dane z kosztorysu; 
- uwagi zamieszczone w kolumnie I nie mogą ograniczać zakresu wykonanej pracy albo definiować prac częściowych lub wariantowych; 
- w przypadku załączenia do oferty wydruku (skanu), należy również załączyć niniejszy arkusz (w wersji edytowalnej); 
- podsumowanie (z kolejnego arkusza) naeży przenieść do Oferty. Dla Oferenta wiążąca jest końcowa zryczałtowana cena ofertowa.  
</t>
    </r>
    <r>
      <rPr>
        <i/>
        <sz val="9"/>
        <color theme="1"/>
        <rFont val="Calibri Light"/>
        <family val="2"/>
        <charset val="238"/>
        <scheme val="major"/>
      </rPr>
      <t xml:space="preserve">
Kosztorys można również przedstawić za pomocą własnego oprogramowania bądź przenieść dane z kalkulacji własnej w odpowiednie miejsca niniejszego dokumentu. W takim przypadku należy dołączyć dokument źródłowy. Kalkulacja włąsna musi mieć wyodrębnione zadania / etapy tak, jak wskazano w niniejszym zapytaniu (ogłoszeniu o zamówieniu) oraz musi gwarantować identyfikację kosztów bezpośrednich lub pośrednich.
</t>
    </r>
    <r>
      <rPr>
        <b/>
        <i/>
        <sz val="9"/>
        <color theme="1"/>
        <rFont val="Calibri Light"/>
        <family val="2"/>
        <charset val="238"/>
        <scheme val="major"/>
      </rPr>
      <t xml:space="preserve">Zamawiający zastrzega prawo negocjacji Oferty, w szczególności w przypadku identyfikacji wykazania w kosztorysie nakładów zbędnych do realizacji zamówienia. </t>
    </r>
  </si>
  <si>
    <t xml:space="preserve">Etap  \   miesiąc </t>
  </si>
  <si>
    <r>
      <t xml:space="preserve">Okres realizacji </t>
    </r>
    <r>
      <rPr>
        <b/>
        <sz val="9"/>
        <color theme="1"/>
        <rFont val="Calibri"/>
        <family val="2"/>
        <charset val="238"/>
        <scheme val="minor"/>
      </rPr>
      <t>(miesiąc rozpoczęcia i zakończenia terminu realizacji etapu)</t>
    </r>
  </si>
  <si>
    <t xml:space="preserve">Wartość etapu </t>
  </si>
  <si>
    <t xml:space="preserve">Załącznik nr 5a </t>
  </si>
  <si>
    <t xml:space="preserve">Załącznik nr 5b </t>
  </si>
  <si>
    <t>Załącznik 5c</t>
  </si>
  <si>
    <t xml:space="preserve">Treść przenieść / skopiować do formularza Oferty (kolumny A-D).  
Przed przeniesieniem do formularza oferty należy zweryfikować zgodność.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</si>
</sst>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164" formatCode="#,##0.00\ &quot;zł&quot;"/>
  </numFmts>
  <fonts count="3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b/>
      <sz val="8"/>
      <color theme="1"/>
      <name val="Calibri Light"/>
      <family val="2"/>
      <charset val="238"/>
      <scheme val="major"/>
    </font>
    <font>
      <b/>
      <sz val="9"/>
      <color theme="1"/>
      <name val="Calibri Light"/>
      <family val="2"/>
      <charset val="238"/>
      <scheme val="major"/>
    </font>
    <font>
      <sz val="9"/>
      <color theme="1"/>
      <name val="Calibri Light"/>
      <family val="2"/>
      <charset val="238"/>
      <scheme val="major"/>
    </font>
    <font>
      <i/>
      <sz val="9"/>
      <color theme="1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sz val="9"/>
      <color theme="1"/>
      <name val="Calibri"/>
      <family val="2"/>
      <charset val="238"/>
      <scheme val="minor"/>
    </font>
    <font>
      <i/>
      <sz val="11"/>
      <color theme="1"/>
      <name val="Calibri Light"/>
      <family val="2"/>
      <charset val="238"/>
      <scheme val="major"/>
    </font>
    <font>
      <b/>
      <i/>
      <sz val="11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b/>
      <sz val="11"/>
      <color rgb="FF000000"/>
      <name val="Calibri Light"/>
      <family val="2"/>
      <charset val="238"/>
      <scheme val="major"/>
    </font>
    <font>
      <b/>
      <i/>
      <sz val="10"/>
      <color rgb="FFFF0000"/>
      <name val="Calibri Light"/>
      <family val="2"/>
      <charset val="238"/>
      <scheme val="major"/>
    </font>
    <font>
      <b/>
      <sz val="12"/>
      <color theme="1"/>
      <name val="Calibri Light"/>
      <family val="2"/>
      <charset val="238"/>
      <scheme val="major"/>
    </font>
    <font>
      <b/>
      <sz val="12"/>
      <color rgb="FF000000"/>
      <name val="Calibri Light"/>
      <family val="2"/>
      <charset val="238"/>
      <scheme val="major"/>
    </font>
    <font>
      <b/>
      <sz val="8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rgb="FFFF0000"/>
      <name val="Calibri Light"/>
      <family val="2"/>
      <charset val="238"/>
      <scheme val="maj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Calibri Light"/>
      <family val="2"/>
      <charset val="238"/>
      <scheme val="major"/>
    </font>
    <font>
      <b/>
      <i/>
      <sz val="10"/>
      <color theme="1"/>
      <name val="Calibri Light"/>
      <family val="2"/>
      <charset val="238"/>
      <scheme val="major"/>
    </font>
    <font>
      <b/>
      <i/>
      <sz val="11"/>
      <color theme="1"/>
      <name val="Calibri"/>
      <family val="2"/>
      <charset val="238"/>
      <scheme val="minor"/>
    </font>
    <font>
      <b/>
      <sz val="14"/>
      <color theme="1"/>
      <name val="Calibri Light"/>
      <family val="2"/>
      <charset val="238"/>
      <scheme val="maj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0"/>
      <name val="Calibri Light"/>
      <family val="2"/>
      <charset val="238"/>
      <scheme val="major"/>
    </font>
    <font>
      <b/>
      <i/>
      <sz val="9"/>
      <color theme="1"/>
      <name val="Calibri Light"/>
      <family val="2"/>
      <charset val="238"/>
      <scheme val="major"/>
    </font>
  </fonts>
  <fills count="1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20">
    <xf numFmtId="0" fontId="0" fillId="0" borderId="0" xfId="0"/>
    <xf numFmtId="0" fontId="9" fillId="0" borderId="0" xfId="0" applyFont="1" applyAlignment="1">
      <alignment vertical="center"/>
    </xf>
    <xf numFmtId="49" fontId="9" fillId="0" borderId="0" xfId="0" applyNumberFormat="1" applyFont="1" applyAlignment="1">
      <alignment vertical="center"/>
    </xf>
    <xf numFmtId="4" fontId="9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164" fontId="9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49" fontId="13" fillId="2" borderId="13" xfId="0" applyNumberFormat="1" applyFont="1" applyFill="1" applyBorder="1" applyAlignment="1">
      <alignment horizontal="center" vertical="center" wrapText="1"/>
    </xf>
    <xf numFmtId="164" fontId="13" fillId="2" borderId="13" xfId="0" applyNumberFormat="1" applyFont="1" applyFill="1" applyBorder="1" applyAlignment="1">
      <alignment horizontal="center" vertical="center" wrapText="1"/>
    </xf>
    <xf numFmtId="164" fontId="13" fillId="2" borderId="14" xfId="0" applyNumberFormat="1" applyFont="1" applyFill="1" applyBorder="1" applyAlignment="1">
      <alignment horizontal="center" vertical="center" wrapText="1"/>
    </xf>
    <xf numFmtId="10" fontId="12" fillId="7" borderId="3" xfId="0" applyNumberFormat="1" applyFont="1" applyFill="1" applyBorder="1" applyAlignment="1">
      <alignment horizontal="center" vertical="center"/>
    </xf>
    <xf numFmtId="164" fontId="13" fillId="6" borderId="11" xfId="0" applyNumberFormat="1" applyFont="1" applyFill="1" applyBorder="1" applyAlignment="1">
      <alignment horizontal="right" vertical="center" wrapText="1"/>
    </xf>
    <xf numFmtId="49" fontId="13" fillId="9" borderId="10" xfId="0" applyNumberFormat="1" applyFont="1" applyFill="1" applyBorder="1" applyAlignment="1">
      <alignment horizontal="center" vertical="center" wrapText="1"/>
    </xf>
    <xf numFmtId="164" fontId="13" fillId="9" borderId="10" xfId="0" applyNumberFormat="1" applyFont="1" applyFill="1" applyBorder="1" applyAlignment="1">
      <alignment horizontal="center" vertical="center" wrapText="1"/>
    </xf>
    <xf numFmtId="8" fontId="12" fillId="9" borderId="5" xfId="0" applyNumberFormat="1" applyFont="1" applyFill="1" applyBorder="1" applyAlignment="1">
      <alignment horizontal="center" vertical="center" wrapText="1"/>
    </xf>
    <xf numFmtId="49" fontId="13" fillId="9" borderId="1" xfId="0" applyNumberFormat="1" applyFont="1" applyFill="1" applyBorder="1" applyAlignment="1">
      <alignment horizontal="center" vertical="center" wrapText="1"/>
    </xf>
    <xf numFmtId="49" fontId="3" fillId="9" borderId="13" xfId="0" applyNumberFormat="1" applyFont="1" applyFill="1" applyBorder="1" applyAlignment="1">
      <alignment horizontal="center" vertical="center" wrapText="1"/>
    </xf>
    <xf numFmtId="164" fontId="3" fillId="9" borderId="13" xfId="0" applyNumberFormat="1" applyFont="1" applyFill="1" applyBorder="1" applyAlignment="1">
      <alignment horizontal="center" vertical="center" wrapText="1"/>
    </xf>
    <xf numFmtId="8" fontId="11" fillId="9" borderId="2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Alignment="1">
      <alignment vertical="center" wrapText="1"/>
    </xf>
    <xf numFmtId="164" fontId="8" fillId="5" borderId="14" xfId="0" applyNumberFormat="1" applyFont="1" applyFill="1" applyBorder="1" applyAlignment="1">
      <alignment horizontal="right" vertical="center" wrapText="1"/>
    </xf>
    <xf numFmtId="164" fontId="13" fillId="5" borderId="14" xfId="0" applyNumberFormat="1" applyFont="1" applyFill="1" applyBorder="1" applyAlignment="1">
      <alignment horizontal="right" vertical="center" wrapText="1"/>
    </xf>
    <xf numFmtId="49" fontId="17" fillId="10" borderId="5" xfId="0" applyNumberFormat="1" applyFont="1" applyFill="1" applyBorder="1" applyAlignment="1">
      <alignment vertical="center" wrapText="1"/>
    </xf>
    <xf numFmtId="164" fontId="16" fillId="10" borderId="11" xfId="0" applyNumberFormat="1" applyFont="1" applyFill="1" applyBorder="1" applyAlignment="1">
      <alignment horizontal="right" vertical="center" wrapText="1"/>
    </xf>
    <xf numFmtId="4" fontId="16" fillId="4" borderId="9" xfId="0" applyNumberFormat="1" applyFont="1" applyFill="1" applyBorder="1" applyAlignment="1">
      <alignment horizontal="center" vertical="center" wrapText="1"/>
    </xf>
    <xf numFmtId="49" fontId="16" fillId="4" borderId="10" xfId="0" applyNumberFormat="1" applyFont="1" applyFill="1" applyBorder="1" applyAlignment="1">
      <alignment horizontal="center" vertical="center" wrapText="1"/>
    </xf>
    <xf numFmtId="164" fontId="16" fillId="4" borderId="10" xfId="0" applyNumberFormat="1" applyFont="1" applyFill="1" applyBorder="1" applyAlignment="1">
      <alignment horizontal="center" vertical="center" wrapText="1"/>
    </xf>
    <xf numFmtId="49" fontId="13" fillId="6" borderId="4" xfId="0" applyNumberFormat="1" applyFont="1" applyFill="1" applyBorder="1" applyAlignment="1">
      <alignment horizontal="center" vertical="center" wrapText="1"/>
    </xf>
    <xf numFmtId="49" fontId="3" fillId="9" borderId="1" xfId="0" applyNumberFormat="1" applyFont="1" applyFill="1" applyBorder="1" applyAlignment="1">
      <alignment horizontal="center" vertical="center" wrapText="1"/>
    </xf>
    <xf numFmtId="49" fontId="16" fillId="4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4" fillId="12" borderId="14" xfId="0" applyNumberFormat="1" applyFont="1" applyFill="1" applyBorder="1" applyAlignment="1">
      <alignment horizontal="right" vertical="center" wrapText="1"/>
    </xf>
    <xf numFmtId="49" fontId="4" fillId="4" borderId="11" xfId="0" applyNumberFormat="1" applyFont="1" applyFill="1" applyBorder="1" applyAlignment="1">
      <alignment horizontal="right" vertical="center" wrapText="1"/>
    </xf>
    <xf numFmtId="49" fontId="16" fillId="0" borderId="0" xfId="0" applyNumberFormat="1" applyFont="1" applyAlignment="1">
      <alignment vertical="center"/>
    </xf>
    <xf numFmtId="49" fontId="16" fillId="0" borderId="0" xfId="0" applyNumberFormat="1" applyFont="1" applyAlignment="1">
      <alignment horizontal="left" vertical="center"/>
    </xf>
    <xf numFmtId="0" fontId="1" fillId="3" borderId="18" xfId="0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3" borderId="17" xfId="0" applyFont="1" applyFill="1" applyBorder="1" applyAlignment="1">
      <alignment vertical="center"/>
    </xf>
    <xf numFmtId="0" fontId="0" fillId="3" borderId="18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20" xfId="0" applyBorder="1" applyAlignment="1">
      <alignment horizontal="center" vertical="center"/>
    </xf>
    <xf numFmtId="4" fontId="0" fillId="0" borderId="16" xfId="0" applyNumberFormat="1" applyBorder="1" applyAlignment="1">
      <alignment vertical="center"/>
    </xf>
    <xf numFmtId="4" fontId="0" fillId="0" borderId="23" xfId="0" applyNumberFormat="1" applyBorder="1" applyAlignment="1">
      <alignment vertical="center"/>
    </xf>
    <xf numFmtId="4" fontId="0" fillId="0" borderId="21" xfId="0" applyNumberFormat="1" applyBorder="1" applyAlignment="1">
      <alignment vertical="center"/>
    </xf>
    <xf numFmtId="4" fontId="23" fillId="0" borderId="21" xfId="0" applyNumberFormat="1" applyFont="1" applyBorder="1" applyAlignment="1">
      <alignment vertical="center" wrapText="1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4" fontId="1" fillId="0" borderId="13" xfId="0" applyNumberFormat="1" applyFont="1" applyBorder="1" applyAlignment="1">
      <alignment vertical="center"/>
    </xf>
    <xf numFmtId="4" fontId="1" fillId="0" borderId="24" xfId="0" applyNumberFormat="1" applyFont="1" applyBorder="1" applyAlignment="1">
      <alignment vertical="center"/>
    </xf>
    <xf numFmtId="4" fontId="1" fillId="0" borderId="14" xfId="0" applyNumberFormat="1" applyFont="1" applyBorder="1" applyAlignment="1">
      <alignment vertical="center"/>
    </xf>
    <xf numFmtId="4" fontId="18" fillId="0" borderId="14" xfId="0" applyNumberFormat="1" applyFont="1" applyBorder="1" applyAlignment="1">
      <alignment vertical="center" wrapText="1"/>
    </xf>
    <xf numFmtId="0" fontId="19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49" fontId="25" fillId="0" borderId="0" xfId="0" applyNumberFormat="1" applyFont="1" applyAlignment="1">
      <alignment horizontal="left" vertical="center" wrapText="1"/>
    </xf>
    <xf numFmtId="0" fontId="26" fillId="0" borderId="0" xfId="0" applyFont="1" applyAlignment="1">
      <alignment vertical="center"/>
    </xf>
    <xf numFmtId="10" fontId="12" fillId="7" borderId="2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13" xfId="0" applyNumberFormat="1" applyFont="1" applyBorder="1" applyAlignment="1">
      <alignment horizontal="center" vertical="center" wrapText="1"/>
    </xf>
    <xf numFmtId="164" fontId="9" fillId="0" borderId="13" xfId="0" applyNumberFormat="1" applyFont="1" applyBorder="1" applyAlignment="1">
      <alignment vertical="center" wrapText="1"/>
    </xf>
    <xf numFmtId="164" fontId="8" fillId="0" borderId="14" xfId="0" applyNumberFormat="1" applyFont="1" applyBorder="1" applyAlignment="1">
      <alignment vertical="center" wrapText="1"/>
    </xf>
    <xf numFmtId="49" fontId="4" fillId="0" borderId="14" xfId="0" applyNumberFormat="1" applyFont="1" applyBorder="1" applyAlignment="1">
      <alignment vertical="center" wrapText="1"/>
    </xf>
    <xf numFmtId="49" fontId="0" fillId="0" borderId="16" xfId="0" applyNumberFormat="1" applyBorder="1" applyAlignment="1">
      <alignment vertical="center" wrapText="1"/>
    </xf>
    <xf numFmtId="4" fontId="1" fillId="0" borderId="26" xfId="0" applyNumberFormat="1" applyFont="1" applyBorder="1" applyAlignment="1">
      <alignment vertical="center"/>
    </xf>
    <xf numFmtId="4" fontId="1" fillId="3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2" fillId="8" borderId="15" xfId="0" applyFont="1" applyFill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2" fillId="8" borderId="27" xfId="0" applyFont="1" applyFill="1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13" fillId="3" borderId="13" xfId="0" applyFont="1" applyFill="1" applyBorder="1" applyAlignment="1">
      <alignment vertical="center" wrapText="1"/>
    </xf>
    <xf numFmtId="0" fontId="13" fillId="3" borderId="14" xfId="0" applyFont="1" applyFill="1" applyBorder="1" applyAlignment="1">
      <alignment vertical="center" wrapText="1"/>
    </xf>
    <xf numFmtId="49" fontId="25" fillId="0" borderId="0" xfId="0" applyNumberFormat="1" applyFont="1" applyAlignment="1">
      <alignment horizontal="left" vertical="center" wrapText="1"/>
    </xf>
    <xf numFmtId="0" fontId="26" fillId="0" borderId="0" xfId="0" applyFont="1" applyAlignment="1">
      <alignment vertical="center"/>
    </xf>
    <xf numFmtId="49" fontId="8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49" fontId="24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49" fontId="13" fillId="13" borderId="0" xfId="0" applyNumberFormat="1" applyFont="1" applyFill="1" applyAlignment="1">
      <alignment horizontal="center" vertical="center" wrapText="1"/>
    </xf>
    <xf numFmtId="0" fontId="1" fillId="13" borderId="0" xfId="0" applyFont="1" applyFill="1" applyAlignment="1">
      <alignment vertical="center" wrapText="1"/>
    </xf>
    <xf numFmtId="49" fontId="6" fillId="5" borderId="0" xfId="0" applyNumberFormat="1" applyFont="1" applyFill="1" applyAlignment="1">
      <alignment horizontal="left" vertical="center" wrapText="1"/>
    </xf>
    <xf numFmtId="0" fontId="10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49" fontId="13" fillId="2" borderId="6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4" fontId="13" fillId="2" borderId="6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49" fontId="16" fillId="0" borderId="0" xfId="0" applyNumberFormat="1" applyFont="1" applyAlignment="1">
      <alignment horizontal="right" vertical="center" wrapText="1"/>
    </xf>
    <xf numFmtId="0" fontId="22" fillId="0" borderId="0" xfId="0" applyFont="1" applyAlignment="1">
      <alignment horizontal="right" vertical="center"/>
    </xf>
    <xf numFmtId="49" fontId="27" fillId="0" borderId="0" xfId="0" applyNumberFormat="1" applyFont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15" xfId="0" applyBorder="1" applyAlignment="1">
      <alignment vertical="center" wrapText="1"/>
    </xf>
    <xf numFmtId="0" fontId="2" fillId="8" borderId="28" xfId="0" applyFont="1" applyFill="1" applyBorder="1" applyAlignment="1">
      <alignment horizontal="left" vertical="center" wrapText="1"/>
    </xf>
    <xf numFmtId="0" fontId="2" fillId="8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49" fontId="27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1" fillId="5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49" fontId="13" fillId="11" borderId="3" xfId="0" applyNumberFormat="1" applyFont="1" applyFill="1" applyBorder="1" applyAlignment="1">
      <alignment vertical="center" wrapText="1"/>
    </xf>
    <xf numFmtId="49" fontId="8" fillId="0" borderId="32" xfId="0" applyNumberFormat="1" applyFont="1" applyBorder="1" applyAlignment="1">
      <alignment vertical="center" wrapText="1"/>
    </xf>
    <xf numFmtId="49" fontId="8" fillId="0" borderId="3" xfId="0" applyNumberFormat="1" applyFont="1" applyBorder="1" applyAlignment="1">
      <alignment vertical="center" wrapText="1"/>
    </xf>
    <xf numFmtId="49" fontId="9" fillId="0" borderId="32" xfId="0" applyNumberFormat="1" applyFont="1" applyBorder="1" applyAlignment="1">
      <alignment vertical="center" wrapText="1"/>
    </xf>
    <xf numFmtId="49" fontId="9" fillId="0" borderId="3" xfId="0" applyNumberFormat="1" applyFont="1" applyBorder="1" applyAlignment="1">
      <alignment vertical="center" wrapText="1"/>
    </xf>
    <xf numFmtId="49" fontId="15" fillId="0" borderId="3" xfId="0" applyNumberFormat="1" applyFont="1" applyBorder="1" applyAlignment="1">
      <alignment vertical="center" wrapText="1"/>
    </xf>
    <xf numFmtId="49" fontId="14" fillId="5" borderId="3" xfId="0" applyNumberFormat="1" applyFont="1" applyFill="1" applyBorder="1" applyAlignment="1">
      <alignment vertical="center" wrapText="1"/>
    </xf>
    <xf numFmtId="49" fontId="8" fillId="5" borderId="33" xfId="0" applyNumberFormat="1" applyFont="1" applyFill="1" applyBorder="1" applyAlignment="1">
      <alignment vertical="center" wrapText="1"/>
    </xf>
    <xf numFmtId="49" fontId="14" fillId="6" borderId="33" xfId="0" applyNumberFormat="1" applyFont="1" applyFill="1" applyBorder="1" applyAlignment="1">
      <alignment vertical="center" wrapText="1"/>
    </xf>
    <xf numFmtId="49" fontId="13" fillId="2" borderId="30" xfId="0" applyNumberFormat="1" applyFont="1" applyFill="1" applyBorder="1" applyAlignment="1">
      <alignment horizontal="center" vertical="center" wrapText="1"/>
    </xf>
    <xf numFmtId="49" fontId="13" fillId="2" borderId="7" xfId="0" applyNumberFormat="1" applyFont="1" applyFill="1" applyBorder="1" applyAlignment="1">
      <alignment horizontal="center" vertical="center" wrapText="1"/>
    </xf>
    <xf numFmtId="49" fontId="13" fillId="2" borderId="8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4" fontId="13" fillId="2" borderId="34" xfId="0" applyNumberFormat="1" applyFont="1" applyFill="1" applyBorder="1" applyAlignment="1">
      <alignment horizontal="center" vertical="center" wrapText="1"/>
    </xf>
    <xf numFmtId="0" fontId="13" fillId="3" borderId="34" xfId="0" applyFont="1" applyFill="1" applyBorder="1" applyAlignment="1">
      <alignment horizontal="center" vertical="center" wrapText="1"/>
    </xf>
    <xf numFmtId="4" fontId="9" fillId="0" borderId="34" xfId="0" applyNumberFormat="1" applyFont="1" applyBorder="1" applyAlignment="1">
      <alignment horizontal="center" vertical="center" wrapText="1"/>
    </xf>
    <xf numFmtId="4" fontId="3" fillId="9" borderId="34" xfId="0" applyNumberFormat="1" applyFont="1" applyFill="1" applyBorder="1" applyAlignment="1">
      <alignment horizontal="center" vertical="center" wrapText="1"/>
    </xf>
    <xf numFmtId="4" fontId="13" fillId="9" borderId="36" xfId="0" applyNumberFormat="1" applyFont="1" applyFill="1" applyBorder="1" applyAlignment="1">
      <alignment horizontal="center" vertical="center" wrapText="1"/>
    </xf>
    <xf numFmtId="10" fontId="9" fillId="11" borderId="13" xfId="0" applyNumberFormat="1" applyFont="1" applyFill="1" applyBorder="1" applyAlignment="1">
      <alignment horizontal="center" vertical="center" wrapText="1"/>
    </xf>
    <xf numFmtId="10" fontId="11" fillId="7" borderId="3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13" fillId="11" borderId="12" xfId="0" applyNumberFormat="1" applyFont="1" applyFill="1" applyBorder="1" applyAlignment="1">
      <alignment horizontal="center" vertical="center" wrapText="1"/>
    </xf>
    <xf numFmtId="49" fontId="13" fillId="11" borderId="14" xfId="0" applyNumberFormat="1" applyFont="1" applyFill="1" applyBorder="1" applyAlignment="1">
      <alignment horizontal="center" vertical="center" wrapText="1"/>
    </xf>
    <xf numFmtId="49" fontId="9" fillId="0" borderId="12" xfId="0" applyNumberFormat="1" applyFont="1" applyBorder="1" applyAlignment="1">
      <alignment horizontal="center" vertical="center" wrapText="1"/>
    </xf>
    <xf numFmtId="49" fontId="9" fillId="0" borderId="14" xfId="0" applyNumberFormat="1" applyFont="1" applyBorder="1" applyAlignment="1">
      <alignment horizontal="center" vertical="center" wrapText="1"/>
    </xf>
    <xf numFmtId="49" fontId="15" fillId="0" borderId="12" xfId="0" applyNumberFormat="1" applyFont="1" applyBorder="1" applyAlignment="1">
      <alignment horizontal="center" vertical="center" wrapText="1"/>
    </xf>
    <xf numFmtId="49" fontId="15" fillId="0" borderId="14" xfId="0" applyNumberFormat="1" applyFont="1" applyBorder="1" applyAlignment="1">
      <alignment horizontal="center" vertical="center" wrapText="1"/>
    </xf>
    <xf numFmtId="49" fontId="17" fillId="10" borderId="33" xfId="0" applyNumberFormat="1" applyFont="1" applyFill="1" applyBorder="1" applyAlignment="1">
      <alignment horizontal="center" vertical="center" wrapText="1"/>
    </xf>
    <xf numFmtId="49" fontId="8" fillId="8" borderId="15" xfId="0" applyNumberFormat="1" applyFont="1" applyFill="1" applyBorder="1" applyAlignment="1">
      <alignment horizontal="center" vertical="center" wrapText="1"/>
    </xf>
    <xf numFmtId="49" fontId="8" fillId="8" borderId="27" xfId="0" applyNumberFormat="1" applyFont="1" applyFill="1" applyBorder="1" applyAlignment="1">
      <alignment horizontal="center" vertical="center" wrapText="1"/>
    </xf>
    <xf numFmtId="49" fontId="14" fillId="9" borderId="12" xfId="0" applyNumberFormat="1" applyFont="1" applyFill="1" applyBorder="1" applyAlignment="1">
      <alignment horizontal="center" vertical="center" wrapText="1"/>
    </xf>
    <xf numFmtId="49" fontId="14" fillId="9" borderId="14" xfId="0" applyNumberFormat="1" applyFont="1" applyFill="1" applyBorder="1" applyAlignment="1">
      <alignment horizontal="center" vertical="center" wrapText="1"/>
    </xf>
    <xf numFmtId="49" fontId="8" fillId="9" borderId="9" xfId="0" applyNumberFormat="1" applyFont="1" applyFill="1" applyBorder="1" applyAlignment="1">
      <alignment horizontal="center" vertical="center" wrapText="1"/>
    </xf>
    <xf numFmtId="49" fontId="8" fillId="9" borderId="11" xfId="0" applyNumberFormat="1" applyFont="1" applyFill="1" applyBorder="1" applyAlignment="1">
      <alignment horizontal="center" vertical="center" wrapText="1"/>
    </xf>
    <xf numFmtId="4" fontId="9" fillId="9" borderId="34" xfId="0" applyNumberFormat="1" applyFont="1" applyFill="1" applyBorder="1" applyAlignment="1">
      <alignment horizontal="center" vertical="center" wrapText="1"/>
    </xf>
    <xf numFmtId="49" fontId="9" fillId="9" borderId="13" xfId="0" applyNumberFormat="1" applyFont="1" applyFill="1" applyBorder="1" applyAlignment="1">
      <alignment horizontal="center" vertical="center" wrapText="1"/>
    </xf>
    <xf numFmtId="49" fontId="14" fillId="9" borderId="9" xfId="0" applyNumberFormat="1" applyFont="1" applyFill="1" applyBorder="1" applyAlignment="1">
      <alignment horizontal="center" vertical="center" wrapText="1"/>
    </xf>
    <xf numFmtId="49" fontId="14" fillId="9" borderId="11" xfId="0" applyNumberFormat="1" applyFont="1" applyFill="1" applyBorder="1" applyAlignment="1">
      <alignment horizontal="center" vertical="center" wrapText="1"/>
    </xf>
    <xf numFmtId="49" fontId="13" fillId="14" borderId="3" xfId="0" applyNumberFormat="1" applyFont="1" applyFill="1" applyBorder="1" applyAlignment="1">
      <alignment vertical="center" wrapText="1"/>
    </xf>
    <xf numFmtId="49" fontId="13" fillId="14" borderId="12" xfId="0" applyNumberFormat="1" applyFont="1" applyFill="1" applyBorder="1" applyAlignment="1">
      <alignment horizontal="center" vertical="center" wrapText="1"/>
    </xf>
    <xf numFmtId="49" fontId="13" fillId="14" borderId="14" xfId="0" applyNumberFormat="1" applyFont="1" applyFill="1" applyBorder="1" applyAlignment="1">
      <alignment horizontal="center" vertical="center" wrapText="1"/>
    </xf>
    <xf numFmtId="10" fontId="12" fillId="14" borderId="3" xfId="0" applyNumberFormat="1" applyFont="1" applyFill="1" applyBorder="1" applyAlignment="1">
      <alignment horizontal="center" vertical="center"/>
    </xf>
    <xf numFmtId="10" fontId="12" fillId="14" borderId="2" xfId="0" applyNumberFormat="1" applyFont="1" applyFill="1" applyBorder="1" applyAlignment="1">
      <alignment horizontal="center" vertical="center" wrapText="1"/>
    </xf>
    <xf numFmtId="49" fontId="13" fillId="14" borderId="1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Alignment="1">
      <alignment horizontal="left" vertical="center" wrapText="1"/>
    </xf>
    <xf numFmtId="0" fontId="1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9" fillId="0" borderId="0" xfId="0" applyFont="1" applyFill="1" applyAlignment="1">
      <alignment vertical="center"/>
    </xf>
    <xf numFmtId="0" fontId="2" fillId="0" borderId="32" xfId="0" applyFont="1" applyFill="1" applyBorder="1" applyAlignment="1">
      <alignment vertical="center"/>
    </xf>
    <xf numFmtId="9" fontId="2" fillId="11" borderId="2" xfId="0" applyNumberFormat="1" applyFont="1" applyFill="1" applyBorder="1" applyAlignment="1">
      <alignment horizontal="center" vertical="center"/>
    </xf>
    <xf numFmtId="0" fontId="10" fillId="9" borderId="3" xfId="0" applyFont="1" applyFill="1" applyBorder="1" applyAlignment="1">
      <alignment vertical="center"/>
    </xf>
    <xf numFmtId="49" fontId="6" fillId="9" borderId="32" xfId="0" applyNumberFormat="1" applyFont="1" applyFill="1" applyBorder="1" applyAlignment="1">
      <alignment horizontal="left" vertical="center" wrapText="1"/>
    </xf>
    <xf numFmtId="0" fontId="1" fillId="3" borderId="29" xfId="0" applyFont="1" applyFill="1" applyBorder="1" applyAlignment="1">
      <alignment horizontal="center" vertical="center"/>
    </xf>
    <xf numFmtId="4" fontId="1" fillId="0" borderId="38" xfId="0" applyNumberFormat="1" applyFont="1" applyBorder="1" applyAlignment="1">
      <alignment vertical="center"/>
    </xf>
    <xf numFmtId="0" fontId="1" fillId="3" borderId="6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39" xfId="0" applyBorder="1" applyAlignment="1">
      <alignment horizontal="center" vertical="center"/>
    </xf>
    <xf numFmtId="49" fontId="0" fillId="0" borderId="40" xfId="0" applyNumberFormat="1" applyBorder="1" applyAlignment="1">
      <alignment vertical="center" wrapText="1"/>
    </xf>
    <xf numFmtId="0" fontId="1" fillId="3" borderId="30" xfId="0" applyFont="1" applyFill="1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0" fillId="0" borderId="33" xfId="0" applyBorder="1" applyAlignment="1">
      <alignment vertical="center"/>
    </xf>
    <xf numFmtId="4" fontId="0" fillId="0" borderId="39" xfId="0" applyNumberFormat="1" applyBorder="1" applyAlignment="1">
      <alignment vertical="center"/>
    </xf>
    <xf numFmtId="4" fontId="0" fillId="0" borderId="40" xfId="0" applyNumberFormat="1" applyBorder="1" applyAlignment="1">
      <alignment vertical="center"/>
    </xf>
    <xf numFmtId="4" fontId="0" fillId="0" borderId="17" xfId="0" applyNumberFormat="1" applyBorder="1" applyAlignment="1">
      <alignment vertical="center"/>
    </xf>
    <xf numFmtId="4" fontId="0" fillId="0" borderId="18" xfId="0" applyNumberFormat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4" fontId="0" fillId="0" borderId="22" xfId="0" applyNumberFormat="1" applyBorder="1" applyAlignment="1">
      <alignment vertical="center"/>
    </xf>
    <xf numFmtId="4" fontId="0" fillId="0" borderId="45" xfId="0" applyNumberFormat="1" applyBorder="1" applyAlignment="1">
      <alignment vertical="center"/>
    </xf>
    <xf numFmtId="4" fontId="0" fillId="0" borderId="25" xfId="0" applyNumberFormat="1" applyBorder="1" applyAlignment="1">
      <alignment vertical="center"/>
    </xf>
    <xf numFmtId="4" fontId="0" fillId="0" borderId="38" xfId="0" applyNumberFormat="1" applyBorder="1" applyAlignment="1">
      <alignment vertical="center"/>
    </xf>
    <xf numFmtId="49" fontId="1" fillId="0" borderId="0" xfId="0" applyNumberFormat="1" applyFont="1" applyAlignment="1">
      <alignment vertical="center"/>
    </xf>
    <xf numFmtId="0" fontId="0" fillId="8" borderId="17" xfId="0" applyFill="1" applyBorder="1" applyAlignment="1">
      <alignment horizontal="center" vertical="center"/>
    </xf>
    <xf numFmtId="0" fontId="0" fillId="8" borderId="18" xfId="0" applyFill="1" applyBorder="1" applyAlignment="1">
      <alignment horizontal="center" vertical="center"/>
    </xf>
    <xf numFmtId="0" fontId="0" fillId="8" borderId="22" xfId="0" applyFill="1" applyBorder="1" applyAlignment="1">
      <alignment horizontal="center" vertical="center"/>
    </xf>
    <xf numFmtId="0" fontId="0" fillId="8" borderId="25" xfId="0" applyFill="1" applyBorder="1" applyAlignment="1">
      <alignment horizontal="center" vertical="center"/>
    </xf>
    <xf numFmtId="0" fontId="10" fillId="8" borderId="42" xfId="0" applyFont="1" applyFill="1" applyBorder="1" applyAlignment="1">
      <alignment horizontal="center" vertical="center" wrapText="1"/>
    </xf>
    <xf numFmtId="0" fontId="10" fillId="8" borderId="43" xfId="0" applyFont="1" applyFill="1" applyBorder="1" applyAlignment="1">
      <alignment horizontal="center" vertical="center" wrapText="1"/>
    </xf>
    <xf numFmtId="0" fontId="10" fillId="8" borderId="44" xfId="0" applyFont="1" applyFill="1" applyBorder="1" applyAlignment="1">
      <alignment horizontal="center" vertical="center" wrapText="1"/>
    </xf>
    <xf numFmtId="0" fontId="10" fillId="8" borderId="47" xfId="0" applyFont="1" applyFill="1" applyBorder="1" applyAlignment="1">
      <alignment horizontal="center" vertical="center" wrapText="1"/>
    </xf>
    <xf numFmtId="4" fontId="1" fillId="0" borderId="48" xfId="0" applyNumberFormat="1" applyFont="1" applyBorder="1" applyAlignment="1">
      <alignment vertical="center"/>
    </xf>
    <xf numFmtId="4" fontId="0" fillId="0" borderId="37" xfId="0" applyNumberFormat="1" applyBorder="1" applyAlignment="1">
      <alignment vertical="center"/>
    </xf>
    <xf numFmtId="4" fontId="0" fillId="0" borderId="49" xfId="0" applyNumberFormat="1" applyBorder="1" applyAlignment="1">
      <alignment vertical="center"/>
    </xf>
    <xf numFmtId="4" fontId="0" fillId="0" borderId="35" xfId="0" applyNumberFormat="1" applyBorder="1" applyAlignment="1">
      <alignment vertical="center"/>
    </xf>
    <xf numFmtId="4" fontId="0" fillId="0" borderId="41" xfId="0" applyNumberFormat="1" applyBorder="1" applyAlignment="1">
      <alignment vertical="center"/>
    </xf>
    <xf numFmtId="4" fontId="1" fillId="3" borderId="32" xfId="0" applyNumberFormat="1" applyFont="1" applyFill="1" applyBorder="1" applyAlignment="1">
      <alignment vertical="center"/>
    </xf>
    <xf numFmtId="10" fontId="0" fillId="15" borderId="12" xfId="0" applyNumberFormat="1" applyFill="1" applyBorder="1" applyAlignment="1">
      <alignment vertical="center"/>
    </xf>
    <xf numFmtId="10" fontId="0" fillId="15" borderId="13" xfId="0" applyNumberFormat="1" applyFill="1" applyBorder="1" applyAlignment="1">
      <alignment vertical="center"/>
    </xf>
    <xf numFmtId="10" fontId="0" fillId="15" borderId="24" xfId="0" applyNumberFormat="1" applyFill="1" applyBorder="1" applyAlignment="1">
      <alignment vertical="center"/>
    </xf>
    <xf numFmtId="10" fontId="0" fillId="15" borderId="1" xfId="0" applyNumberFormat="1" applyFill="1" applyBorder="1" applyAlignment="1">
      <alignment vertical="center"/>
    </xf>
    <xf numFmtId="49" fontId="34" fillId="4" borderId="0" xfId="0" applyNumberFormat="1" applyFont="1" applyFill="1" applyAlignment="1">
      <alignment horizontal="center" vertical="center" wrapText="1"/>
    </xf>
    <xf numFmtId="0" fontId="31" fillId="4" borderId="0" xfId="0" applyFont="1" applyFill="1" applyAlignment="1">
      <alignment vertical="center" wrapText="1"/>
    </xf>
    <xf numFmtId="0" fontId="1" fillId="3" borderId="6" xfId="0" applyFont="1" applyFill="1" applyBorder="1" applyAlignment="1">
      <alignment horizontal="center" vertical="center" wrapText="1"/>
    </xf>
    <xf numFmtId="10" fontId="0" fillId="4" borderId="12" xfId="0" applyNumberFormat="1" applyFill="1" applyBorder="1" applyAlignment="1">
      <alignment vertical="center"/>
    </xf>
    <xf numFmtId="49" fontId="1" fillId="0" borderId="50" xfId="0" applyNumberFormat="1" applyFont="1" applyBorder="1" applyAlignment="1">
      <alignment vertical="center"/>
    </xf>
    <xf numFmtId="49" fontId="1" fillId="0" borderId="46" xfId="0" applyNumberFormat="1" applyFont="1" applyBorder="1" applyAlignment="1">
      <alignment vertical="center"/>
    </xf>
    <xf numFmtId="49" fontId="1" fillId="3" borderId="1" xfId="0" applyNumberFormat="1" applyFont="1" applyFill="1" applyBorder="1" applyAlignment="1">
      <alignment vertical="center"/>
    </xf>
    <xf numFmtId="0" fontId="0" fillId="8" borderId="15" xfId="0" applyFill="1" applyBorder="1" applyAlignment="1">
      <alignment horizontal="right" vertical="center" wrapText="1"/>
    </xf>
    <xf numFmtId="0" fontId="0" fillId="8" borderId="15" xfId="0" applyFill="1" applyBorder="1" applyAlignment="1">
      <alignment vertical="center" wrapText="1"/>
    </xf>
    <xf numFmtId="0" fontId="0" fillId="8" borderId="28" xfId="0" applyFill="1" applyBorder="1" applyAlignment="1">
      <alignment horizontal="right" vertical="center" wrapText="1"/>
    </xf>
    <xf numFmtId="0" fontId="0" fillId="8" borderId="28" xfId="0" applyFill="1" applyBorder="1" applyAlignment="1">
      <alignment vertical="center" wrapText="1"/>
    </xf>
    <xf numFmtId="0" fontId="0" fillId="8" borderId="27" xfId="0" applyFill="1" applyBorder="1" applyAlignment="1">
      <alignment horizontal="right" vertical="center" wrapText="1"/>
    </xf>
    <xf numFmtId="0" fontId="0" fillId="8" borderId="27" xfId="0" applyFill="1" applyBorder="1" applyAlignment="1">
      <alignment vertical="center" wrapText="1"/>
    </xf>
    <xf numFmtId="49" fontId="8" fillId="3" borderId="15" xfId="0" applyNumberFormat="1" applyFont="1" applyFill="1" applyBorder="1" applyAlignment="1">
      <alignment horizontal="right" vertical="center" wrapText="1"/>
    </xf>
    <xf numFmtId="0" fontId="0" fillId="3" borderId="15" xfId="0" applyFill="1" applyBorder="1" applyAlignment="1">
      <alignment horizontal="right" vertical="center" wrapText="1"/>
    </xf>
    <xf numFmtId="49" fontId="8" fillId="3" borderId="27" xfId="0" applyNumberFormat="1" applyFont="1" applyFill="1" applyBorder="1" applyAlignment="1">
      <alignment horizontal="right" vertical="center" wrapText="1"/>
    </xf>
    <xf numFmtId="0" fontId="0" fillId="3" borderId="27" xfId="0" applyFill="1" applyBorder="1" applyAlignment="1">
      <alignment horizontal="right" vertical="center" wrapText="1"/>
    </xf>
    <xf numFmtId="49" fontId="8" fillId="3" borderId="15" xfId="0" applyNumberFormat="1" applyFont="1" applyFill="1" applyBorder="1" applyAlignment="1">
      <alignment horizontal="right" vertical="center" wrapText="1"/>
    </xf>
    <xf numFmtId="49" fontId="8" fillId="3" borderId="27" xfId="0" applyNumberFormat="1" applyFont="1" applyFill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68"/>
  <sheetViews>
    <sheetView tabSelected="1" zoomScale="115" zoomScaleNormal="115" workbookViewId="0">
      <selection sqref="A1:I1"/>
    </sheetView>
  </sheetViews>
  <sheetFormatPr defaultColWidth="9.1796875" defaultRowHeight="13" x14ac:dyDescent="0.35"/>
  <cols>
    <col min="1" max="1" width="9.453125" style="4" bestFit="1" customWidth="1"/>
    <col min="2" max="2" width="52.90625" style="2" customWidth="1"/>
    <col min="3" max="4" width="7" style="131" customWidth="1"/>
    <col min="5" max="5" width="11.08984375" style="3" customWidth="1"/>
    <col min="6" max="6" width="8.54296875" style="4" customWidth="1"/>
    <col min="7" max="7" width="16.81640625" style="5" customWidth="1"/>
    <col min="8" max="8" width="20.26953125" style="20" bestFit="1" customWidth="1"/>
    <col min="9" max="9" width="26.81640625" style="20" customWidth="1"/>
    <col min="10" max="16384" width="9.1796875" style="1"/>
  </cols>
  <sheetData>
    <row r="1" spans="1:9" ht="14.5" x14ac:dyDescent="0.35">
      <c r="A1" s="76" t="s">
        <v>45</v>
      </c>
      <c r="B1" s="77"/>
      <c r="C1" s="77"/>
      <c r="D1" s="77"/>
      <c r="E1" s="77"/>
      <c r="F1" s="77"/>
      <c r="G1" s="77"/>
      <c r="H1" s="77"/>
      <c r="I1" s="77"/>
    </row>
    <row r="2" spans="1:9" ht="7.5" customHeight="1" x14ac:dyDescent="0.35">
      <c r="A2" s="58"/>
      <c r="B2" s="59"/>
      <c r="C2" s="130"/>
      <c r="D2" s="130"/>
      <c r="E2" s="59"/>
      <c r="F2" s="59"/>
      <c r="G2" s="59"/>
      <c r="H2" s="59"/>
      <c r="I2" s="59"/>
    </row>
    <row r="3" spans="1:9" ht="15.5" x14ac:dyDescent="0.35">
      <c r="A3" s="91" t="s">
        <v>203</v>
      </c>
      <c r="B3" s="92"/>
      <c r="C3" s="92"/>
      <c r="D3" s="92"/>
      <c r="E3" s="92"/>
      <c r="F3" s="92"/>
      <c r="G3" s="92"/>
      <c r="H3" s="35" t="s">
        <v>28</v>
      </c>
    </row>
    <row r="4" spans="1:9" ht="18.5" x14ac:dyDescent="0.35">
      <c r="A4" s="93" t="s">
        <v>35</v>
      </c>
      <c r="B4" s="94"/>
      <c r="C4" s="94"/>
      <c r="D4" s="94"/>
      <c r="E4" s="94"/>
      <c r="F4" s="94"/>
      <c r="G4" s="94"/>
      <c r="H4" s="94"/>
      <c r="I4" s="94"/>
    </row>
    <row r="5" spans="1:9" ht="164" customHeight="1" x14ac:dyDescent="0.35">
      <c r="A5" s="84" t="s">
        <v>199</v>
      </c>
      <c r="B5" s="85"/>
      <c r="C5" s="85"/>
      <c r="D5" s="85"/>
      <c r="E5" s="85"/>
      <c r="F5" s="85"/>
      <c r="G5" s="85"/>
      <c r="H5" s="85"/>
      <c r="I5" s="86"/>
    </row>
    <row r="6" spans="1:9" s="158" customFormat="1" ht="15" thickBot="1" x14ac:dyDescent="0.4">
      <c r="A6" s="155"/>
      <c r="B6" s="156"/>
      <c r="C6" s="156"/>
      <c r="D6" s="156"/>
      <c r="E6" s="156"/>
      <c r="F6" s="156"/>
      <c r="G6" s="156"/>
      <c r="H6" s="156"/>
      <c r="I6" s="157"/>
    </row>
    <row r="7" spans="1:9" s="158" customFormat="1" ht="15" thickBot="1" x14ac:dyDescent="0.4">
      <c r="A7" s="162"/>
      <c r="B7" s="159" t="s">
        <v>187</v>
      </c>
      <c r="C7" s="161"/>
      <c r="D7" s="161"/>
      <c r="E7" s="161"/>
      <c r="F7" s="161"/>
      <c r="G7" s="160">
        <v>0.25</v>
      </c>
      <c r="H7" s="156"/>
      <c r="I7" s="157"/>
    </row>
    <row r="8" spans="1:9" ht="13.5" thickBot="1" x14ac:dyDescent="0.4"/>
    <row r="9" spans="1:9" s="6" customFormat="1" ht="15" thickBot="1" x14ac:dyDescent="0.4">
      <c r="A9" s="87" t="s">
        <v>34</v>
      </c>
      <c r="B9" s="117" t="s">
        <v>81</v>
      </c>
      <c r="C9" s="118" t="s">
        <v>72</v>
      </c>
      <c r="D9" s="119" t="s">
        <v>73</v>
      </c>
      <c r="E9" s="123" t="s">
        <v>0</v>
      </c>
      <c r="F9" s="8" t="s">
        <v>22</v>
      </c>
      <c r="G9" s="9" t="s">
        <v>1</v>
      </c>
      <c r="H9" s="10" t="s">
        <v>2</v>
      </c>
      <c r="I9" s="89" t="s">
        <v>19</v>
      </c>
    </row>
    <row r="10" spans="1:9" s="6" customFormat="1" ht="15" thickBot="1" x14ac:dyDescent="0.4">
      <c r="A10" s="88"/>
      <c r="B10" s="122"/>
      <c r="C10" s="120"/>
      <c r="D10" s="121"/>
      <c r="E10" s="124" t="s">
        <v>3</v>
      </c>
      <c r="F10" s="74"/>
      <c r="G10" s="74"/>
      <c r="H10" s="75"/>
      <c r="I10" s="90"/>
    </row>
    <row r="11" spans="1:9" s="7" customFormat="1" ht="29.5" thickBot="1" x14ac:dyDescent="0.4">
      <c r="A11" s="154" t="s">
        <v>10</v>
      </c>
      <c r="B11" s="149" t="s">
        <v>79</v>
      </c>
      <c r="C11" s="150"/>
      <c r="D11" s="151"/>
      <c r="E11" s="152"/>
      <c r="F11" s="152"/>
      <c r="G11" s="152"/>
      <c r="H11" s="152"/>
      <c r="I11" s="153"/>
    </row>
    <row r="12" spans="1:9" s="7" customFormat="1" ht="15" thickBot="1" x14ac:dyDescent="0.4">
      <c r="A12" s="16" t="s">
        <v>5</v>
      </c>
      <c r="B12" s="108" t="s">
        <v>46</v>
      </c>
      <c r="C12" s="132"/>
      <c r="D12" s="133"/>
      <c r="E12" s="129" t="s">
        <v>69</v>
      </c>
      <c r="F12" s="129" t="s">
        <v>108</v>
      </c>
      <c r="G12" s="129" t="s">
        <v>109</v>
      </c>
      <c r="H12" s="129"/>
      <c r="I12" s="60"/>
    </row>
    <row r="13" spans="1:9" ht="13.5" thickBot="1" x14ac:dyDescent="0.4">
      <c r="A13" s="61" t="s">
        <v>47</v>
      </c>
      <c r="B13" s="109"/>
      <c r="C13" s="134" t="s">
        <v>10</v>
      </c>
      <c r="D13" s="135" t="s">
        <v>74</v>
      </c>
      <c r="E13" s="125"/>
      <c r="F13" s="62" t="s">
        <v>70</v>
      </c>
      <c r="G13" s="63"/>
      <c r="H13" s="64">
        <f>G13*E13</f>
        <v>0</v>
      </c>
      <c r="I13" s="65"/>
    </row>
    <row r="14" spans="1:9" ht="13.5" thickBot="1" x14ac:dyDescent="0.4">
      <c r="A14" s="61" t="s">
        <v>48</v>
      </c>
      <c r="B14" s="110"/>
      <c r="C14" s="134" t="s">
        <v>10</v>
      </c>
      <c r="D14" s="135" t="s">
        <v>74</v>
      </c>
      <c r="E14" s="125"/>
      <c r="F14" s="62" t="s">
        <v>70</v>
      </c>
      <c r="G14" s="63"/>
      <c r="H14" s="64">
        <f>G14*E14</f>
        <v>0</v>
      </c>
      <c r="I14" s="65"/>
    </row>
    <row r="15" spans="1:9" ht="13.5" thickBot="1" x14ac:dyDescent="0.4">
      <c r="A15" s="61" t="s">
        <v>49</v>
      </c>
      <c r="B15" s="110"/>
      <c r="C15" s="134" t="s">
        <v>10</v>
      </c>
      <c r="D15" s="135" t="s">
        <v>74</v>
      </c>
      <c r="E15" s="125"/>
      <c r="F15" s="62" t="s">
        <v>70</v>
      </c>
      <c r="G15" s="63"/>
      <c r="H15" s="64">
        <f>G15*E15</f>
        <v>0</v>
      </c>
      <c r="I15" s="65"/>
    </row>
    <row r="16" spans="1:9" ht="13.5" thickBot="1" x14ac:dyDescent="0.4">
      <c r="A16" s="61"/>
      <c r="B16" s="110"/>
      <c r="C16" s="134" t="s">
        <v>10</v>
      </c>
      <c r="D16" s="135" t="s">
        <v>74</v>
      </c>
      <c r="E16" s="125"/>
      <c r="F16" s="62" t="s">
        <v>70</v>
      </c>
      <c r="G16" s="63"/>
      <c r="H16" s="64">
        <f>G16*E16</f>
        <v>0</v>
      </c>
      <c r="I16" s="65"/>
    </row>
    <row r="17" spans="1:9" s="7" customFormat="1" ht="15" thickBot="1" x14ac:dyDescent="0.4">
      <c r="A17" s="16" t="s">
        <v>6</v>
      </c>
      <c r="B17" s="108" t="s">
        <v>50</v>
      </c>
      <c r="C17" s="132"/>
      <c r="D17" s="133"/>
      <c r="E17" s="11"/>
      <c r="F17" s="11"/>
      <c r="G17" s="11"/>
      <c r="H17" s="11"/>
      <c r="I17" s="60"/>
    </row>
    <row r="18" spans="1:9" ht="13.5" thickBot="1" x14ac:dyDescent="0.4">
      <c r="A18" s="61" t="s">
        <v>51</v>
      </c>
      <c r="B18" s="109"/>
      <c r="C18" s="134" t="s">
        <v>10</v>
      </c>
      <c r="D18" s="135" t="s">
        <v>75</v>
      </c>
      <c r="E18" s="125"/>
      <c r="F18" s="62"/>
      <c r="G18" s="63"/>
      <c r="H18" s="64">
        <f>G18*E18</f>
        <v>0</v>
      </c>
      <c r="I18" s="65"/>
    </row>
    <row r="19" spans="1:9" ht="13.5" thickBot="1" x14ac:dyDescent="0.4">
      <c r="A19" s="61" t="s">
        <v>52</v>
      </c>
      <c r="B19" s="110"/>
      <c r="C19" s="134" t="s">
        <v>10</v>
      </c>
      <c r="D19" s="135" t="s">
        <v>75</v>
      </c>
      <c r="E19" s="125"/>
      <c r="F19" s="62"/>
      <c r="G19" s="63"/>
      <c r="H19" s="64">
        <f>G19*E19</f>
        <v>0</v>
      </c>
      <c r="I19" s="65"/>
    </row>
    <row r="20" spans="1:9" ht="13.5" thickBot="1" x14ac:dyDescent="0.4">
      <c r="A20" s="61" t="s">
        <v>53</v>
      </c>
      <c r="B20" s="110"/>
      <c r="C20" s="134" t="s">
        <v>10</v>
      </c>
      <c r="D20" s="135" t="s">
        <v>75</v>
      </c>
      <c r="E20" s="125"/>
      <c r="F20" s="62"/>
      <c r="G20" s="63"/>
      <c r="H20" s="64">
        <f>G20*E20</f>
        <v>0</v>
      </c>
      <c r="I20" s="65"/>
    </row>
    <row r="21" spans="1:9" ht="13.5" thickBot="1" x14ac:dyDescent="0.4">
      <c r="A21" s="61"/>
      <c r="B21" s="110"/>
      <c r="C21" s="134" t="s">
        <v>10</v>
      </c>
      <c r="D21" s="135" t="s">
        <v>75</v>
      </c>
      <c r="E21" s="125"/>
      <c r="F21" s="62"/>
      <c r="G21" s="63"/>
      <c r="H21" s="64">
        <f>G21*E21</f>
        <v>0</v>
      </c>
      <c r="I21" s="65"/>
    </row>
    <row r="22" spans="1:9" s="7" customFormat="1" ht="15" thickBot="1" x14ac:dyDescent="0.4">
      <c r="A22" s="16" t="s">
        <v>7</v>
      </c>
      <c r="B22" s="108" t="s">
        <v>54</v>
      </c>
      <c r="C22" s="132"/>
      <c r="D22" s="133"/>
      <c r="E22" s="11"/>
      <c r="F22" s="11"/>
      <c r="G22" s="11"/>
      <c r="H22" s="11"/>
      <c r="I22" s="60"/>
    </row>
    <row r="23" spans="1:9" ht="13.5" thickBot="1" x14ac:dyDescent="0.4">
      <c r="A23" s="61" t="s">
        <v>55</v>
      </c>
      <c r="B23" s="109"/>
      <c r="C23" s="134" t="s">
        <v>10</v>
      </c>
      <c r="D23" s="135" t="s">
        <v>76</v>
      </c>
      <c r="E23" s="125"/>
      <c r="F23" s="62"/>
      <c r="G23" s="63"/>
      <c r="H23" s="64">
        <f>G23*E23</f>
        <v>0</v>
      </c>
      <c r="I23" s="65"/>
    </row>
    <row r="24" spans="1:9" ht="13.5" thickBot="1" x14ac:dyDescent="0.4">
      <c r="A24" s="61" t="s">
        <v>56</v>
      </c>
      <c r="B24" s="110"/>
      <c r="C24" s="134" t="s">
        <v>10</v>
      </c>
      <c r="D24" s="135" t="s">
        <v>76</v>
      </c>
      <c r="E24" s="125"/>
      <c r="F24" s="62"/>
      <c r="G24" s="63"/>
      <c r="H24" s="64">
        <f>G24*E24</f>
        <v>0</v>
      </c>
      <c r="I24" s="65"/>
    </row>
    <row r="25" spans="1:9" ht="13.5" thickBot="1" x14ac:dyDescent="0.4">
      <c r="A25" s="61" t="s">
        <v>57</v>
      </c>
      <c r="B25" s="110"/>
      <c r="C25" s="134" t="s">
        <v>10</v>
      </c>
      <c r="D25" s="135" t="s">
        <v>76</v>
      </c>
      <c r="E25" s="125"/>
      <c r="F25" s="62"/>
      <c r="G25" s="63"/>
      <c r="H25" s="64">
        <f>G25*E25</f>
        <v>0</v>
      </c>
      <c r="I25" s="65"/>
    </row>
    <row r="26" spans="1:9" ht="13.5" thickBot="1" x14ac:dyDescent="0.4">
      <c r="A26" s="61"/>
      <c r="B26" s="110"/>
      <c r="C26" s="134" t="s">
        <v>10</v>
      </c>
      <c r="D26" s="135" t="s">
        <v>76</v>
      </c>
      <c r="E26" s="125"/>
      <c r="F26" s="62"/>
      <c r="G26" s="63"/>
      <c r="H26" s="64">
        <f>G26*E26</f>
        <v>0</v>
      </c>
      <c r="I26" s="65"/>
    </row>
    <row r="27" spans="1:9" s="7" customFormat="1" ht="29.5" thickBot="1" x14ac:dyDescent="0.4">
      <c r="A27" s="16" t="s">
        <v>8</v>
      </c>
      <c r="B27" s="108" t="s">
        <v>63</v>
      </c>
      <c r="C27" s="132"/>
      <c r="D27" s="133"/>
      <c r="E27" s="11"/>
      <c r="F27" s="11"/>
      <c r="G27" s="11"/>
      <c r="H27" s="11"/>
      <c r="I27" s="60"/>
    </row>
    <row r="28" spans="1:9" ht="13.5" thickBot="1" x14ac:dyDescent="0.4">
      <c r="A28" s="61" t="s">
        <v>58</v>
      </c>
      <c r="B28" s="109"/>
      <c r="C28" s="134" t="s">
        <v>10</v>
      </c>
      <c r="D28" s="135" t="s">
        <v>77</v>
      </c>
      <c r="E28" s="125"/>
      <c r="F28" s="62"/>
      <c r="G28" s="63"/>
      <c r="H28" s="64">
        <f>G28*E28</f>
        <v>0</v>
      </c>
      <c r="I28" s="65"/>
    </row>
    <row r="29" spans="1:9" ht="13.5" thickBot="1" x14ac:dyDescent="0.4">
      <c r="A29" s="61" t="s">
        <v>59</v>
      </c>
      <c r="B29" s="110"/>
      <c r="C29" s="134" t="s">
        <v>10</v>
      </c>
      <c r="D29" s="135" t="s">
        <v>77</v>
      </c>
      <c r="E29" s="125"/>
      <c r="F29" s="62"/>
      <c r="G29" s="63"/>
      <c r="H29" s="64">
        <f>G29*E29</f>
        <v>0</v>
      </c>
      <c r="I29" s="65"/>
    </row>
    <row r="30" spans="1:9" ht="13.5" thickBot="1" x14ac:dyDescent="0.4">
      <c r="A30" s="61" t="s">
        <v>60</v>
      </c>
      <c r="B30" s="110"/>
      <c r="C30" s="134" t="s">
        <v>10</v>
      </c>
      <c r="D30" s="135" t="s">
        <v>77</v>
      </c>
      <c r="E30" s="125"/>
      <c r="F30" s="62"/>
      <c r="G30" s="63"/>
      <c r="H30" s="64">
        <f>G30*E30</f>
        <v>0</v>
      </c>
      <c r="I30" s="65"/>
    </row>
    <row r="31" spans="1:9" ht="13.5" thickBot="1" x14ac:dyDescent="0.4">
      <c r="A31" s="61"/>
      <c r="B31" s="110"/>
      <c r="C31" s="134" t="s">
        <v>10</v>
      </c>
      <c r="D31" s="135" t="s">
        <v>77</v>
      </c>
      <c r="E31" s="125"/>
      <c r="F31" s="62"/>
      <c r="G31" s="63"/>
      <c r="H31" s="64"/>
      <c r="I31" s="65"/>
    </row>
    <row r="32" spans="1:9" s="7" customFormat="1" ht="15" thickBot="1" x14ac:dyDescent="0.4">
      <c r="A32" s="16" t="s">
        <v>9</v>
      </c>
      <c r="B32" s="108" t="s">
        <v>61</v>
      </c>
      <c r="C32" s="132"/>
      <c r="D32" s="133"/>
      <c r="E32" s="11"/>
      <c r="F32" s="11"/>
      <c r="G32" s="11"/>
      <c r="H32" s="11"/>
      <c r="I32" s="60"/>
    </row>
    <row r="33" spans="1:9" ht="13.5" thickBot="1" x14ac:dyDescent="0.4">
      <c r="A33" s="61" t="s">
        <v>64</v>
      </c>
      <c r="B33" s="111" t="s">
        <v>124</v>
      </c>
      <c r="C33" s="134" t="s">
        <v>10</v>
      </c>
      <c r="D33" s="135" t="s">
        <v>78</v>
      </c>
      <c r="E33" s="125"/>
      <c r="F33" s="62"/>
      <c r="G33" s="63"/>
      <c r="H33" s="64">
        <f>G33*E33</f>
        <v>0</v>
      </c>
      <c r="I33" s="65"/>
    </row>
    <row r="34" spans="1:9" ht="13.5" thickBot="1" x14ac:dyDescent="0.4">
      <c r="A34" s="61" t="s">
        <v>65</v>
      </c>
      <c r="B34" s="112" t="s">
        <v>62</v>
      </c>
      <c r="C34" s="134" t="s">
        <v>10</v>
      </c>
      <c r="D34" s="135" t="s">
        <v>78</v>
      </c>
      <c r="E34" s="125"/>
      <c r="F34" s="62" t="s">
        <v>71</v>
      </c>
      <c r="G34" s="63"/>
      <c r="H34" s="64">
        <f>G34*E34</f>
        <v>0</v>
      </c>
      <c r="I34" s="65"/>
    </row>
    <row r="35" spans="1:9" ht="13.5" thickBot="1" x14ac:dyDescent="0.4">
      <c r="A35" s="61" t="s">
        <v>66</v>
      </c>
      <c r="B35" s="110"/>
      <c r="C35" s="134" t="s">
        <v>10</v>
      </c>
      <c r="D35" s="135" t="s">
        <v>78</v>
      </c>
      <c r="E35" s="125"/>
      <c r="F35" s="62"/>
      <c r="G35" s="63"/>
      <c r="H35" s="64">
        <f>G35*E35</f>
        <v>0</v>
      </c>
      <c r="I35" s="65"/>
    </row>
    <row r="36" spans="1:9" ht="13.5" thickBot="1" x14ac:dyDescent="0.4">
      <c r="A36" s="61"/>
      <c r="B36" s="110"/>
      <c r="C36" s="134" t="s">
        <v>10</v>
      </c>
      <c r="D36" s="135" t="s">
        <v>78</v>
      </c>
      <c r="E36" s="125"/>
      <c r="F36" s="62"/>
      <c r="G36" s="63"/>
      <c r="H36" s="64">
        <f>G36*E36</f>
        <v>0</v>
      </c>
      <c r="I36" s="65"/>
    </row>
    <row r="37" spans="1:9" ht="13.5" thickBot="1" x14ac:dyDescent="0.4">
      <c r="A37" s="61" t="s">
        <v>37</v>
      </c>
      <c r="B37" s="113" t="s">
        <v>38</v>
      </c>
      <c r="C37" s="136"/>
      <c r="D37" s="137"/>
      <c r="E37" s="125"/>
      <c r="F37" s="62"/>
      <c r="G37" s="63"/>
      <c r="H37" s="64"/>
      <c r="I37" s="65"/>
    </row>
    <row r="38" spans="1:9" s="6" customFormat="1" ht="15" thickBot="1" x14ac:dyDescent="0.4">
      <c r="A38" s="29" t="s">
        <v>67</v>
      </c>
      <c r="B38" s="114" t="s">
        <v>83</v>
      </c>
      <c r="C38" s="141" t="s">
        <v>10</v>
      </c>
      <c r="D38" s="142" t="s">
        <v>195</v>
      </c>
      <c r="E38" s="126"/>
      <c r="F38" s="17"/>
      <c r="G38" s="18"/>
      <c r="H38" s="22">
        <f>SUM(H13:H37)</f>
        <v>0</v>
      </c>
      <c r="I38" s="19"/>
    </row>
    <row r="39" spans="1:9" ht="15" thickBot="1" x14ac:dyDescent="0.4">
      <c r="A39" s="29" t="s">
        <v>68</v>
      </c>
      <c r="B39" s="115" t="s">
        <v>84</v>
      </c>
      <c r="C39" s="143" t="s">
        <v>10</v>
      </c>
      <c r="D39" s="144" t="s">
        <v>194</v>
      </c>
      <c r="E39" s="145"/>
      <c r="F39" s="146"/>
      <c r="G39" s="128">
        <f>G7</f>
        <v>0.25</v>
      </c>
      <c r="H39" s="21">
        <f>ROUND(H38*G39,2)</f>
        <v>0</v>
      </c>
      <c r="I39" s="32"/>
    </row>
    <row r="40" spans="1:9" s="7" customFormat="1" ht="15" thickBot="1" x14ac:dyDescent="0.4">
      <c r="A40" s="28" t="s">
        <v>132</v>
      </c>
      <c r="B40" s="116" t="s">
        <v>82</v>
      </c>
      <c r="C40" s="147" t="s">
        <v>10</v>
      </c>
      <c r="D40" s="148" t="s">
        <v>193</v>
      </c>
      <c r="E40" s="127"/>
      <c r="F40" s="13"/>
      <c r="G40" s="14"/>
      <c r="H40" s="12">
        <f>SUM(H38:H39)</f>
        <v>0</v>
      </c>
      <c r="I40" s="15"/>
    </row>
    <row r="41" spans="1:9" s="7" customFormat="1" ht="15" thickBot="1" x14ac:dyDescent="0.4">
      <c r="A41" s="154" t="s">
        <v>4</v>
      </c>
      <c r="B41" s="149" t="s">
        <v>107</v>
      </c>
      <c r="C41" s="150"/>
      <c r="D41" s="151"/>
      <c r="E41" s="152"/>
      <c r="F41" s="152"/>
      <c r="G41" s="152"/>
      <c r="H41" s="152"/>
      <c r="I41" s="153"/>
    </row>
    <row r="42" spans="1:9" s="7" customFormat="1" ht="15" thickBot="1" x14ac:dyDescent="0.4">
      <c r="A42" s="16" t="s">
        <v>11</v>
      </c>
      <c r="B42" s="108" t="s">
        <v>46</v>
      </c>
      <c r="C42" s="132"/>
      <c r="D42" s="133"/>
      <c r="E42" s="129" t="s">
        <v>69</v>
      </c>
      <c r="F42" s="129" t="s">
        <v>108</v>
      </c>
      <c r="G42" s="129" t="s">
        <v>109</v>
      </c>
      <c r="H42" s="129"/>
      <c r="I42" s="60"/>
    </row>
    <row r="43" spans="1:9" ht="13.5" thickBot="1" x14ac:dyDescent="0.4">
      <c r="A43" s="61" t="s">
        <v>41</v>
      </c>
      <c r="B43" s="109"/>
      <c r="C43" s="134" t="s">
        <v>4</v>
      </c>
      <c r="D43" s="135" t="s">
        <v>74</v>
      </c>
      <c r="E43" s="125"/>
      <c r="F43" s="62" t="s">
        <v>70</v>
      </c>
      <c r="G43" s="63"/>
      <c r="H43" s="64">
        <f>G43*E43</f>
        <v>0</v>
      </c>
      <c r="I43" s="65"/>
    </row>
    <row r="44" spans="1:9" ht="13.5" thickBot="1" x14ac:dyDescent="0.4">
      <c r="A44" s="61" t="s">
        <v>42</v>
      </c>
      <c r="B44" s="110"/>
      <c r="C44" s="134" t="s">
        <v>4</v>
      </c>
      <c r="D44" s="135" t="s">
        <v>74</v>
      </c>
      <c r="E44" s="125"/>
      <c r="F44" s="62" t="s">
        <v>70</v>
      </c>
      <c r="G44" s="63"/>
      <c r="H44" s="64">
        <f>G44*E44</f>
        <v>0</v>
      </c>
      <c r="I44" s="65"/>
    </row>
    <row r="45" spans="1:9" ht="13.5" thickBot="1" x14ac:dyDescent="0.4">
      <c r="A45" s="61" t="s">
        <v>43</v>
      </c>
      <c r="B45" s="110"/>
      <c r="C45" s="134" t="s">
        <v>4</v>
      </c>
      <c r="D45" s="135" t="s">
        <v>74</v>
      </c>
      <c r="E45" s="125"/>
      <c r="F45" s="62" t="s">
        <v>70</v>
      </c>
      <c r="G45" s="63"/>
      <c r="H45" s="64">
        <f>G45*E45</f>
        <v>0</v>
      </c>
      <c r="I45" s="65"/>
    </row>
    <row r="46" spans="1:9" ht="13.5" thickBot="1" x14ac:dyDescent="0.4">
      <c r="A46" s="61"/>
      <c r="B46" s="110"/>
      <c r="C46" s="134" t="s">
        <v>4</v>
      </c>
      <c r="D46" s="135" t="s">
        <v>74</v>
      </c>
      <c r="E46" s="125"/>
      <c r="F46" s="62" t="s">
        <v>70</v>
      </c>
      <c r="G46" s="63"/>
      <c r="H46" s="64">
        <f>G46*E46</f>
        <v>0</v>
      </c>
      <c r="I46" s="65"/>
    </row>
    <row r="47" spans="1:9" s="7" customFormat="1" ht="15" thickBot="1" x14ac:dyDescent="0.4">
      <c r="A47" s="16" t="s">
        <v>12</v>
      </c>
      <c r="B47" s="108" t="s">
        <v>50</v>
      </c>
      <c r="C47" s="132"/>
      <c r="D47" s="133"/>
      <c r="E47" s="11"/>
      <c r="F47" s="11"/>
      <c r="G47" s="11"/>
      <c r="H47" s="11"/>
      <c r="I47" s="60"/>
    </row>
    <row r="48" spans="1:9" ht="13.5" thickBot="1" x14ac:dyDescent="0.4">
      <c r="A48" s="61" t="s">
        <v>39</v>
      </c>
      <c r="B48" s="109"/>
      <c r="C48" s="134" t="s">
        <v>4</v>
      </c>
      <c r="D48" s="135" t="s">
        <v>75</v>
      </c>
      <c r="E48" s="125"/>
      <c r="F48" s="62"/>
      <c r="G48" s="63"/>
      <c r="H48" s="64">
        <f>G48*E48</f>
        <v>0</v>
      </c>
      <c r="I48" s="65"/>
    </row>
    <row r="49" spans="1:9" ht="13.5" thickBot="1" x14ac:dyDescent="0.4">
      <c r="A49" s="61" t="s">
        <v>40</v>
      </c>
      <c r="B49" s="110"/>
      <c r="C49" s="134" t="s">
        <v>4</v>
      </c>
      <c r="D49" s="135" t="s">
        <v>75</v>
      </c>
      <c r="E49" s="125"/>
      <c r="F49" s="62"/>
      <c r="G49" s="63"/>
      <c r="H49" s="64">
        <f>G49*E49</f>
        <v>0</v>
      </c>
      <c r="I49" s="65"/>
    </row>
    <row r="50" spans="1:9" ht="13.5" thickBot="1" x14ac:dyDescent="0.4">
      <c r="A50" s="61" t="s">
        <v>44</v>
      </c>
      <c r="B50" s="110"/>
      <c r="C50" s="134" t="s">
        <v>4</v>
      </c>
      <c r="D50" s="135" t="s">
        <v>75</v>
      </c>
      <c r="E50" s="125"/>
      <c r="F50" s="62"/>
      <c r="G50" s="63"/>
      <c r="H50" s="64">
        <f>G50*E50</f>
        <v>0</v>
      </c>
      <c r="I50" s="65"/>
    </row>
    <row r="51" spans="1:9" ht="13.5" thickBot="1" x14ac:dyDescent="0.4">
      <c r="A51" s="61"/>
      <c r="B51" s="110"/>
      <c r="C51" s="134" t="s">
        <v>4</v>
      </c>
      <c r="D51" s="135" t="s">
        <v>75</v>
      </c>
      <c r="E51" s="125"/>
      <c r="F51" s="62"/>
      <c r="G51" s="63"/>
      <c r="H51" s="64">
        <f>G51*E51</f>
        <v>0</v>
      </c>
      <c r="I51" s="65"/>
    </row>
    <row r="52" spans="1:9" s="7" customFormat="1" ht="15" thickBot="1" x14ac:dyDescent="0.4">
      <c r="A52" s="16" t="s">
        <v>94</v>
      </c>
      <c r="B52" s="108" t="s">
        <v>54</v>
      </c>
      <c r="C52" s="132"/>
      <c r="D52" s="133"/>
      <c r="E52" s="11"/>
      <c r="F52" s="11"/>
      <c r="G52" s="11"/>
      <c r="H52" s="11"/>
      <c r="I52" s="60"/>
    </row>
    <row r="53" spans="1:9" ht="13.5" thickBot="1" x14ac:dyDescent="0.4">
      <c r="A53" s="61" t="s">
        <v>95</v>
      </c>
      <c r="B53" s="109"/>
      <c r="C53" s="134" t="s">
        <v>4</v>
      </c>
      <c r="D53" s="135" t="s">
        <v>76</v>
      </c>
      <c r="E53" s="125"/>
      <c r="F53" s="62"/>
      <c r="G53" s="63"/>
      <c r="H53" s="64">
        <f>G53*E53</f>
        <v>0</v>
      </c>
      <c r="I53" s="65"/>
    </row>
    <row r="54" spans="1:9" ht="13.5" thickBot="1" x14ac:dyDescent="0.4">
      <c r="A54" s="61" t="s">
        <v>96</v>
      </c>
      <c r="B54" s="110"/>
      <c r="C54" s="134" t="s">
        <v>4</v>
      </c>
      <c r="D54" s="135" t="s">
        <v>76</v>
      </c>
      <c r="E54" s="125"/>
      <c r="F54" s="62"/>
      <c r="G54" s="63"/>
      <c r="H54" s="64">
        <f>G54*E54</f>
        <v>0</v>
      </c>
      <c r="I54" s="65"/>
    </row>
    <row r="55" spans="1:9" ht="13.5" thickBot="1" x14ac:dyDescent="0.4">
      <c r="A55" s="61" t="s">
        <v>97</v>
      </c>
      <c r="B55" s="110"/>
      <c r="C55" s="134" t="s">
        <v>4</v>
      </c>
      <c r="D55" s="135" t="s">
        <v>76</v>
      </c>
      <c r="E55" s="125"/>
      <c r="F55" s="62"/>
      <c r="G55" s="63"/>
      <c r="H55" s="64">
        <f>G55*E55</f>
        <v>0</v>
      </c>
      <c r="I55" s="65"/>
    </row>
    <row r="56" spans="1:9" ht="13.5" thickBot="1" x14ac:dyDescent="0.4">
      <c r="A56" s="61"/>
      <c r="B56" s="110"/>
      <c r="C56" s="134" t="s">
        <v>4</v>
      </c>
      <c r="D56" s="135" t="s">
        <v>76</v>
      </c>
      <c r="E56" s="125"/>
      <c r="F56" s="62"/>
      <c r="G56" s="63"/>
      <c r="H56" s="64">
        <f>G56*E56</f>
        <v>0</v>
      </c>
      <c r="I56" s="65"/>
    </row>
    <row r="57" spans="1:9" s="7" customFormat="1" ht="29.5" thickBot="1" x14ac:dyDescent="0.4">
      <c r="A57" s="16" t="s">
        <v>98</v>
      </c>
      <c r="B57" s="108" t="s">
        <v>63</v>
      </c>
      <c r="C57" s="132"/>
      <c r="D57" s="133"/>
      <c r="E57" s="11"/>
      <c r="F57" s="11"/>
      <c r="G57" s="11"/>
      <c r="H57" s="11"/>
      <c r="I57" s="60"/>
    </row>
    <row r="58" spans="1:9" ht="13.5" thickBot="1" x14ac:dyDescent="0.4">
      <c r="A58" s="61" t="s">
        <v>99</v>
      </c>
      <c r="B58" s="109"/>
      <c r="C58" s="134" t="s">
        <v>4</v>
      </c>
      <c r="D58" s="135" t="s">
        <v>77</v>
      </c>
      <c r="E58" s="125"/>
      <c r="F58" s="62"/>
      <c r="G58" s="63"/>
      <c r="H58" s="64">
        <f>G58*E58</f>
        <v>0</v>
      </c>
      <c r="I58" s="65"/>
    </row>
    <row r="59" spans="1:9" ht="13.5" thickBot="1" x14ac:dyDescent="0.4">
      <c r="A59" s="61" t="s">
        <v>100</v>
      </c>
      <c r="B59" s="110"/>
      <c r="C59" s="134" t="s">
        <v>4</v>
      </c>
      <c r="D59" s="135" t="s">
        <v>77</v>
      </c>
      <c r="E59" s="125"/>
      <c r="F59" s="62"/>
      <c r="G59" s="63"/>
      <c r="H59" s="64">
        <f>G59*E59</f>
        <v>0</v>
      </c>
      <c r="I59" s="65"/>
    </row>
    <row r="60" spans="1:9" ht="13.5" thickBot="1" x14ac:dyDescent="0.4">
      <c r="A60" s="61" t="s">
        <v>101</v>
      </c>
      <c r="B60" s="110"/>
      <c r="C60" s="134" t="s">
        <v>4</v>
      </c>
      <c r="D60" s="135" t="s">
        <v>77</v>
      </c>
      <c r="E60" s="125"/>
      <c r="F60" s="62"/>
      <c r="G60" s="63"/>
      <c r="H60" s="64">
        <f>G60*E60</f>
        <v>0</v>
      </c>
      <c r="I60" s="65"/>
    </row>
    <row r="61" spans="1:9" ht="13.5" thickBot="1" x14ac:dyDescent="0.4">
      <c r="A61" s="61"/>
      <c r="B61" s="110"/>
      <c r="C61" s="134" t="s">
        <v>4</v>
      </c>
      <c r="D61" s="135" t="s">
        <v>77</v>
      </c>
      <c r="E61" s="125"/>
      <c r="F61" s="62"/>
      <c r="G61" s="63"/>
      <c r="H61" s="64"/>
      <c r="I61" s="65"/>
    </row>
    <row r="62" spans="1:9" s="7" customFormat="1" ht="15" thickBot="1" x14ac:dyDescent="0.4">
      <c r="A62" s="16" t="s">
        <v>102</v>
      </c>
      <c r="B62" s="108" t="s">
        <v>61</v>
      </c>
      <c r="C62" s="132"/>
      <c r="D62" s="133"/>
      <c r="E62" s="11"/>
      <c r="F62" s="11"/>
      <c r="G62" s="11"/>
      <c r="H62" s="11"/>
      <c r="I62" s="60"/>
    </row>
    <row r="63" spans="1:9" ht="13.5" thickBot="1" x14ac:dyDescent="0.4">
      <c r="A63" s="61" t="s">
        <v>103</v>
      </c>
      <c r="B63" s="111" t="s">
        <v>124</v>
      </c>
      <c r="C63" s="134" t="s">
        <v>4</v>
      </c>
      <c r="D63" s="135" t="s">
        <v>78</v>
      </c>
      <c r="E63" s="125"/>
      <c r="F63" s="62"/>
      <c r="G63" s="63"/>
      <c r="H63" s="64">
        <f>G63*E63</f>
        <v>0</v>
      </c>
      <c r="I63" s="65"/>
    </row>
    <row r="64" spans="1:9" ht="13.5" thickBot="1" x14ac:dyDescent="0.4">
      <c r="A64" s="61" t="s">
        <v>104</v>
      </c>
      <c r="B64" s="112" t="s">
        <v>62</v>
      </c>
      <c r="C64" s="134" t="s">
        <v>4</v>
      </c>
      <c r="D64" s="135" t="s">
        <v>78</v>
      </c>
      <c r="E64" s="125"/>
      <c r="F64" s="62" t="s">
        <v>71</v>
      </c>
      <c r="G64" s="63"/>
      <c r="H64" s="64">
        <f>G64*E64</f>
        <v>0</v>
      </c>
      <c r="I64" s="65"/>
    </row>
    <row r="65" spans="1:9" ht="13.5" thickBot="1" x14ac:dyDescent="0.4">
      <c r="A65" s="61" t="s">
        <v>105</v>
      </c>
      <c r="B65" s="110"/>
      <c r="C65" s="134" t="s">
        <v>4</v>
      </c>
      <c r="D65" s="135" t="s">
        <v>78</v>
      </c>
      <c r="E65" s="125"/>
      <c r="F65" s="62"/>
      <c r="G65" s="63"/>
      <c r="H65" s="64">
        <f>G65*E65</f>
        <v>0</v>
      </c>
      <c r="I65" s="65"/>
    </row>
    <row r="66" spans="1:9" ht="13.5" thickBot="1" x14ac:dyDescent="0.4">
      <c r="A66" s="61"/>
      <c r="B66" s="110"/>
      <c r="C66" s="134" t="s">
        <v>4</v>
      </c>
      <c r="D66" s="135" t="s">
        <v>78</v>
      </c>
      <c r="E66" s="125"/>
      <c r="F66" s="62"/>
      <c r="G66" s="63"/>
      <c r="H66" s="64">
        <f>G66*E66</f>
        <v>0</v>
      </c>
      <c r="I66" s="65"/>
    </row>
    <row r="67" spans="1:9" ht="13.5" thickBot="1" x14ac:dyDescent="0.4">
      <c r="A67" s="61" t="s">
        <v>37</v>
      </c>
      <c r="B67" s="113" t="s">
        <v>38</v>
      </c>
      <c r="C67" s="136"/>
      <c r="D67" s="137"/>
      <c r="E67" s="125"/>
      <c r="F67" s="62"/>
      <c r="G67" s="63"/>
      <c r="H67" s="64"/>
      <c r="I67" s="65"/>
    </row>
    <row r="68" spans="1:9" s="6" customFormat="1" ht="15" thickBot="1" x14ac:dyDescent="0.4">
      <c r="A68" s="29" t="s">
        <v>86</v>
      </c>
      <c r="B68" s="114" t="s">
        <v>87</v>
      </c>
      <c r="C68" s="141" t="s">
        <v>4</v>
      </c>
      <c r="D68" s="142" t="s">
        <v>195</v>
      </c>
      <c r="E68" s="126"/>
      <c r="F68" s="17"/>
      <c r="G68" s="18"/>
      <c r="H68" s="22">
        <f>SUM(H43:H67)</f>
        <v>0</v>
      </c>
      <c r="I68" s="19"/>
    </row>
    <row r="69" spans="1:9" ht="15" thickBot="1" x14ac:dyDescent="0.4">
      <c r="A69" s="29" t="s">
        <v>85</v>
      </c>
      <c r="B69" s="115" t="s">
        <v>88</v>
      </c>
      <c r="C69" s="143" t="s">
        <v>4</v>
      </c>
      <c r="D69" s="144" t="s">
        <v>194</v>
      </c>
      <c r="E69" s="145"/>
      <c r="F69" s="146"/>
      <c r="G69" s="128">
        <f>G39</f>
        <v>0.25</v>
      </c>
      <c r="H69" s="21">
        <f>ROUND(H68*G69,2)</f>
        <v>0</v>
      </c>
      <c r="I69" s="32"/>
    </row>
    <row r="70" spans="1:9" s="7" customFormat="1" ht="15" thickBot="1" x14ac:dyDescent="0.4">
      <c r="A70" s="28" t="s">
        <v>131</v>
      </c>
      <c r="B70" s="116" t="s">
        <v>89</v>
      </c>
      <c r="C70" s="147" t="s">
        <v>4</v>
      </c>
      <c r="D70" s="148" t="s">
        <v>193</v>
      </c>
      <c r="E70" s="127"/>
      <c r="F70" s="13"/>
      <c r="G70" s="14"/>
      <c r="H70" s="12">
        <f>SUM(H68:H69)</f>
        <v>0</v>
      </c>
      <c r="I70" s="15"/>
    </row>
    <row r="71" spans="1:9" s="7" customFormat="1" ht="44" thickBot="1" x14ac:dyDescent="0.4">
      <c r="A71" s="154" t="s">
        <v>17</v>
      </c>
      <c r="B71" s="149" t="s">
        <v>106</v>
      </c>
      <c r="C71" s="150"/>
      <c r="D71" s="151"/>
      <c r="E71" s="152"/>
      <c r="F71" s="152"/>
      <c r="G71" s="152"/>
      <c r="H71" s="152"/>
      <c r="I71" s="153"/>
    </row>
    <row r="72" spans="1:9" s="7" customFormat="1" ht="15" thickBot="1" x14ac:dyDescent="0.4">
      <c r="A72" s="16" t="s">
        <v>13</v>
      </c>
      <c r="B72" s="108" t="s">
        <v>46</v>
      </c>
      <c r="C72" s="132"/>
      <c r="D72" s="133"/>
      <c r="E72" s="129" t="s">
        <v>69</v>
      </c>
      <c r="F72" s="129" t="s">
        <v>108</v>
      </c>
      <c r="G72" s="129" t="s">
        <v>109</v>
      </c>
      <c r="H72" s="11"/>
      <c r="I72" s="60"/>
    </row>
    <row r="73" spans="1:9" ht="13.5" thickBot="1" x14ac:dyDescent="0.4">
      <c r="A73" s="61" t="s">
        <v>110</v>
      </c>
      <c r="B73" s="109"/>
      <c r="C73" s="134" t="s">
        <v>17</v>
      </c>
      <c r="D73" s="135" t="s">
        <v>74</v>
      </c>
      <c r="E73" s="125"/>
      <c r="F73" s="62" t="s">
        <v>70</v>
      </c>
      <c r="G73" s="63"/>
      <c r="H73" s="64">
        <f>G73*E73</f>
        <v>0</v>
      </c>
      <c r="I73" s="65"/>
    </row>
    <row r="74" spans="1:9" ht="13.5" thickBot="1" x14ac:dyDescent="0.4">
      <c r="A74" s="61" t="s">
        <v>111</v>
      </c>
      <c r="B74" s="110"/>
      <c r="C74" s="134" t="s">
        <v>17</v>
      </c>
      <c r="D74" s="135" t="s">
        <v>74</v>
      </c>
      <c r="E74" s="125"/>
      <c r="F74" s="62" t="s">
        <v>70</v>
      </c>
      <c r="G74" s="63"/>
      <c r="H74" s="64">
        <f>G74*E74</f>
        <v>0</v>
      </c>
      <c r="I74" s="65"/>
    </row>
    <row r="75" spans="1:9" ht="13.5" thickBot="1" x14ac:dyDescent="0.4">
      <c r="A75" s="61" t="s">
        <v>112</v>
      </c>
      <c r="B75" s="110"/>
      <c r="C75" s="134" t="s">
        <v>17</v>
      </c>
      <c r="D75" s="135" t="s">
        <v>74</v>
      </c>
      <c r="E75" s="125"/>
      <c r="F75" s="62" t="s">
        <v>70</v>
      </c>
      <c r="G75" s="63"/>
      <c r="H75" s="64">
        <f>G75*E75</f>
        <v>0</v>
      </c>
      <c r="I75" s="65"/>
    </row>
    <row r="76" spans="1:9" ht="13.5" thickBot="1" x14ac:dyDescent="0.4">
      <c r="A76" s="61"/>
      <c r="B76" s="110"/>
      <c r="C76" s="134" t="s">
        <v>17</v>
      </c>
      <c r="D76" s="135" t="s">
        <v>74</v>
      </c>
      <c r="E76" s="125"/>
      <c r="F76" s="62" t="s">
        <v>70</v>
      </c>
      <c r="G76" s="63"/>
      <c r="H76" s="64">
        <f>G76*E76</f>
        <v>0</v>
      </c>
      <c r="I76" s="65"/>
    </row>
    <row r="77" spans="1:9" s="7" customFormat="1" ht="15" thickBot="1" x14ac:dyDescent="0.4">
      <c r="A77" s="16" t="s">
        <v>14</v>
      </c>
      <c r="B77" s="108" t="s">
        <v>50</v>
      </c>
      <c r="C77" s="132"/>
      <c r="D77" s="133"/>
      <c r="E77" s="11"/>
      <c r="F77" s="11"/>
      <c r="G77" s="11"/>
      <c r="H77" s="11"/>
      <c r="I77" s="60"/>
    </row>
    <row r="78" spans="1:9" ht="13.5" thickBot="1" x14ac:dyDescent="0.4">
      <c r="A78" s="61" t="s">
        <v>113</v>
      </c>
      <c r="B78" s="109"/>
      <c r="C78" s="134" t="s">
        <v>17</v>
      </c>
      <c r="D78" s="135" t="s">
        <v>75</v>
      </c>
      <c r="E78" s="125"/>
      <c r="F78" s="62"/>
      <c r="G78" s="63"/>
      <c r="H78" s="64">
        <f>G78*E78</f>
        <v>0</v>
      </c>
      <c r="I78" s="65"/>
    </row>
    <row r="79" spans="1:9" ht="13.5" thickBot="1" x14ac:dyDescent="0.4">
      <c r="A79" s="61" t="s">
        <v>114</v>
      </c>
      <c r="B79" s="110"/>
      <c r="C79" s="134" t="s">
        <v>17</v>
      </c>
      <c r="D79" s="135" t="s">
        <v>75</v>
      </c>
      <c r="E79" s="125"/>
      <c r="F79" s="62"/>
      <c r="G79" s="63"/>
      <c r="H79" s="64">
        <f>G79*E79</f>
        <v>0</v>
      </c>
      <c r="I79" s="65"/>
    </row>
    <row r="80" spans="1:9" ht="13.5" thickBot="1" x14ac:dyDescent="0.4">
      <c r="A80" s="61" t="s">
        <v>115</v>
      </c>
      <c r="B80" s="110"/>
      <c r="C80" s="134" t="s">
        <v>17</v>
      </c>
      <c r="D80" s="135" t="s">
        <v>75</v>
      </c>
      <c r="E80" s="125"/>
      <c r="F80" s="62"/>
      <c r="G80" s="63"/>
      <c r="H80" s="64">
        <f>G80*E80</f>
        <v>0</v>
      </c>
      <c r="I80" s="65"/>
    </row>
    <row r="81" spans="1:9" ht="13.5" thickBot="1" x14ac:dyDescent="0.4">
      <c r="A81" s="61"/>
      <c r="B81" s="110"/>
      <c r="C81" s="134" t="s">
        <v>17</v>
      </c>
      <c r="D81" s="135" t="s">
        <v>75</v>
      </c>
      <c r="E81" s="125"/>
      <c r="F81" s="62"/>
      <c r="G81" s="63"/>
      <c r="H81" s="64">
        <f>G81*E81</f>
        <v>0</v>
      </c>
      <c r="I81" s="65"/>
    </row>
    <row r="82" spans="1:9" s="7" customFormat="1" ht="15" thickBot="1" x14ac:dyDescent="0.4">
      <c r="A82" s="16" t="s">
        <v>90</v>
      </c>
      <c r="B82" s="108" t="s">
        <v>54</v>
      </c>
      <c r="C82" s="132"/>
      <c r="D82" s="133"/>
      <c r="E82" s="11"/>
      <c r="F82" s="11"/>
      <c r="G82" s="11"/>
      <c r="H82" s="11"/>
      <c r="I82" s="60"/>
    </row>
    <row r="83" spans="1:9" ht="13.5" thickBot="1" x14ac:dyDescent="0.4">
      <c r="A83" s="61" t="s">
        <v>91</v>
      </c>
      <c r="B83" s="109"/>
      <c r="C83" s="134" t="s">
        <v>17</v>
      </c>
      <c r="D83" s="135" t="s">
        <v>76</v>
      </c>
      <c r="E83" s="125"/>
      <c r="F83" s="62"/>
      <c r="G83" s="63"/>
      <c r="H83" s="64">
        <f>G83*E83</f>
        <v>0</v>
      </c>
      <c r="I83" s="65"/>
    </row>
    <row r="84" spans="1:9" ht="13.5" thickBot="1" x14ac:dyDescent="0.4">
      <c r="A84" s="61" t="s">
        <v>92</v>
      </c>
      <c r="B84" s="110"/>
      <c r="C84" s="134" t="s">
        <v>17</v>
      </c>
      <c r="D84" s="135" t="s">
        <v>76</v>
      </c>
      <c r="E84" s="125"/>
      <c r="F84" s="62"/>
      <c r="G84" s="63"/>
      <c r="H84" s="64">
        <f>G84*E84</f>
        <v>0</v>
      </c>
      <c r="I84" s="65"/>
    </row>
    <row r="85" spans="1:9" ht="13.5" thickBot="1" x14ac:dyDescent="0.4">
      <c r="A85" s="61" t="s">
        <v>93</v>
      </c>
      <c r="B85" s="110"/>
      <c r="C85" s="134" t="s">
        <v>17</v>
      </c>
      <c r="D85" s="135" t="s">
        <v>76</v>
      </c>
      <c r="E85" s="125"/>
      <c r="F85" s="62"/>
      <c r="G85" s="63"/>
      <c r="H85" s="64">
        <f>G85*E85</f>
        <v>0</v>
      </c>
      <c r="I85" s="65"/>
    </row>
    <row r="86" spans="1:9" ht="13.5" thickBot="1" x14ac:dyDescent="0.4">
      <c r="A86" s="61"/>
      <c r="B86" s="110"/>
      <c r="C86" s="134" t="s">
        <v>17</v>
      </c>
      <c r="D86" s="135" t="s">
        <v>76</v>
      </c>
      <c r="E86" s="125"/>
      <c r="F86" s="62"/>
      <c r="G86" s="63"/>
      <c r="H86" s="64">
        <f>G86*E86</f>
        <v>0</v>
      </c>
      <c r="I86" s="65"/>
    </row>
    <row r="87" spans="1:9" s="7" customFormat="1" ht="29.5" thickBot="1" x14ac:dyDescent="0.4">
      <c r="A87" s="16" t="s">
        <v>116</v>
      </c>
      <c r="B87" s="108" t="s">
        <v>63</v>
      </c>
      <c r="C87" s="132"/>
      <c r="D87" s="133"/>
      <c r="E87" s="11"/>
      <c r="F87" s="11"/>
      <c r="G87" s="11"/>
      <c r="H87" s="11"/>
      <c r="I87" s="60"/>
    </row>
    <row r="88" spans="1:9" ht="13.5" thickBot="1" x14ac:dyDescent="0.4">
      <c r="A88" s="61" t="s">
        <v>117</v>
      </c>
      <c r="B88" s="109"/>
      <c r="C88" s="134" t="s">
        <v>17</v>
      </c>
      <c r="D88" s="135" t="s">
        <v>77</v>
      </c>
      <c r="E88" s="125"/>
      <c r="F88" s="62"/>
      <c r="G88" s="63"/>
      <c r="H88" s="64">
        <f>G88*E88</f>
        <v>0</v>
      </c>
      <c r="I88" s="65"/>
    </row>
    <row r="89" spans="1:9" ht="13.5" thickBot="1" x14ac:dyDescent="0.4">
      <c r="A89" s="61" t="s">
        <v>118</v>
      </c>
      <c r="B89" s="110"/>
      <c r="C89" s="134" t="s">
        <v>17</v>
      </c>
      <c r="D89" s="135" t="s">
        <v>77</v>
      </c>
      <c r="E89" s="125"/>
      <c r="F89" s="62"/>
      <c r="G89" s="63"/>
      <c r="H89" s="64">
        <f>G89*E89</f>
        <v>0</v>
      </c>
      <c r="I89" s="65"/>
    </row>
    <row r="90" spans="1:9" ht="13.5" thickBot="1" x14ac:dyDescent="0.4">
      <c r="A90" s="61" t="s">
        <v>119</v>
      </c>
      <c r="B90" s="110"/>
      <c r="C90" s="134" t="s">
        <v>17</v>
      </c>
      <c r="D90" s="135" t="s">
        <v>77</v>
      </c>
      <c r="E90" s="125"/>
      <c r="F90" s="62"/>
      <c r="G90" s="63"/>
      <c r="H90" s="64">
        <f>G90*E90</f>
        <v>0</v>
      </c>
      <c r="I90" s="65"/>
    </row>
    <row r="91" spans="1:9" ht="13.5" thickBot="1" x14ac:dyDescent="0.4">
      <c r="A91" s="61"/>
      <c r="B91" s="110"/>
      <c r="C91" s="134" t="s">
        <v>17</v>
      </c>
      <c r="D91" s="135" t="s">
        <v>77</v>
      </c>
      <c r="E91" s="125"/>
      <c r="F91" s="62"/>
      <c r="G91" s="63"/>
      <c r="H91" s="64"/>
      <c r="I91" s="65"/>
    </row>
    <row r="92" spans="1:9" s="7" customFormat="1" ht="15" thickBot="1" x14ac:dyDescent="0.4">
      <c r="A92" s="16" t="s">
        <v>120</v>
      </c>
      <c r="B92" s="108" t="s">
        <v>61</v>
      </c>
      <c r="C92" s="132"/>
      <c r="D92" s="133"/>
      <c r="E92" s="11"/>
      <c r="F92" s="11"/>
      <c r="G92" s="11"/>
      <c r="H92" s="11"/>
      <c r="I92" s="60"/>
    </row>
    <row r="93" spans="1:9" ht="13.5" thickBot="1" x14ac:dyDescent="0.4">
      <c r="A93" s="61" t="s">
        <v>121</v>
      </c>
      <c r="B93" s="111" t="s">
        <v>124</v>
      </c>
      <c r="C93" s="134" t="s">
        <v>17</v>
      </c>
      <c r="D93" s="135" t="s">
        <v>78</v>
      </c>
      <c r="E93" s="125"/>
      <c r="F93" s="62"/>
      <c r="G93" s="63"/>
      <c r="H93" s="64">
        <f>G93*E93</f>
        <v>0</v>
      </c>
      <c r="I93" s="65"/>
    </row>
    <row r="94" spans="1:9" ht="13.5" thickBot="1" x14ac:dyDescent="0.4">
      <c r="A94" s="61" t="s">
        <v>122</v>
      </c>
      <c r="B94" s="112" t="s">
        <v>62</v>
      </c>
      <c r="C94" s="134" t="s">
        <v>17</v>
      </c>
      <c r="D94" s="135" t="s">
        <v>78</v>
      </c>
      <c r="E94" s="125"/>
      <c r="F94" s="62" t="s">
        <v>71</v>
      </c>
      <c r="G94" s="63"/>
      <c r="H94" s="64">
        <f>G94*E94</f>
        <v>0</v>
      </c>
      <c r="I94" s="65"/>
    </row>
    <row r="95" spans="1:9" ht="13.5" thickBot="1" x14ac:dyDescent="0.4">
      <c r="A95" s="61" t="s">
        <v>123</v>
      </c>
      <c r="B95" s="110"/>
      <c r="C95" s="134" t="s">
        <v>17</v>
      </c>
      <c r="D95" s="135" t="s">
        <v>78</v>
      </c>
      <c r="E95" s="125"/>
      <c r="F95" s="62"/>
      <c r="G95" s="63"/>
      <c r="H95" s="64">
        <f>G95*E95</f>
        <v>0</v>
      </c>
      <c r="I95" s="65"/>
    </row>
    <row r="96" spans="1:9" ht="13.5" thickBot="1" x14ac:dyDescent="0.4">
      <c r="A96" s="61"/>
      <c r="B96" s="110"/>
      <c r="C96" s="134" t="s">
        <v>17</v>
      </c>
      <c r="D96" s="135" t="s">
        <v>78</v>
      </c>
      <c r="E96" s="125"/>
      <c r="F96" s="62"/>
      <c r="G96" s="63"/>
      <c r="H96" s="64">
        <f>G96*E96</f>
        <v>0</v>
      </c>
      <c r="I96" s="65"/>
    </row>
    <row r="97" spans="1:9" ht="13.5" thickBot="1" x14ac:dyDescent="0.4">
      <c r="A97" s="61" t="s">
        <v>37</v>
      </c>
      <c r="B97" s="113" t="s">
        <v>38</v>
      </c>
      <c r="C97" s="136"/>
      <c r="D97" s="137"/>
      <c r="E97" s="125"/>
      <c r="F97" s="62"/>
      <c r="G97" s="63"/>
      <c r="H97" s="64"/>
      <c r="I97" s="65"/>
    </row>
    <row r="98" spans="1:9" s="6" customFormat="1" ht="15" thickBot="1" x14ac:dyDescent="0.4">
      <c r="A98" s="29" t="s">
        <v>125</v>
      </c>
      <c r="B98" s="114" t="s">
        <v>127</v>
      </c>
      <c r="C98" s="141" t="s">
        <v>17</v>
      </c>
      <c r="D98" s="142" t="s">
        <v>195</v>
      </c>
      <c r="E98" s="126"/>
      <c r="F98" s="17"/>
      <c r="G98" s="18"/>
      <c r="H98" s="22">
        <f>SUM(H73:H97)</f>
        <v>0</v>
      </c>
      <c r="I98" s="19"/>
    </row>
    <row r="99" spans="1:9" ht="15" thickBot="1" x14ac:dyDescent="0.4">
      <c r="A99" s="29" t="s">
        <v>126</v>
      </c>
      <c r="B99" s="115" t="s">
        <v>128</v>
      </c>
      <c r="C99" s="143" t="s">
        <v>17</v>
      </c>
      <c r="D99" s="144" t="s">
        <v>194</v>
      </c>
      <c r="E99" s="145"/>
      <c r="F99" s="146"/>
      <c r="G99" s="128">
        <f>G69</f>
        <v>0.25</v>
      </c>
      <c r="H99" s="21">
        <f>ROUND(H98*G99,2)</f>
        <v>0</v>
      </c>
      <c r="I99" s="32"/>
    </row>
    <row r="100" spans="1:9" s="7" customFormat="1" ht="15" thickBot="1" x14ac:dyDescent="0.4">
      <c r="A100" s="28" t="s">
        <v>130</v>
      </c>
      <c r="B100" s="116" t="s">
        <v>129</v>
      </c>
      <c r="C100" s="147" t="s">
        <v>17</v>
      </c>
      <c r="D100" s="148" t="s">
        <v>193</v>
      </c>
      <c r="E100" s="127"/>
      <c r="F100" s="13"/>
      <c r="G100" s="14"/>
      <c r="H100" s="12">
        <f>SUM(H98:H99)</f>
        <v>0</v>
      </c>
      <c r="I100" s="15"/>
    </row>
    <row r="101" spans="1:9" s="7" customFormat="1" ht="44" thickBot="1" x14ac:dyDescent="0.4">
      <c r="A101" s="154" t="s">
        <v>18</v>
      </c>
      <c r="B101" s="149" t="s">
        <v>133</v>
      </c>
      <c r="C101" s="150"/>
      <c r="D101" s="151"/>
      <c r="E101" s="152"/>
      <c r="F101" s="152"/>
      <c r="G101" s="152"/>
      <c r="H101" s="152"/>
      <c r="I101" s="153"/>
    </row>
    <row r="102" spans="1:9" s="7" customFormat="1" ht="15" thickBot="1" x14ac:dyDescent="0.4">
      <c r="A102" s="16" t="s">
        <v>15</v>
      </c>
      <c r="B102" s="108" t="s">
        <v>46</v>
      </c>
      <c r="C102" s="132"/>
      <c r="D102" s="133"/>
      <c r="E102" s="129" t="s">
        <v>69</v>
      </c>
      <c r="F102" s="129" t="s">
        <v>108</v>
      </c>
      <c r="G102" s="129" t="s">
        <v>109</v>
      </c>
      <c r="H102" s="11"/>
      <c r="I102" s="60"/>
    </row>
    <row r="103" spans="1:9" ht="13.5" thickBot="1" x14ac:dyDescent="0.4">
      <c r="A103" s="61" t="s">
        <v>134</v>
      </c>
      <c r="B103" s="109"/>
      <c r="C103" s="134" t="s">
        <v>18</v>
      </c>
      <c r="D103" s="135" t="s">
        <v>74</v>
      </c>
      <c r="E103" s="125"/>
      <c r="F103" s="62" t="s">
        <v>70</v>
      </c>
      <c r="G103" s="63"/>
      <c r="H103" s="64">
        <f>G103*E103</f>
        <v>0</v>
      </c>
      <c r="I103" s="65"/>
    </row>
    <row r="104" spans="1:9" ht="13.5" thickBot="1" x14ac:dyDescent="0.4">
      <c r="A104" s="61" t="s">
        <v>135</v>
      </c>
      <c r="B104" s="110"/>
      <c r="C104" s="134" t="s">
        <v>18</v>
      </c>
      <c r="D104" s="135" t="s">
        <v>74</v>
      </c>
      <c r="E104" s="125"/>
      <c r="F104" s="62" t="s">
        <v>70</v>
      </c>
      <c r="G104" s="63"/>
      <c r="H104" s="64">
        <f>G104*E104</f>
        <v>0</v>
      </c>
      <c r="I104" s="65"/>
    </row>
    <row r="105" spans="1:9" ht="13.5" thickBot="1" x14ac:dyDescent="0.4">
      <c r="A105" s="61" t="s">
        <v>136</v>
      </c>
      <c r="B105" s="110"/>
      <c r="C105" s="134" t="s">
        <v>18</v>
      </c>
      <c r="D105" s="135" t="s">
        <v>74</v>
      </c>
      <c r="E105" s="125"/>
      <c r="F105" s="62" t="s">
        <v>70</v>
      </c>
      <c r="G105" s="63"/>
      <c r="H105" s="64">
        <f>G105*E105</f>
        <v>0</v>
      </c>
      <c r="I105" s="65"/>
    </row>
    <row r="106" spans="1:9" ht="13.5" thickBot="1" x14ac:dyDescent="0.4">
      <c r="A106" s="61"/>
      <c r="B106" s="110"/>
      <c r="C106" s="134" t="s">
        <v>18</v>
      </c>
      <c r="D106" s="135" t="s">
        <v>74</v>
      </c>
      <c r="E106" s="125"/>
      <c r="F106" s="62" t="s">
        <v>70</v>
      </c>
      <c r="G106" s="63"/>
      <c r="H106" s="64">
        <f>G106*E106</f>
        <v>0</v>
      </c>
      <c r="I106" s="65"/>
    </row>
    <row r="107" spans="1:9" s="7" customFormat="1" ht="15" thickBot="1" x14ac:dyDescent="0.4">
      <c r="A107" s="16" t="s">
        <v>16</v>
      </c>
      <c r="B107" s="108" t="s">
        <v>50</v>
      </c>
      <c r="C107" s="132"/>
      <c r="D107" s="133"/>
      <c r="E107" s="11"/>
      <c r="F107" s="11"/>
      <c r="G107" s="11"/>
      <c r="H107" s="11"/>
      <c r="I107" s="60"/>
    </row>
    <row r="108" spans="1:9" ht="13.5" thickBot="1" x14ac:dyDescent="0.4">
      <c r="A108" s="61" t="s">
        <v>137</v>
      </c>
      <c r="B108" s="109"/>
      <c r="C108" s="134" t="s">
        <v>18</v>
      </c>
      <c r="D108" s="135" t="s">
        <v>75</v>
      </c>
      <c r="E108" s="125"/>
      <c r="F108" s="62"/>
      <c r="G108" s="63"/>
      <c r="H108" s="64">
        <f>G108*E108</f>
        <v>0</v>
      </c>
      <c r="I108" s="65"/>
    </row>
    <row r="109" spans="1:9" ht="13.5" thickBot="1" x14ac:dyDescent="0.4">
      <c r="A109" s="61" t="s">
        <v>138</v>
      </c>
      <c r="B109" s="110"/>
      <c r="C109" s="134" t="s">
        <v>18</v>
      </c>
      <c r="D109" s="135" t="s">
        <v>75</v>
      </c>
      <c r="E109" s="125"/>
      <c r="F109" s="62"/>
      <c r="G109" s="63"/>
      <c r="H109" s="64">
        <f>G109*E109</f>
        <v>0</v>
      </c>
      <c r="I109" s="65"/>
    </row>
    <row r="110" spans="1:9" ht="13.5" thickBot="1" x14ac:dyDescent="0.4">
      <c r="A110" s="61" t="s">
        <v>139</v>
      </c>
      <c r="B110" s="110"/>
      <c r="C110" s="134" t="s">
        <v>18</v>
      </c>
      <c r="D110" s="135" t="s">
        <v>75</v>
      </c>
      <c r="E110" s="125"/>
      <c r="F110" s="62"/>
      <c r="G110" s="63"/>
      <c r="H110" s="64">
        <f>G110*E110</f>
        <v>0</v>
      </c>
      <c r="I110" s="65"/>
    </row>
    <row r="111" spans="1:9" ht="13.5" thickBot="1" x14ac:dyDescent="0.4">
      <c r="A111" s="61"/>
      <c r="B111" s="110"/>
      <c r="C111" s="134" t="s">
        <v>18</v>
      </c>
      <c r="D111" s="135" t="s">
        <v>75</v>
      </c>
      <c r="E111" s="125"/>
      <c r="F111" s="62"/>
      <c r="G111" s="63"/>
      <c r="H111" s="64">
        <f>G111*E111</f>
        <v>0</v>
      </c>
      <c r="I111" s="65"/>
    </row>
    <row r="112" spans="1:9" s="7" customFormat="1" ht="15" thickBot="1" x14ac:dyDescent="0.4">
      <c r="A112" s="16" t="s">
        <v>140</v>
      </c>
      <c r="B112" s="108" t="s">
        <v>54</v>
      </c>
      <c r="C112" s="132"/>
      <c r="D112" s="133"/>
      <c r="E112" s="11"/>
      <c r="F112" s="11"/>
      <c r="G112" s="11"/>
      <c r="H112" s="11"/>
      <c r="I112" s="60"/>
    </row>
    <row r="113" spans="1:9" ht="13.5" thickBot="1" x14ac:dyDescent="0.4">
      <c r="A113" s="61" t="s">
        <v>141</v>
      </c>
      <c r="B113" s="109"/>
      <c r="C113" s="134" t="s">
        <v>18</v>
      </c>
      <c r="D113" s="135" t="s">
        <v>76</v>
      </c>
      <c r="E113" s="125"/>
      <c r="F113" s="62"/>
      <c r="G113" s="63"/>
      <c r="H113" s="64">
        <f>G113*E113</f>
        <v>0</v>
      </c>
      <c r="I113" s="65"/>
    </row>
    <row r="114" spans="1:9" ht="13.5" thickBot="1" x14ac:dyDescent="0.4">
      <c r="A114" s="61" t="s">
        <v>142</v>
      </c>
      <c r="B114" s="110"/>
      <c r="C114" s="134" t="s">
        <v>18</v>
      </c>
      <c r="D114" s="135" t="s">
        <v>76</v>
      </c>
      <c r="E114" s="125"/>
      <c r="F114" s="62"/>
      <c r="G114" s="63"/>
      <c r="H114" s="64">
        <f>G114*E114</f>
        <v>0</v>
      </c>
      <c r="I114" s="65"/>
    </row>
    <row r="115" spans="1:9" ht="13.5" thickBot="1" x14ac:dyDescent="0.4">
      <c r="A115" s="61" t="s">
        <v>143</v>
      </c>
      <c r="B115" s="110"/>
      <c r="C115" s="134" t="s">
        <v>18</v>
      </c>
      <c r="D115" s="135" t="s">
        <v>76</v>
      </c>
      <c r="E115" s="125"/>
      <c r="F115" s="62"/>
      <c r="G115" s="63"/>
      <c r="H115" s="64">
        <f>G115*E115</f>
        <v>0</v>
      </c>
      <c r="I115" s="65"/>
    </row>
    <row r="116" spans="1:9" ht="13.5" thickBot="1" x14ac:dyDescent="0.4">
      <c r="A116" s="61"/>
      <c r="B116" s="110"/>
      <c r="C116" s="134" t="s">
        <v>18</v>
      </c>
      <c r="D116" s="135" t="s">
        <v>76</v>
      </c>
      <c r="E116" s="125"/>
      <c r="F116" s="62"/>
      <c r="G116" s="63"/>
      <c r="H116" s="64">
        <f>G116*E116</f>
        <v>0</v>
      </c>
      <c r="I116" s="65"/>
    </row>
    <row r="117" spans="1:9" s="7" customFormat="1" ht="29.5" thickBot="1" x14ac:dyDescent="0.4">
      <c r="A117" s="16" t="s">
        <v>144</v>
      </c>
      <c r="B117" s="108" t="s">
        <v>63</v>
      </c>
      <c r="C117" s="132"/>
      <c r="D117" s="133"/>
      <c r="E117" s="11"/>
      <c r="F117" s="11"/>
      <c r="G117" s="11"/>
      <c r="H117" s="11"/>
      <c r="I117" s="60"/>
    </row>
    <row r="118" spans="1:9" ht="13.5" thickBot="1" x14ac:dyDescent="0.4">
      <c r="A118" s="61" t="s">
        <v>145</v>
      </c>
      <c r="B118" s="109"/>
      <c r="C118" s="134" t="s">
        <v>18</v>
      </c>
      <c r="D118" s="135" t="s">
        <v>77</v>
      </c>
      <c r="E118" s="125"/>
      <c r="F118" s="62"/>
      <c r="G118" s="63"/>
      <c r="H118" s="64">
        <f>G118*E118</f>
        <v>0</v>
      </c>
      <c r="I118" s="65"/>
    </row>
    <row r="119" spans="1:9" ht="13.5" thickBot="1" x14ac:dyDescent="0.4">
      <c r="A119" s="61" t="s">
        <v>146</v>
      </c>
      <c r="B119" s="110"/>
      <c r="C119" s="134" t="s">
        <v>18</v>
      </c>
      <c r="D119" s="135" t="s">
        <v>77</v>
      </c>
      <c r="E119" s="125"/>
      <c r="F119" s="62"/>
      <c r="G119" s="63"/>
      <c r="H119" s="64">
        <f>G119*E119</f>
        <v>0</v>
      </c>
      <c r="I119" s="65"/>
    </row>
    <row r="120" spans="1:9" ht="13.5" thickBot="1" x14ac:dyDescent="0.4">
      <c r="A120" s="61" t="s">
        <v>147</v>
      </c>
      <c r="B120" s="110"/>
      <c r="C120" s="134" t="s">
        <v>18</v>
      </c>
      <c r="D120" s="135" t="s">
        <v>77</v>
      </c>
      <c r="E120" s="125"/>
      <c r="F120" s="62"/>
      <c r="G120" s="63"/>
      <c r="H120" s="64">
        <f>G120*E120</f>
        <v>0</v>
      </c>
      <c r="I120" s="65"/>
    </row>
    <row r="121" spans="1:9" ht="13.5" thickBot="1" x14ac:dyDescent="0.4">
      <c r="A121" s="61"/>
      <c r="B121" s="110"/>
      <c r="C121" s="134" t="s">
        <v>18</v>
      </c>
      <c r="D121" s="135" t="s">
        <v>77</v>
      </c>
      <c r="E121" s="125"/>
      <c r="F121" s="62"/>
      <c r="G121" s="63"/>
      <c r="H121" s="64"/>
      <c r="I121" s="65"/>
    </row>
    <row r="122" spans="1:9" s="7" customFormat="1" ht="15" thickBot="1" x14ac:dyDescent="0.4">
      <c r="A122" s="16" t="s">
        <v>148</v>
      </c>
      <c r="B122" s="108" t="s">
        <v>61</v>
      </c>
      <c r="C122" s="132"/>
      <c r="D122" s="133"/>
      <c r="E122" s="11"/>
      <c r="F122" s="11"/>
      <c r="G122" s="11"/>
      <c r="H122" s="11"/>
      <c r="I122" s="60"/>
    </row>
    <row r="123" spans="1:9" ht="13.5" thickBot="1" x14ac:dyDescent="0.4">
      <c r="A123" s="61" t="s">
        <v>149</v>
      </c>
      <c r="B123" s="111" t="s">
        <v>124</v>
      </c>
      <c r="C123" s="134" t="s">
        <v>18</v>
      </c>
      <c r="D123" s="135" t="s">
        <v>78</v>
      </c>
      <c r="E123" s="125"/>
      <c r="F123" s="62"/>
      <c r="G123" s="63"/>
      <c r="H123" s="64">
        <f>G123*E123</f>
        <v>0</v>
      </c>
      <c r="I123" s="65"/>
    </row>
    <row r="124" spans="1:9" ht="13.5" thickBot="1" x14ac:dyDescent="0.4">
      <c r="A124" s="61" t="s">
        <v>150</v>
      </c>
      <c r="B124" s="112" t="s">
        <v>62</v>
      </c>
      <c r="C124" s="134" t="s">
        <v>18</v>
      </c>
      <c r="D124" s="135" t="s">
        <v>78</v>
      </c>
      <c r="E124" s="125"/>
      <c r="F124" s="62" t="s">
        <v>71</v>
      </c>
      <c r="G124" s="63"/>
      <c r="H124" s="64">
        <f>G124*E124</f>
        <v>0</v>
      </c>
      <c r="I124" s="65"/>
    </row>
    <row r="125" spans="1:9" ht="13.5" thickBot="1" x14ac:dyDescent="0.4">
      <c r="A125" s="61" t="s">
        <v>151</v>
      </c>
      <c r="B125" s="110"/>
      <c r="C125" s="134" t="s">
        <v>18</v>
      </c>
      <c r="D125" s="135" t="s">
        <v>78</v>
      </c>
      <c r="E125" s="125"/>
      <c r="F125" s="62"/>
      <c r="G125" s="63"/>
      <c r="H125" s="64">
        <f>G125*E125</f>
        <v>0</v>
      </c>
      <c r="I125" s="65"/>
    </row>
    <row r="126" spans="1:9" ht="13.5" thickBot="1" x14ac:dyDescent="0.4">
      <c r="A126" s="61"/>
      <c r="B126" s="110"/>
      <c r="C126" s="134" t="s">
        <v>18</v>
      </c>
      <c r="D126" s="135" t="s">
        <v>78</v>
      </c>
      <c r="E126" s="125"/>
      <c r="F126" s="62"/>
      <c r="G126" s="63"/>
      <c r="H126" s="64">
        <f>G126*E126</f>
        <v>0</v>
      </c>
      <c r="I126" s="65"/>
    </row>
    <row r="127" spans="1:9" ht="13.5" thickBot="1" x14ac:dyDescent="0.4">
      <c r="A127" s="61" t="s">
        <v>37</v>
      </c>
      <c r="B127" s="113" t="s">
        <v>38</v>
      </c>
      <c r="C127" s="136"/>
      <c r="D127" s="137"/>
      <c r="E127" s="125"/>
      <c r="F127" s="62"/>
      <c r="G127" s="63"/>
      <c r="H127" s="64"/>
      <c r="I127" s="65"/>
    </row>
    <row r="128" spans="1:9" s="6" customFormat="1" ht="15" thickBot="1" x14ac:dyDescent="0.4">
      <c r="A128" s="29" t="s">
        <v>152</v>
      </c>
      <c r="B128" s="114" t="s">
        <v>157</v>
      </c>
      <c r="C128" s="141" t="s">
        <v>18</v>
      </c>
      <c r="D128" s="142" t="s">
        <v>195</v>
      </c>
      <c r="E128" s="126"/>
      <c r="F128" s="17"/>
      <c r="G128" s="18"/>
      <c r="H128" s="22">
        <f>SUM(H103:H127)</f>
        <v>0</v>
      </c>
      <c r="I128" s="19"/>
    </row>
    <row r="129" spans="1:9" ht="15" thickBot="1" x14ac:dyDescent="0.4">
      <c r="A129" s="29" t="s">
        <v>153</v>
      </c>
      <c r="B129" s="115" t="s">
        <v>156</v>
      </c>
      <c r="C129" s="143" t="s">
        <v>18</v>
      </c>
      <c r="D129" s="144" t="s">
        <v>194</v>
      </c>
      <c r="E129" s="145"/>
      <c r="F129" s="146"/>
      <c r="G129" s="128">
        <f>G99</f>
        <v>0.25</v>
      </c>
      <c r="H129" s="21">
        <f>ROUND(H128*G129,2)</f>
        <v>0</v>
      </c>
      <c r="I129" s="32"/>
    </row>
    <row r="130" spans="1:9" s="7" customFormat="1" ht="15" thickBot="1" x14ac:dyDescent="0.4">
      <c r="A130" s="28" t="s">
        <v>154</v>
      </c>
      <c r="B130" s="116" t="s">
        <v>155</v>
      </c>
      <c r="C130" s="147" t="s">
        <v>18</v>
      </c>
      <c r="D130" s="148" t="s">
        <v>193</v>
      </c>
      <c r="E130" s="127"/>
      <c r="F130" s="13"/>
      <c r="G130" s="14"/>
      <c r="H130" s="12">
        <f>SUM(H128:H129)</f>
        <v>0</v>
      </c>
      <c r="I130" s="15"/>
    </row>
    <row r="131" spans="1:9" s="7" customFormat="1" ht="29.5" thickBot="1" x14ac:dyDescent="0.4">
      <c r="A131" s="154" t="s">
        <v>158</v>
      </c>
      <c r="B131" s="149" t="s">
        <v>159</v>
      </c>
      <c r="C131" s="150"/>
      <c r="D131" s="151"/>
      <c r="E131" s="152"/>
      <c r="F131" s="152"/>
      <c r="G131" s="152"/>
      <c r="H131" s="152"/>
      <c r="I131" s="153"/>
    </row>
    <row r="132" spans="1:9" s="7" customFormat="1" ht="15" thickBot="1" x14ac:dyDescent="0.4">
      <c r="A132" s="16" t="s">
        <v>160</v>
      </c>
      <c r="B132" s="108" t="s">
        <v>46</v>
      </c>
      <c r="C132" s="132"/>
      <c r="D132" s="133"/>
      <c r="E132" s="129" t="s">
        <v>69</v>
      </c>
      <c r="F132" s="129" t="s">
        <v>108</v>
      </c>
      <c r="G132" s="129" t="s">
        <v>109</v>
      </c>
      <c r="H132" s="11"/>
      <c r="I132" s="60"/>
    </row>
    <row r="133" spans="1:9" ht="13.5" thickBot="1" x14ac:dyDescent="0.4">
      <c r="A133" s="61" t="s">
        <v>161</v>
      </c>
      <c r="B133" s="109"/>
      <c r="C133" s="134" t="s">
        <v>158</v>
      </c>
      <c r="D133" s="135" t="s">
        <v>74</v>
      </c>
      <c r="E133" s="125"/>
      <c r="F133" s="62" t="s">
        <v>70</v>
      </c>
      <c r="G133" s="63"/>
      <c r="H133" s="64">
        <f>G133*E133</f>
        <v>0</v>
      </c>
      <c r="I133" s="65"/>
    </row>
    <row r="134" spans="1:9" ht="13.5" thickBot="1" x14ac:dyDescent="0.4">
      <c r="A134" s="61" t="s">
        <v>162</v>
      </c>
      <c r="B134" s="110"/>
      <c r="C134" s="134" t="s">
        <v>158</v>
      </c>
      <c r="D134" s="135" t="s">
        <v>74</v>
      </c>
      <c r="E134" s="125"/>
      <c r="F134" s="62" t="s">
        <v>70</v>
      </c>
      <c r="G134" s="63"/>
      <c r="H134" s="64">
        <f>G134*E134</f>
        <v>0</v>
      </c>
      <c r="I134" s="65"/>
    </row>
    <row r="135" spans="1:9" ht="13.5" thickBot="1" x14ac:dyDescent="0.4">
      <c r="A135" s="61" t="s">
        <v>163</v>
      </c>
      <c r="B135" s="110"/>
      <c r="C135" s="134" t="s">
        <v>158</v>
      </c>
      <c r="D135" s="135" t="s">
        <v>74</v>
      </c>
      <c r="E135" s="125"/>
      <c r="F135" s="62" t="s">
        <v>70</v>
      </c>
      <c r="G135" s="63"/>
      <c r="H135" s="64">
        <f>G135*E135</f>
        <v>0</v>
      </c>
      <c r="I135" s="65"/>
    </row>
    <row r="136" spans="1:9" ht="13.5" thickBot="1" x14ac:dyDescent="0.4">
      <c r="A136" s="61"/>
      <c r="B136" s="110"/>
      <c r="C136" s="134" t="s">
        <v>158</v>
      </c>
      <c r="D136" s="135" t="s">
        <v>74</v>
      </c>
      <c r="E136" s="125"/>
      <c r="F136" s="62" t="s">
        <v>70</v>
      </c>
      <c r="G136" s="63"/>
      <c r="H136" s="64">
        <f>G136*E136</f>
        <v>0</v>
      </c>
      <c r="I136" s="65"/>
    </row>
    <row r="137" spans="1:9" s="7" customFormat="1" ht="15" thickBot="1" x14ac:dyDescent="0.4">
      <c r="A137" s="16" t="s">
        <v>164</v>
      </c>
      <c r="B137" s="108" t="s">
        <v>50</v>
      </c>
      <c r="C137" s="132"/>
      <c r="D137" s="133"/>
      <c r="E137" s="11"/>
      <c r="F137" s="11"/>
      <c r="G137" s="11"/>
      <c r="H137" s="11"/>
      <c r="I137" s="60"/>
    </row>
    <row r="138" spans="1:9" ht="13.5" thickBot="1" x14ac:dyDescent="0.4">
      <c r="A138" s="61" t="s">
        <v>165</v>
      </c>
      <c r="B138" s="109"/>
      <c r="C138" s="134" t="s">
        <v>158</v>
      </c>
      <c r="D138" s="135" t="s">
        <v>75</v>
      </c>
      <c r="E138" s="125"/>
      <c r="F138" s="62"/>
      <c r="G138" s="63"/>
      <c r="H138" s="64">
        <f>G138*E138</f>
        <v>0</v>
      </c>
      <c r="I138" s="65"/>
    </row>
    <row r="139" spans="1:9" ht="13.5" thickBot="1" x14ac:dyDescent="0.4">
      <c r="A139" s="61" t="s">
        <v>166</v>
      </c>
      <c r="B139" s="110"/>
      <c r="C139" s="134" t="s">
        <v>158</v>
      </c>
      <c r="D139" s="135" t="s">
        <v>75</v>
      </c>
      <c r="E139" s="125"/>
      <c r="F139" s="62"/>
      <c r="G139" s="63"/>
      <c r="H139" s="64">
        <f>G139*E139</f>
        <v>0</v>
      </c>
      <c r="I139" s="65"/>
    </row>
    <row r="140" spans="1:9" ht="13.5" thickBot="1" x14ac:dyDescent="0.4">
      <c r="A140" s="61" t="s">
        <v>167</v>
      </c>
      <c r="B140" s="110"/>
      <c r="C140" s="134" t="s">
        <v>158</v>
      </c>
      <c r="D140" s="135" t="s">
        <v>75</v>
      </c>
      <c r="E140" s="125"/>
      <c r="F140" s="62"/>
      <c r="G140" s="63"/>
      <c r="H140" s="64">
        <f>G140*E140</f>
        <v>0</v>
      </c>
      <c r="I140" s="65"/>
    </row>
    <row r="141" spans="1:9" ht="13.5" thickBot="1" x14ac:dyDescent="0.4">
      <c r="A141" s="61"/>
      <c r="B141" s="110"/>
      <c r="C141" s="134" t="s">
        <v>158</v>
      </c>
      <c r="D141" s="135" t="s">
        <v>75</v>
      </c>
      <c r="E141" s="125"/>
      <c r="F141" s="62"/>
      <c r="G141" s="63"/>
      <c r="H141" s="64">
        <f>G141*E141</f>
        <v>0</v>
      </c>
      <c r="I141" s="65"/>
    </row>
    <row r="142" spans="1:9" s="7" customFormat="1" ht="15" thickBot="1" x14ac:dyDescent="0.4">
      <c r="A142" s="16" t="s">
        <v>168</v>
      </c>
      <c r="B142" s="108" t="s">
        <v>54</v>
      </c>
      <c r="C142" s="132"/>
      <c r="D142" s="133"/>
      <c r="E142" s="11"/>
      <c r="F142" s="11"/>
      <c r="G142" s="11"/>
      <c r="H142" s="11"/>
      <c r="I142" s="60"/>
    </row>
    <row r="143" spans="1:9" ht="13.5" thickBot="1" x14ac:dyDescent="0.4">
      <c r="A143" s="61" t="s">
        <v>169</v>
      </c>
      <c r="B143" s="109"/>
      <c r="C143" s="134" t="s">
        <v>158</v>
      </c>
      <c r="D143" s="135" t="s">
        <v>76</v>
      </c>
      <c r="E143" s="125"/>
      <c r="F143" s="62"/>
      <c r="G143" s="63"/>
      <c r="H143" s="64">
        <f>G143*E143</f>
        <v>0</v>
      </c>
      <c r="I143" s="65"/>
    </row>
    <row r="144" spans="1:9" ht="13.5" thickBot="1" x14ac:dyDescent="0.4">
      <c r="A144" s="61" t="s">
        <v>170</v>
      </c>
      <c r="B144" s="110"/>
      <c r="C144" s="134" t="s">
        <v>158</v>
      </c>
      <c r="D144" s="135" t="s">
        <v>76</v>
      </c>
      <c r="E144" s="125"/>
      <c r="F144" s="62"/>
      <c r="G144" s="63"/>
      <c r="H144" s="64">
        <f>G144*E144</f>
        <v>0</v>
      </c>
      <c r="I144" s="65"/>
    </row>
    <row r="145" spans="1:9" ht="13.5" thickBot="1" x14ac:dyDescent="0.4">
      <c r="A145" s="61" t="s">
        <v>171</v>
      </c>
      <c r="B145" s="110"/>
      <c r="C145" s="134" t="s">
        <v>158</v>
      </c>
      <c r="D145" s="135" t="s">
        <v>76</v>
      </c>
      <c r="E145" s="125"/>
      <c r="F145" s="62"/>
      <c r="G145" s="63"/>
      <c r="H145" s="64">
        <f>G145*E145</f>
        <v>0</v>
      </c>
      <c r="I145" s="65"/>
    </row>
    <row r="146" spans="1:9" ht="13.5" thickBot="1" x14ac:dyDescent="0.4">
      <c r="A146" s="61"/>
      <c r="B146" s="110"/>
      <c r="C146" s="134" t="s">
        <v>158</v>
      </c>
      <c r="D146" s="135" t="s">
        <v>76</v>
      </c>
      <c r="E146" s="125"/>
      <c r="F146" s="62"/>
      <c r="G146" s="63"/>
      <c r="H146" s="64">
        <f>G146*E146</f>
        <v>0</v>
      </c>
      <c r="I146" s="65"/>
    </row>
    <row r="147" spans="1:9" s="7" customFormat="1" ht="29.5" thickBot="1" x14ac:dyDescent="0.4">
      <c r="A147" s="16" t="s">
        <v>172</v>
      </c>
      <c r="B147" s="108" t="s">
        <v>63</v>
      </c>
      <c r="C147" s="132"/>
      <c r="D147" s="133"/>
      <c r="E147" s="11"/>
      <c r="F147" s="11"/>
      <c r="G147" s="11"/>
      <c r="H147" s="11"/>
      <c r="I147" s="60"/>
    </row>
    <row r="148" spans="1:9" ht="13.5" thickBot="1" x14ac:dyDescent="0.4">
      <c r="A148" s="61" t="s">
        <v>173</v>
      </c>
      <c r="B148" s="109"/>
      <c r="C148" s="134" t="s">
        <v>158</v>
      </c>
      <c r="D148" s="135" t="s">
        <v>77</v>
      </c>
      <c r="E148" s="125"/>
      <c r="F148" s="62"/>
      <c r="G148" s="63"/>
      <c r="H148" s="64">
        <f>G148*E148</f>
        <v>0</v>
      </c>
      <c r="I148" s="65"/>
    </row>
    <row r="149" spans="1:9" ht="13.5" thickBot="1" x14ac:dyDescent="0.4">
      <c r="A149" s="61" t="s">
        <v>174</v>
      </c>
      <c r="B149" s="110"/>
      <c r="C149" s="134" t="s">
        <v>158</v>
      </c>
      <c r="D149" s="135" t="s">
        <v>77</v>
      </c>
      <c r="E149" s="125"/>
      <c r="F149" s="62"/>
      <c r="G149" s="63"/>
      <c r="H149" s="64">
        <f>G149*E149</f>
        <v>0</v>
      </c>
      <c r="I149" s="65"/>
    </row>
    <row r="150" spans="1:9" ht="13.5" thickBot="1" x14ac:dyDescent="0.4">
      <c r="A150" s="61" t="s">
        <v>175</v>
      </c>
      <c r="B150" s="110"/>
      <c r="C150" s="134" t="s">
        <v>158</v>
      </c>
      <c r="D150" s="135" t="s">
        <v>77</v>
      </c>
      <c r="E150" s="125"/>
      <c r="F150" s="62"/>
      <c r="G150" s="63"/>
      <c r="H150" s="64">
        <f>G150*E150</f>
        <v>0</v>
      </c>
      <c r="I150" s="65"/>
    </row>
    <row r="151" spans="1:9" ht="13.5" thickBot="1" x14ac:dyDescent="0.4">
      <c r="A151" s="61"/>
      <c r="B151" s="110"/>
      <c r="C151" s="134" t="s">
        <v>158</v>
      </c>
      <c r="D151" s="135" t="s">
        <v>77</v>
      </c>
      <c r="E151" s="125"/>
      <c r="F151" s="62"/>
      <c r="G151" s="63"/>
      <c r="H151" s="64"/>
      <c r="I151" s="65"/>
    </row>
    <row r="152" spans="1:9" s="7" customFormat="1" ht="15" thickBot="1" x14ac:dyDescent="0.4">
      <c r="A152" s="16" t="s">
        <v>176</v>
      </c>
      <c r="B152" s="108" t="s">
        <v>61</v>
      </c>
      <c r="C152" s="132"/>
      <c r="D152" s="133"/>
      <c r="E152" s="11"/>
      <c r="F152" s="11"/>
      <c r="G152" s="11"/>
      <c r="H152" s="11"/>
      <c r="I152" s="60"/>
    </row>
    <row r="153" spans="1:9" ht="13.5" thickBot="1" x14ac:dyDescent="0.4">
      <c r="A153" s="61" t="s">
        <v>177</v>
      </c>
      <c r="B153" s="111" t="s">
        <v>124</v>
      </c>
      <c r="C153" s="134" t="s">
        <v>158</v>
      </c>
      <c r="D153" s="135" t="s">
        <v>78</v>
      </c>
      <c r="E153" s="125"/>
      <c r="F153" s="62"/>
      <c r="G153" s="63"/>
      <c r="H153" s="64">
        <f>G153*E153</f>
        <v>0</v>
      </c>
      <c r="I153" s="65"/>
    </row>
    <row r="154" spans="1:9" ht="13.5" thickBot="1" x14ac:dyDescent="0.4">
      <c r="A154" s="61" t="s">
        <v>178</v>
      </c>
      <c r="B154" s="112" t="s">
        <v>62</v>
      </c>
      <c r="C154" s="134" t="s">
        <v>158</v>
      </c>
      <c r="D154" s="135" t="s">
        <v>78</v>
      </c>
      <c r="E154" s="125"/>
      <c r="F154" s="62" t="s">
        <v>71</v>
      </c>
      <c r="G154" s="63"/>
      <c r="H154" s="64">
        <f>G154*E154</f>
        <v>0</v>
      </c>
      <c r="I154" s="65"/>
    </row>
    <row r="155" spans="1:9" ht="13.5" thickBot="1" x14ac:dyDescent="0.4">
      <c r="A155" s="61" t="s">
        <v>179</v>
      </c>
      <c r="B155" s="110"/>
      <c r="C155" s="134" t="s">
        <v>158</v>
      </c>
      <c r="D155" s="135" t="s">
        <v>78</v>
      </c>
      <c r="E155" s="125"/>
      <c r="F155" s="62"/>
      <c r="G155" s="63"/>
      <c r="H155" s="64">
        <f>G155*E155</f>
        <v>0</v>
      </c>
      <c r="I155" s="65"/>
    </row>
    <row r="156" spans="1:9" ht="13.5" thickBot="1" x14ac:dyDescent="0.4">
      <c r="A156" s="61"/>
      <c r="B156" s="110"/>
      <c r="C156" s="134" t="s">
        <v>158</v>
      </c>
      <c r="D156" s="135" t="s">
        <v>78</v>
      </c>
      <c r="E156" s="125"/>
      <c r="F156" s="62"/>
      <c r="G156" s="63"/>
      <c r="H156" s="64">
        <f>G156*E156</f>
        <v>0</v>
      </c>
      <c r="I156" s="65"/>
    </row>
    <row r="157" spans="1:9" ht="13.5" thickBot="1" x14ac:dyDescent="0.4">
      <c r="A157" s="61" t="s">
        <v>37</v>
      </c>
      <c r="B157" s="113" t="s">
        <v>38</v>
      </c>
      <c r="C157" s="136"/>
      <c r="D157" s="137"/>
      <c r="E157" s="125"/>
      <c r="F157" s="62"/>
      <c r="G157" s="63"/>
      <c r="H157" s="64"/>
      <c r="I157" s="65"/>
    </row>
    <row r="158" spans="1:9" s="6" customFormat="1" ht="15" thickBot="1" x14ac:dyDescent="0.4">
      <c r="A158" s="29" t="s">
        <v>180</v>
      </c>
      <c r="B158" s="114" t="s">
        <v>185</v>
      </c>
      <c r="C158" s="141" t="s">
        <v>158</v>
      </c>
      <c r="D158" s="142" t="s">
        <v>195</v>
      </c>
      <c r="E158" s="126"/>
      <c r="F158" s="17"/>
      <c r="G158" s="18"/>
      <c r="H158" s="22">
        <f>SUM(H133:H157)</f>
        <v>0</v>
      </c>
      <c r="I158" s="19"/>
    </row>
    <row r="159" spans="1:9" ht="15" thickBot="1" x14ac:dyDescent="0.4">
      <c r="A159" s="29" t="s">
        <v>181</v>
      </c>
      <c r="B159" s="115" t="s">
        <v>184</v>
      </c>
      <c r="C159" s="143" t="s">
        <v>158</v>
      </c>
      <c r="D159" s="144" t="s">
        <v>194</v>
      </c>
      <c r="E159" s="145"/>
      <c r="F159" s="146"/>
      <c r="G159" s="128">
        <f>G129</f>
        <v>0.25</v>
      </c>
      <c r="H159" s="21">
        <f>ROUND(H158*G159,2)</f>
        <v>0</v>
      </c>
      <c r="I159" s="32"/>
    </row>
    <row r="160" spans="1:9" s="7" customFormat="1" ht="15" thickBot="1" x14ac:dyDescent="0.4">
      <c r="A160" s="28" t="s">
        <v>182</v>
      </c>
      <c r="B160" s="116" t="s">
        <v>183</v>
      </c>
      <c r="C160" s="147" t="s">
        <v>158</v>
      </c>
      <c r="D160" s="148" t="s">
        <v>193</v>
      </c>
      <c r="E160" s="127"/>
      <c r="F160" s="13"/>
      <c r="G160" s="14"/>
      <c r="H160" s="12">
        <f>SUM(H158:H159)</f>
        <v>0</v>
      </c>
      <c r="I160" s="15"/>
    </row>
    <row r="161" spans="1:9" s="7" customFormat="1" ht="16" thickBot="1" x14ac:dyDescent="0.4">
      <c r="A161" s="30"/>
      <c r="B161" s="23" t="s">
        <v>80</v>
      </c>
      <c r="C161" s="138"/>
      <c r="D161" s="138"/>
      <c r="E161" s="25"/>
      <c r="F161" s="26"/>
      <c r="G161" s="27"/>
      <c r="H161" s="24">
        <f>H70+H40</f>
        <v>0</v>
      </c>
      <c r="I161" s="33"/>
    </row>
    <row r="163" spans="1:9" ht="14.5" x14ac:dyDescent="0.35">
      <c r="A163" s="201" t="s">
        <v>20</v>
      </c>
      <c r="B163" s="202"/>
      <c r="C163" s="202"/>
      <c r="D163" s="202"/>
      <c r="E163" s="202"/>
      <c r="F163" s="202"/>
      <c r="G163" s="202"/>
      <c r="H163" s="202"/>
      <c r="I163" s="202"/>
    </row>
    <row r="164" spans="1:9" ht="67.5" customHeight="1" x14ac:dyDescent="0.35">
      <c r="A164" s="80"/>
      <c r="B164" s="81"/>
      <c r="C164" s="81"/>
      <c r="D164" s="81"/>
      <c r="E164" s="81"/>
      <c r="F164" s="81"/>
      <c r="G164" s="81"/>
      <c r="H164" s="81"/>
      <c r="I164" s="81"/>
    </row>
    <row r="165" spans="1:9" x14ac:dyDescent="0.35">
      <c r="A165" s="78"/>
      <c r="B165" s="79"/>
      <c r="C165" s="79"/>
      <c r="D165" s="79"/>
      <c r="E165" s="79"/>
      <c r="F165" s="79"/>
      <c r="G165" s="79"/>
      <c r="H165" s="79"/>
      <c r="I165" s="79"/>
    </row>
    <row r="166" spans="1:9" ht="14.5" x14ac:dyDescent="0.35">
      <c r="B166" s="218" t="s">
        <v>26</v>
      </c>
      <c r="C166" s="139"/>
      <c r="D166" s="139"/>
      <c r="E166" s="70"/>
      <c r="F166" s="71"/>
      <c r="G166" s="71"/>
      <c r="H166" s="71"/>
      <c r="I166" s="71"/>
    </row>
    <row r="167" spans="1:9" ht="14.5" x14ac:dyDescent="0.35">
      <c r="B167" s="218" t="s">
        <v>27</v>
      </c>
      <c r="C167" s="139"/>
      <c r="D167" s="139"/>
      <c r="E167" s="70"/>
      <c r="F167" s="71"/>
      <c r="G167" s="71"/>
      <c r="H167" s="71"/>
      <c r="I167" s="71"/>
    </row>
    <row r="168" spans="1:9" ht="23.5" x14ac:dyDescent="0.35">
      <c r="B168" s="219" t="s">
        <v>33</v>
      </c>
      <c r="C168" s="140"/>
      <c r="D168" s="140"/>
      <c r="E168" s="72"/>
      <c r="F168" s="73"/>
      <c r="G168" s="73"/>
      <c r="H168" s="73"/>
      <c r="I168" s="73"/>
    </row>
  </sheetData>
  <mergeCells count="16">
    <mergeCell ref="A1:I1"/>
    <mergeCell ref="A165:I165"/>
    <mergeCell ref="A164:I164"/>
    <mergeCell ref="A163:I163"/>
    <mergeCell ref="A5:I5"/>
    <mergeCell ref="A9:A10"/>
    <mergeCell ref="I9:I10"/>
    <mergeCell ref="B9:B10"/>
    <mergeCell ref="A3:G3"/>
    <mergeCell ref="A4:I4"/>
    <mergeCell ref="C9:C10"/>
    <mergeCell ref="D9:D10"/>
    <mergeCell ref="E166:I166"/>
    <mergeCell ref="E168:I168"/>
    <mergeCell ref="E167:I167"/>
    <mergeCell ref="E10:H10"/>
  </mergeCells>
  <phoneticPr fontId="30" type="noConversion"/>
  <pageMargins left="0.70866141732283461" right="0.70866141732283461" top="0.74803149606299213" bottom="0.74803149606299213" header="0.31496062992125984" footer="0.31496062992125984"/>
  <pageSetup paperSize="9" scale="5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CEC77-1504-4793-AB72-55116EB4A638}">
  <sheetPr>
    <pageSetUpPr fitToPage="1"/>
  </sheetPr>
  <dimension ref="A1:V21"/>
  <sheetViews>
    <sheetView topLeftCell="A15" workbookViewId="0">
      <selection activeCell="B19" sqref="B19:B21"/>
    </sheetView>
  </sheetViews>
  <sheetFormatPr defaultColWidth="9.1796875" defaultRowHeight="14.5" x14ac:dyDescent="0.35"/>
  <cols>
    <col min="1" max="1" width="4.81640625" style="31" customWidth="1"/>
    <col min="2" max="2" width="70.1796875" style="31" customWidth="1"/>
    <col min="3" max="20" width="4.26953125" style="31" customWidth="1"/>
    <col min="21" max="21" width="1.54296875" style="31" customWidth="1"/>
    <col min="22" max="22" width="28.453125" style="38" customWidth="1"/>
    <col min="23" max="16384" width="9.1796875" style="31"/>
  </cols>
  <sheetData>
    <row r="1" spans="1:22" x14ac:dyDescent="0.35">
      <c r="A1" s="106" t="s">
        <v>204</v>
      </c>
      <c r="B1" s="106"/>
      <c r="C1" s="106"/>
      <c r="D1" s="106"/>
      <c r="E1" s="106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95" t="str">
        <f>'5a_kosztorys'!H3</f>
        <v>do Oferty z dnia ...</v>
      </c>
      <c r="V1" s="96"/>
    </row>
    <row r="3" spans="1:22" ht="18.5" x14ac:dyDescent="0.35">
      <c r="A3" s="102" t="s">
        <v>29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</row>
    <row r="4" spans="1:22" ht="15.5" x14ac:dyDescent="0.35">
      <c r="A4" s="34"/>
      <c r="V4" s="31"/>
    </row>
    <row r="5" spans="1:22" ht="46" customHeight="1" x14ac:dyDescent="0.35">
      <c r="A5" s="104" t="s">
        <v>186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</row>
    <row r="6" spans="1:22" ht="15" thickBot="1" x14ac:dyDescent="0.4"/>
    <row r="7" spans="1:22" s="44" customFormat="1" x14ac:dyDescent="0.35">
      <c r="A7" s="39" t="s">
        <v>24</v>
      </c>
      <c r="B7" s="36" t="s">
        <v>200</v>
      </c>
      <c r="C7" s="40">
        <v>1</v>
      </c>
      <c r="D7" s="40">
        <v>2</v>
      </c>
      <c r="E7" s="40">
        <v>3</v>
      </c>
      <c r="F7" s="41">
        <v>4</v>
      </c>
      <c r="G7" s="41">
        <v>5</v>
      </c>
      <c r="H7" s="41">
        <v>6</v>
      </c>
      <c r="I7" s="41">
        <v>7</v>
      </c>
      <c r="J7" s="41">
        <v>8</v>
      </c>
      <c r="K7" s="41">
        <v>9</v>
      </c>
      <c r="L7" s="41">
        <v>10</v>
      </c>
      <c r="M7" s="41">
        <v>11</v>
      </c>
      <c r="N7" s="41">
        <v>12</v>
      </c>
      <c r="O7" s="41">
        <v>13</v>
      </c>
      <c r="P7" s="41">
        <v>14</v>
      </c>
      <c r="Q7" s="41">
        <v>15</v>
      </c>
      <c r="R7" s="41">
        <v>16</v>
      </c>
      <c r="S7" s="41">
        <v>17</v>
      </c>
      <c r="T7" s="41">
        <v>18</v>
      </c>
      <c r="U7" s="42"/>
      <c r="V7" s="43" t="s">
        <v>31</v>
      </c>
    </row>
    <row r="8" spans="1:22" ht="28.5" customHeight="1" x14ac:dyDescent="0.35">
      <c r="A8" s="45">
        <v>1</v>
      </c>
      <c r="B8" s="66" t="str">
        <f>'5a_kosztorys'!B11</f>
        <v>ETAP 1 - Katalog wad podpowierzchniowych (w dziedzinie geometryczno-optycznej)</v>
      </c>
      <c r="C8" s="46"/>
      <c r="D8" s="46"/>
      <c r="E8" s="46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8"/>
      <c r="V8" s="49"/>
    </row>
    <row r="9" spans="1:22" ht="28.5" customHeight="1" x14ac:dyDescent="0.35">
      <c r="A9" s="45">
        <v>2</v>
      </c>
      <c r="B9" s="66" t="str">
        <f>'5a_kosztorys'!B41</f>
        <v>ETAP 2 - Raport z badania metod obrazowania</v>
      </c>
      <c r="C9" s="46"/>
      <c r="D9" s="46"/>
      <c r="E9" s="46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8"/>
      <c r="V9" s="49"/>
    </row>
    <row r="10" spans="1:22" ht="28.5" customHeight="1" x14ac:dyDescent="0.35">
      <c r="A10" s="45">
        <v>3</v>
      </c>
      <c r="B10" s="66" t="str">
        <f>'5a_kosztorys'!B71</f>
        <v>ETAP 3 - Raport z wyników badań próbek rzeczywistych zrealizowany w oparciu o zaprojektowane do tego celu stanowisko badawcze</v>
      </c>
      <c r="C10" s="46"/>
      <c r="D10" s="46"/>
      <c r="E10" s="46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8"/>
      <c r="V10" s="49"/>
    </row>
    <row r="11" spans="1:22" ht="28.5" customHeight="1" x14ac:dyDescent="0.35">
      <c r="A11" s="45">
        <v>4</v>
      </c>
      <c r="B11" s="66" t="str">
        <f>'5a_kosztorys'!B101</f>
        <v>ETAP 4 - Anglojęzyczny manuskrypt artykułu z opis przeprowadzonych prac do czasopisma posiadającego wskaźnik cytowań (ang.: „impact factor”)</v>
      </c>
      <c r="C11" s="46"/>
      <c r="D11" s="46"/>
      <c r="E11" s="46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8"/>
      <c r="V11" s="49"/>
    </row>
    <row r="12" spans="1:22" ht="28.5" customHeight="1" thickBot="1" x14ac:dyDescent="0.4">
      <c r="A12" s="45">
        <v>5</v>
      </c>
      <c r="B12" s="66" t="str">
        <f>'5a_kosztorys'!B131</f>
        <v>ETAP 5 - Potwierdzenie czystości patentowej opracowanego rozwiązania</v>
      </c>
      <c r="C12" s="46"/>
      <c r="D12" s="46"/>
      <c r="E12" s="46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8"/>
      <c r="V12" s="49"/>
    </row>
    <row r="13" spans="1:22" s="44" customFormat="1" ht="28.5" customHeight="1" thickBot="1" x14ac:dyDescent="0.4">
      <c r="A13" s="50" t="s">
        <v>25</v>
      </c>
      <c r="B13" s="51"/>
      <c r="C13" s="52"/>
      <c r="D13" s="52"/>
      <c r="E13" s="52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4"/>
      <c r="V13" s="55"/>
    </row>
    <row r="15" spans="1:22" s="1" customFormat="1" x14ac:dyDescent="0.35">
      <c r="A15" s="82" t="s">
        <v>36</v>
      </c>
      <c r="B15" s="83"/>
      <c r="C15" s="83"/>
      <c r="D15" s="83"/>
      <c r="E15" s="83"/>
      <c r="F15" s="83"/>
      <c r="G15" s="83"/>
      <c r="H15" s="83"/>
      <c r="I15" s="83"/>
      <c r="J15" s="83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</row>
    <row r="16" spans="1:22" s="1" customFormat="1" ht="92.25" customHeight="1" x14ac:dyDescent="0.35">
      <c r="A16" s="80"/>
      <c r="B16" s="81"/>
      <c r="C16" s="81"/>
      <c r="D16" s="81"/>
      <c r="E16" s="81"/>
      <c r="F16" s="81"/>
      <c r="G16" s="81"/>
      <c r="H16" s="81"/>
      <c r="I16" s="81"/>
      <c r="J16" s="81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</row>
    <row r="17" spans="1:22" s="56" customFormat="1" x14ac:dyDescent="0.35">
      <c r="V17" s="57"/>
    </row>
    <row r="19" spans="1:22" s="1" customFormat="1" ht="19.5" customHeight="1" x14ac:dyDescent="0.35">
      <c r="A19" s="4"/>
      <c r="B19" s="218" t="s">
        <v>30</v>
      </c>
      <c r="C19" s="70"/>
      <c r="D19" s="71"/>
      <c r="E19" s="71"/>
      <c r="F19" s="71"/>
      <c r="G19" s="71"/>
      <c r="H19" s="71"/>
      <c r="I19" s="71"/>
      <c r="J19" s="71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37"/>
    </row>
    <row r="20" spans="1:22" s="1" customFormat="1" ht="19.5" customHeight="1" x14ac:dyDescent="0.35">
      <c r="A20" s="4"/>
      <c r="B20" s="218" t="s">
        <v>27</v>
      </c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37"/>
    </row>
    <row r="21" spans="1:22" s="1" customFormat="1" ht="35" customHeight="1" x14ac:dyDescent="0.35">
      <c r="A21" s="4"/>
      <c r="B21" s="219" t="s">
        <v>33</v>
      </c>
      <c r="C21" s="99"/>
      <c r="D21" s="100"/>
      <c r="E21" s="100"/>
      <c r="F21" s="100"/>
      <c r="G21" s="100"/>
      <c r="H21" s="100"/>
      <c r="I21" s="100"/>
      <c r="J21" s="100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37"/>
    </row>
  </sheetData>
  <mergeCells count="9">
    <mergeCell ref="U1:V1"/>
    <mergeCell ref="C19:U19"/>
    <mergeCell ref="C20:U20"/>
    <mergeCell ref="C21:U21"/>
    <mergeCell ref="A3:V3"/>
    <mergeCell ref="A5:V5"/>
    <mergeCell ref="A15:V15"/>
    <mergeCell ref="A16:V16"/>
    <mergeCell ref="A1:T1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AEC7E-50E8-4C2E-BE33-D591B720FFA9}">
  <sheetPr>
    <pageSetUpPr fitToPage="1"/>
  </sheetPr>
  <dimension ref="A1:K19"/>
  <sheetViews>
    <sheetView topLeftCell="A11" workbookViewId="0">
      <selection activeCell="A19" sqref="A19:B19"/>
    </sheetView>
  </sheetViews>
  <sheetFormatPr defaultColWidth="8.7265625" defaultRowHeight="14.5" x14ac:dyDescent="0.35"/>
  <cols>
    <col min="1" max="1" width="4.81640625" style="31" customWidth="1"/>
    <col min="2" max="2" width="55.453125" style="31" customWidth="1"/>
    <col min="3" max="3" width="23.54296875" style="31" customWidth="1"/>
    <col min="4" max="4" width="19.1796875" style="31" customWidth="1"/>
    <col min="5" max="11" width="14.453125" style="31" customWidth="1"/>
    <col min="12" max="16384" width="8.7265625" style="31"/>
  </cols>
  <sheetData>
    <row r="1" spans="1:11" x14ac:dyDescent="0.35">
      <c r="C1" s="69" t="s">
        <v>205</v>
      </c>
      <c r="D1" s="182" t="str">
        <f>'5b_harmonogram-wykres Gantta'!U1</f>
        <v>do Oferty z dnia ...</v>
      </c>
    </row>
    <row r="3" spans="1:11" ht="18.5" x14ac:dyDescent="0.35">
      <c r="A3" s="102" t="s">
        <v>198</v>
      </c>
      <c r="B3" s="103"/>
      <c r="C3" s="103"/>
      <c r="D3" s="103"/>
    </row>
    <row r="4" spans="1:11" ht="40.5" customHeight="1" x14ac:dyDescent="0.35">
      <c r="A4" s="104" t="s">
        <v>206</v>
      </c>
      <c r="B4" s="86"/>
      <c r="C4" s="86"/>
      <c r="D4" s="86"/>
      <c r="E4" s="105"/>
      <c r="F4" s="105"/>
      <c r="G4" s="105"/>
      <c r="H4" s="105"/>
      <c r="I4" s="105"/>
      <c r="J4" s="105"/>
    </row>
    <row r="5" spans="1:11" ht="15" thickBot="1" x14ac:dyDescent="0.4"/>
    <row r="6" spans="1:11" x14ac:dyDescent="0.35">
      <c r="A6" s="169" t="s">
        <v>24</v>
      </c>
      <c r="B6" s="163" t="s">
        <v>23</v>
      </c>
      <c r="C6" s="203" t="s">
        <v>201</v>
      </c>
      <c r="D6" s="165" t="s">
        <v>202</v>
      </c>
      <c r="E6" s="183" t="s">
        <v>74</v>
      </c>
      <c r="F6" s="184" t="s">
        <v>75</v>
      </c>
      <c r="G6" s="184" t="s">
        <v>76</v>
      </c>
      <c r="H6" s="184" t="s">
        <v>77</v>
      </c>
      <c r="I6" s="185" t="s">
        <v>78</v>
      </c>
      <c r="J6" s="186" t="s">
        <v>194</v>
      </c>
      <c r="K6" s="176" t="s">
        <v>193</v>
      </c>
    </row>
    <row r="7" spans="1:11" s="44" customFormat="1" ht="39" customHeight="1" thickBot="1" x14ac:dyDescent="0.4">
      <c r="A7" s="170"/>
      <c r="B7" s="171"/>
      <c r="C7" s="90"/>
      <c r="D7" s="166"/>
      <c r="E7" s="187" t="s">
        <v>188</v>
      </c>
      <c r="F7" s="188" t="s">
        <v>189</v>
      </c>
      <c r="G7" s="188" t="s">
        <v>190</v>
      </c>
      <c r="H7" s="188" t="s">
        <v>197</v>
      </c>
      <c r="I7" s="189" t="s">
        <v>191</v>
      </c>
      <c r="J7" s="190" t="s">
        <v>192</v>
      </c>
      <c r="K7" s="177" t="s">
        <v>196</v>
      </c>
    </row>
    <row r="8" spans="1:11" ht="29" x14ac:dyDescent="0.35">
      <c r="A8" s="167">
        <v>1</v>
      </c>
      <c r="B8" s="168" t="str">
        <f>'5a_kosztorys'!B11</f>
        <v>ETAP 1 - Katalog wad podpowierzchniowych (w dziedzinie geometryczno-optycznej)</v>
      </c>
      <c r="C8" s="205"/>
      <c r="D8" s="164">
        <f>'5a_kosztorys'!H40</f>
        <v>0</v>
      </c>
      <c r="E8" s="174">
        <f>SUMIFS('5a_kosztorys'!$H$11:$H$161,'5a_kosztorys'!$C$11:$C$161,'5c_podsumowanie'!$A8,'5a_kosztorys'!$D$11:$D$161,E$6)</f>
        <v>0</v>
      </c>
      <c r="F8" s="175">
        <f>SUMIFS('5a_kosztorys'!$H$11:$H$161,'5a_kosztorys'!$C$11:$C$161,'5c_podsumowanie'!$A8,'5a_kosztorys'!$D$11:$D$161,F$6)</f>
        <v>0</v>
      </c>
      <c r="G8" s="175">
        <f>SUMIFS('5a_kosztorys'!$H$11:$H$161,'5a_kosztorys'!$C$11:$C$161,'5c_podsumowanie'!$A8,'5a_kosztorys'!$D$11:$D$161,G$6)</f>
        <v>0</v>
      </c>
      <c r="H8" s="175">
        <f>SUMIFS('5a_kosztorys'!$H$11:$H$161,'5a_kosztorys'!$C$11:$C$161,'5c_podsumowanie'!$A8,'5a_kosztorys'!$D$11:$D$161,H$6)</f>
        <v>0</v>
      </c>
      <c r="I8" s="178">
        <f>SUMIFS('5a_kosztorys'!$H$11:$H$161,'5a_kosztorys'!$C$11:$C$161,'5c_podsumowanie'!$A8,'5a_kosztorys'!$D$11:$D$161,I$6)</f>
        <v>0</v>
      </c>
      <c r="J8" s="180">
        <f>SUMIFS('5a_kosztorys'!$H$11:$H$161,'5a_kosztorys'!$C$11:$C$161,'5c_podsumowanie'!$A8,'5a_kosztorys'!$D$11:$D$161,J$6)</f>
        <v>0</v>
      </c>
      <c r="K8" s="56" t="b">
        <f>SUM(E8:J8)=D8</f>
        <v>1</v>
      </c>
    </row>
    <row r="9" spans="1:11" x14ac:dyDescent="0.35">
      <c r="A9" s="45">
        <v>2</v>
      </c>
      <c r="B9" s="66" t="str">
        <f>'5a_kosztorys'!B41</f>
        <v>ETAP 2 - Raport z badania metod obrazowania</v>
      </c>
      <c r="C9" s="205"/>
      <c r="D9" s="67">
        <f>'5a_kosztorys'!H70</f>
        <v>0</v>
      </c>
      <c r="E9" s="172">
        <f>SUMIFS('5a_kosztorys'!$H$11:$H$161,'5a_kosztorys'!$C$11:$C$161,'5c_podsumowanie'!$A9,'5a_kosztorys'!$D$11:$D$161,E$6)</f>
        <v>0</v>
      </c>
      <c r="F9" s="173">
        <f>SUMIFS('5a_kosztorys'!$H$11:$H$161,'5a_kosztorys'!$C$11:$C$161,'5c_podsumowanie'!$A9,'5a_kosztorys'!$D$11:$D$161,F$6)</f>
        <v>0</v>
      </c>
      <c r="G9" s="173">
        <f>SUMIFS('5a_kosztorys'!$H$11:$H$161,'5a_kosztorys'!$C$11:$C$161,'5c_podsumowanie'!$A9,'5a_kosztorys'!$D$11:$D$161,G$6)</f>
        <v>0</v>
      </c>
      <c r="H9" s="173">
        <f>SUMIFS('5a_kosztorys'!$H$11:$H$161,'5a_kosztorys'!$C$11:$C$161,'5c_podsumowanie'!$A9,'5a_kosztorys'!$D$11:$D$161,H$6)</f>
        <v>0</v>
      </c>
      <c r="I9" s="179">
        <f>SUMIFS('5a_kosztorys'!$H$11:$H$161,'5a_kosztorys'!$C$11:$C$161,'5c_podsumowanie'!$A9,'5a_kosztorys'!$D$11:$D$161,I$6)</f>
        <v>0</v>
      </c>
      <c r="J9" s="181">
        <f>SUMIFS('5a_kosztorys'!$H$11:$H$161,'5a_kosztorys'!$C$11:$C$161,'5c_podsumowanie'!$A9,'5a_kosztorys'!$D$11:$D$161,J$6)</f>
        <v>0</v>
      </c>
      <c r="K9" s="56" t="b">
        <f>SUM(E9:J9)=D9</f>
        <v>1</v>
      </c>
    </row>
    <row r="10" spans="1:11" ht="43.5" x14ac:dyDescent="0.35">
      <c r="A10" s="45">
        <v>3</v>
      </c>
      <c r="B10" s="66" t="str">
        <f>'5a_kosztorys'!B71</f>
        <v>ETAP 3 - Raport z wyników badań próbek rzeczywistych zrealizowany w oparciu o zaprojektowane do tego celu stanowisko badawcze</v>
      </c>
      <c r="C10" s="205"/>
      <c r="D10" s="67">
        <f>'5a_kosztorys'!H100</f>
        <v>0</v>
      </c>
      <c r="E10" s="172">
        <f>SUMIFS('5a_kosztorys'!$H$11:$H$161,'5a_kosztorys'!$C$11:$C$161,'5c_podsumowanie'!$A10,'5a_kosztorys'!$D$11:$D$161,E$6)</f>
        <v>0</v>
      </c>
      <c r="F10" s="173">
        <f>SUMIFS('5a_kosztorys'!$H$11:$H$161,'5a_kosztorys'!$C$11:$C$161,'5c_podsumowanie'!$A10,'5a_kosztorys'!$D$11:$D$161,F$6)</f>
        <v>0</v>
      </c>
      <c r="G10" s="173">
        <f>SUMIFS('5a_kosztorys'!$H$11:$H$161,'5a_kosztorys'!$C$11:$C$161,'5c_podsumowanie'!$A10,'5a_kosztorys'!$D$11:$D$161,G$6)</f>
        <v>0</v>
      </c>
      <c r="H10" s="173">
        <f>SUMIFS('5a_kosztorys'!$H$11:$H$161,'5a_kosztorys'!$C$11:$C$161,'5c_podsumowanie'!$A10,'5a_kosztorys'!$D$11:$D$161,H$6)</f>
        <v>0</v>
      </c>
      <c r="I10" s="179">
        <f>SUMIFS('5a_kosztorys'!$H$11:$H$161,'5a_kosztorys'!$C$11:$C$161,'5c_podsumowanie'!$A10,'5a_kosztorys'!$D$11:$D$161,I$6)</f>
        <v>0</v>
      </c>
      <c r="J10" s="181">
        <f>SUMIFS('5a_kosztorys'!$H$11:$H$161,'5a_kosztorys'!$C$11:$C$161,'5c_podsumowanie'!$A10,'5a_kosztorys'!$D$11:$D$161,J$6)</f>
        <v>0</v>
      </c>
      <c r="K10" s="56" t="b">
        <f>SUM(E10:J10)=D10</f>
        <v>1</v>
      </c>
    </row>
    <row r="11" spans="1:11" ht="43.5" x14ac:dyDescent="0.35">
      <c r="A11" s="45">
        <v>4</v>
      </c>
      <c r="B11" s="66" t="str">
        <f>'5a_kosztorys'!B101</f>
        <v>ETAP 4 - Anglojęzyczny manuskrypt artykułu z opis przeprowadzonych prac do czasopisma posiadającego wskaźnik cytowań (ang.: „impact factor”)</v>
      </c>
      <c r="C11" s="205"/>
      <c r="D11" s="67">
        <f>'5a_kosztorys'!H130</f>
        <v>0</v>
      </c>
      <c r="E11" s="172">
        <f>SUMIFS('5a_kosztorys'!$H$11:$H$161,'5a_kosztorys'!$C$11:$C$161,'5c_podsumowanie'!$A11,'5a_kosztorys'!$D$11:$D$161,E$6)</f>
        <v>0</v>
      </c>
      <c r="F11" s="173">
        <f>SUMIFS('5a_kosztorys'!$H$11:$H$161,'5a_kosztorys'!$C$11:$C$161,'5c_podsumowanie'!$A11,'5a_kosztorys'!$D$11:$D$161,F$6)</f>
        <v>0</v>
      </c>
      <c r="G11" s="173">
        <f>SUMIFS('5a_kosztorys'!$H$11:$H$161,'5a_kosztorys'!$C$11:$C$161,'5c_podsumowanie'!$A11,'5a_kosztorys'!$D$11:$D$161,G$6)</f>
        <v>0</v>
      </c>
      <c r="H11" s="173">
        <f>SUMIFS('5a_kosztorys'!$H$11:$H$161,'5a_kosztorys'!$C$11:$C$161,'5c_podsumowanie'!$A11,'5a_kosztorys'!$D$11:$D$161,H$6)</f>
        <v>0</v>
      </c>
      <c r="I11" s="179">
        <f>SUMIFS('5a_kosztorys'!$H$11:$H$161,'5a_kosztorys'!$C$11:$C$161,'5c_podsumowanie'!$A11,'5a_kosztorys'!$D$11:$D$161,I$6)</f>
        <v>0</v>
      </c>
      <c r="J11" s="181">
        <f>SUMIFS('5a_kosztorys'!$H$11:$H$161,'5a_kosztorys'!$C$11:$C$161,'5c_podsumowanie'!$A11,'5a_kosztorys'!$D$11:$D$161,J$6)</f>
        <v>0</v>
      </c>
      <c r="K11" s="56" t="b">
        <f>SUM(E11:J11)=D11</f>
        <v>1</v>
      </c>
    </row>
    <row r="12" spans="1:11" ht="29.5" thickBot="1" x14ac:dyDescent="0.4">
      <c r="A12" s="45">
        <v>5</v>
      </c>
      <c r="B12" s="66" t="str">
        <f>'5a_kosztorys'!B131</f>
        <v>ETAP 5 - Potwierdzenie czystości patentowej opracowanego rozwiązania</v>
      </c>
      <c r="C12" s="206"/>
      <c r="D12" s="191">
        <f>'5a_kosztorys'!H160</f>
        <v>0</v>
      </c>
      <c r="E12" s="192">
        <f>SUMIFS('5a_kosztorys'!$H$11:$H$161,'5a_kosztorys'!$C$11:$C$161,'5c_podsumowanie'!$A12,'5a_kosztorys'!$D$11:$D$161,E$6)</f>
        <v>0</v>
      </c>
      <c r="F12" s="193">
        <f>SUMIFS('5a_kosztorys'!$H$11:$H$161,'5a_kosztorys'!$C$11:$C$161,'5c_podsumowanie'!$A12,'5a_kosztorys'!$D$11:$D$161,F$6)</f>
        <v>0</v>
      </c>
      <c r="G12" s="193">
        <f>SUMIFS('5a_kosztorys'!$H$11:$H$161,'5a_kosztorys'!$C$11:$C$161,'5c_podsumowanie'!$A12,'5a_kosztorys'!$D$11:$D$161,G$6)</f>
        <v>0</v>
      </c>
      <c r="H12" s="193">
        <f>SUMIFS('5a_kosztorys'!$H$11:$H$161,'5a_kosztorys'!$C$11:$C$161,'5c_podsumowanie'!$A12,'5a_kosztorys'!$D$11:$D$161,H$6)</f>
        <v>0</v>
      </c>
      <c r="I12" s="194">
        <f>SUMIFS('5a_kosztorys'!$H$11:$H$161,'5a_kosztorys'!$C$11:$C$161,'5c_podsumowanie'!$A12,'5a_kosztorys'!$D$11:$D$161,I$6)</f>
        <v>0</v>
      </c>
      <c r="J12" s="195">
        <f>SUMIFS('5a_kosztorys'!$H$11:$H$161,'5a_kosztorys'!$C$11:$C$161,'5c_podsumowanie'!$A12,'5a_kosztorys'!$D$11:$D$161,J$6)</f>
        <v>0</v>
      </c>
      <c r="K12" s="56" t="b">
        <f>SUM(E12:J12)=D12</f>
        <v>1</v>
      </c>
    </row>
    <row r="13" spans="1:11" s="44" customFormat="1" ht="15" thickBot="1" x14ac:dyDescent="0.4">
      <c r="A13" s="50" t="s">
        <v>25</v>
      </c>
      <c r="B13" s="51"/>
      <c r="C13" s="207"/>
      <c r="D13" s="68">
        <f>SUM(D8:D12)</f>
        <v>0</v>
      </c>
      <c r="E13" s="68">
        <f t="shared" ref="E13:J13" si="0">SUM(E8:E12)</f>
        <v>0</v>
      </c>
      <c r="F13" s="68">
        <f t="shared" si="0"/>
        <v>0</v>
      </c>
      <c r="G13" s="68">
        <f t="shared" si="0"/>
        <v>0</v>
      </c>
      <c r="H13" s="68">
        <f t="shared" si="0"/>
        <v>0</v>
      </c>
      <c r="I13" s="196">
        <f t="shared" si="0"/>
        <v>0</v>
      </c>
      <c r="J13" s="68">
        <f t="shared" si="0"/>
        <v>0</v>
      </c>
    </row>
    <row r="14" spans="1:11" ht="15" thickBot="1" x14ac:dyDescent="0.4">
      <c r="C14" s="204"/>
      <c r="D14" s="197" t="e">
        <f>D13/D13</f>
        <v>#DIV/0!</v>
      </c>
      <c r="E14" s="197" t="e">
        <f>E13/$D$13</f>
        <v>#DIV/0!</v>
      </c>
      <c r="F14" s="198" t="e">
        <f t="shared" ref="F14:J14" si="1">F13/$D$13</f>
        <v>#DIV/0!</v>
      </c>
      <c r="G14" s="198" t="e">
        <f t="shared" si="1"/>
        <v>#DIV/0!</v>
      </c>
      <c r="H14" s="198" t="e">
        <f t="shared" si="1"/>
        <v>#DIV/0!</v>
      </c>
      <c r="I14" s="199" t="e">
        <f t="shared" si="1"/>
        <v>#DIV/0!</v>
      </c>
      <c r="J14" s="200" t="e">
        <f t="shared" si="1"/>
        <v>#DIV/0!</v>
      </c>
    </row>
    <row r="15" spans="1:11" s="56" customFormat="1" x14ac:dyDescent="0.35"/>
    <row r="17" spans="1:10" x14ac:dyDescent="0.35">
      <c r="A17" s="214" t="s">
        <v>21</v>
      </c>
      <c r="B17" s="215"/>
      <c r="C17" s="208"/>
      <c r="D17" s="209"/>
      <c r="E17" s="209"/>
      <c r="F17" s="209"/>
      <c r="G17" s="209"/>
      <c r="H17" s="209"/>
      <c r="I17" s="209"/>
      <c r="J17" s="209"/>
    </row>
    <row r="18" spans="1:10" x14ac:dyDescent="0.35">
      <c r="A18" s="214" t="s">
        <v>27</v>
      </c>
      <c r="B18" s="215"/>
      <c r="C18" s="210"/>
      <c r="D18" s="211"/>
      <c r="E18" s="211"/>
      <c r="F18" s="211"/>
      <c r="G18" s="211"/>
      <c r="H18" s="211"/>
      <c r="I18" s="211"/>
      <c r="J18" s="211"/>
    </row>
    <row r="19" spans="1:10" ht="42.75" customHeight="1" x14ac:dyDescent="0.35">
      <c r="A19" s="216" t="s">
        <v>32</v>
      </c>
      <c r="B19" s="217"/>
      <c r="C19" s="212"/>
      <c r="D19" s="213"/>
      <c r="E19" s="213"/>
      <c r="F19" s="213"/>
      <c r="G19" s="213"/>
      <c r="H19" s="213"/>
      <c r="I19" s="213"/>
      <c r="J19" s="213"/>
    </row>
  </sheetData>
  <mergeCells count="12">
    <mergeCell ref="A3:D3"/>
    <mergeCell ref="A17:B17"/>
    <mergeCell ref="A19:B19"/>
    <mergeCell ref="A18:B18"/>
    <mergeCell ref="A6:A7"/>
    <mergeCell ref="B6:B7"/>
    <mergeCell ref="D6:D7"/>
    <mergeCell ref="A4:J4"/>
    <mergeCell ref="C6:C7"/>
    <mergeCell ref="C17:J17"/>
    <mergeCell ref="C18:J18"/>
    <mergeCell ref="C19:J19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5a_kosztorys</vt:lpstr>
      <vt:lpstr>5b_harmonogram-wykres Gantta</vt:lpstr>
      <vt:lpstr>5c_podsumowanie</vt:lpstr>
      <vt:lpstr>'5a_kosztorys'!Obszar_wydruku</vt:lpstr>
      <vt:lpstr>'5c_podsumowanie'!Obszar_wydruku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</dc:creator>
  <cp:lastModifiedBy>Adam Panasik</cp:lastModifiedBy>
  <cp:lastPrinted>2023-09-15T10:31:14Z</cp:lastPrinted>
  <dcterms:created xsi:type="dcterms:W3CDTF">2023-01-26T14:03:20Z</dcterms:created>
  <dcterms:modified xsi:type="dcterms:W3CDTF">2023-09-15T10:58:26Z</dcterms:modified>
</cp:coreProperties>
</file>